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EstaPasta_de_trabalho" defaultThemeVersion="124226"/>
  <bookViews>
    <workbookView xWindow="0" yWindow="0" windowWidth="19440" windowHeight="7935"/>
  </bookViews>
  <sheets>
    <sheet name="AV.J.I.RAIMUNDO" sheetId="1" r:id="rId1"/>
    <sheet name="SINAPI DEZ-2018" sheetId="3" r:id="rId2"/>
    <sheet name="SETOP OUT-2018" sheetId="7" r:id="rId3"/>
    <sheet name="CRONOGRAMA" sheetId="6" r:id="rId4"/>
  </sheets>
  <definedNames>
    <definedName name="_xlnm.Print_Area" localSheetId="0">AV.J.I.RAIMUNDO!$A$1:$P$525</definedName>
    <definedName name="_xlnm.Print_Area" localSheetId="3">CRONOGRAMA!$A$1:$Q$35</definedName>
    <definedName name="SETOP">'SETOP OUT-2018'!$B$3:$F$1048576</definedName>
    <definedName name="SINAPI">'SINAPI DEZ-2018'!$B$2:$E$1048576</definedName>
    <definedName name="_xlnm.Print_Titles" localSheetId="0">AV.J.I.RAIMUNDO!$12:$12</definedName>
  </definedNames>
  <calcPr calcId="124519"/>
</workbook>
</file>

<file path=xl/calcChain.xml><?xml version="1.0" encoding="utf-8"?>
<calcChain xmlns="http://schemas.openxmlformats.org/spreadsheetml/2006/main">
  <c r="M103" i="1"/>
  <c r="M27"/>
  <c r="N27" s="1"/>
  <c r="M22"/>
  <c r="N22" s="1"/>
  <c r="M17"/>
  <c r="N17" s="1"/>
  <c r="M14"/>
  <c r="N14" s="1"/>
  <c r="P479"/>
  <c r="P478"/>
  <c r="P477"/>
  <c r="P476"/>
  <c r="N464"/>
  <c r="N463"/>
  <c r="P463" s="1"/>
  <c r="N462"/>
  <c r="P462" s="1"/>
  <c r="N461"/>
  <c r="P461" s="1"/>
  <c r="N460"/>
  <c r="P460" s="1"/>
  <c r="N459"/>
  <c r="P459" s="1"/>
  <c r="N458"/>
  <c r="N457"/>
  <c r="P457" s="1"/>
  <c r="N456"/>
  <c r="P456" s="1"/>
  <c r="N455"/>
  <c r="P455" s="1"/>
  <c r="N454"/>
  <c r="P454" s="1"/>
  <c r="N453"/>
  <c r="N452"/>
  <c r="P452" s="1"/>
  <c r="N451"/>
  <c r="P451" s="1"/>
  <c r="N450"/>
  <c r="P450" s="1"/>
  <c r="N449"/>
  <c r="P449" s="1"/>
  <c r="N448"/>
  <c r="N447"/>
  <c r="P447" s="1"/>
  <c r="N446"/>
  <c r="P446" s="1"/>
  <c r="N445"/>
  <c r="P445" s="1"/>
  <c r="N444"/>
  <c r="P444" s="1"/>
  <c r="N443"/>
  <c r="P443" s="1"/>
  <c r="N442"/>
  <c r="N441"/>
  <c r="P441" s="1"/>
  <c r="N440"/>
  <c r="P440" s="1"/>
  <c r="N439"/>
  <c r="P439" s="1"/>
  <c r="N438"/>
  <c r="P438" s="1"/>
  <c r="N437"/>
  <c r="N436"/>
  <c r="P436" s="1"/>
  <c r="N435"/>
  <c r="P435" s="1"/>
  <c r="N434"/>
  <c r="P434" s="1"/>
  <c r="N433"/>
  <c r="P433" s="1"/>
  <c r="N432"/>
  <c r="P432" s="1"/>
  <c r="N431"/>
  <c r="P431" s="1"/>
  <c r="N430"/>
  <c r="N422"/>
  <c r="N415"/>
  <c r="P415" s="1"/>
  <c r="N414"/>
  <c r="P414" s="1"/>
  <c r="N413"/>
  <c r="P413" s="1"/>
  <c r="N412"/>
  <c r="P412" s="1"/>
  <c r="N410"/>
  <c r="P410" s="1"/>
  <c r="N409"/>
  <c r="P409" s="1"/>
  <c r="N408"/>
  <c r="P408" s="1"/>
  <c r="N407"/>
  <c r="P407" s="1"/>
  <c r="K416"/>
  <c r="P394"/>
  <c r="P393"/>
  <c r="P391"/>
  <c r="P390"/>
  <c r="P388"/>
  <c r="P387"/>
  <c r="P385"/>
  <c r="P384"/>
  <c r="P382"/>
  <c r="P381"/>
  <c r="P379"/>
  <c r="P378"/>
  <c r="P371"/>
  <c r="P370"/>
  <c r="P368"/>
  <c r="P367"/>
  <c r="P365"/>
  <c r="P364"/>
  <c r="P362"/>
  <c r="P361"/>
  <c r="P359"/>
  <c r="P358"/>
  <c r="P331"/>
  <c r="P330"/>
  <c r="P329"/>
  <c r="P328"/>
  <c r="K386"/>
  <c r="K383"/>
  <c r="K380"/>
  <c r="K377"/>
  <c r="K312"/>
  <c r="K301"/>
  <c r="K287"/>
  <c r="K283"/>
  <c r="K280"/>
  <c r="N246"/>
  <c r="P246" s="1"/>
  <c r="N245"/>
  <c r="P245" s="1"/>
  <c r="N244"/>
  <c r="P244" s="1"/>
  <c r="N243"/>
  <c r="P243" s="1"/>
  <c r="N242"/>
  <c r="P242" s="1"/>
  <c r="N241"/>
  <c r="P241" s="1"/>
  <c r="N239"/>
  <c r="P239" s="1"/>
  <c r="N238"/>
  <c r="P238" s="1"/>
  <c r="N237"/>
  <c r="P237" s="1"/>
  <c r="N236"/>
  <c r="P236" s="1"/>
  <c r="N235"/>
  <c r="P235" s="1"/>
  <c r="N234"/>
  <c r="P234" s="1"/>
  <c r="N232"/>
  <c r="P232" s="1"/>
  <c r="N231"/>
  <c r="P231" s="1"/>
  <c r="N230"/>
  <c r="P230" s="1"/>
  <c r="N229"/>
  <c r="P229" s="1"/>
  <c r="N228"/>
  <c r="P228" s="1"/>
  <c r="N227"/>
  <c r="P227" s="1"/>
  <c r="N225"/>
  <c r="P225" s="1"/>
  <c r="N224"/>
  <c r="P224" s="1"/>
  <c r="N223"/>
  <c r="P223" s="1"/>
  <c r="N222"/>
  <c r="P222" s="1"/>
  <c r="N221"/>
  <c r="P221" s="1"/>
  <c r="N220"/>
  <c r="P220" s="1"/>
  <c r="N218"/>
  <c r="P218" s="1"/>
  <c r="N217"/>
  <c r="P217" s="1"/>
  <c r="N216"/>
  <c r="P216" s="1"/>
  <c r="N215"/>
  <c r="P215" s="1"/>
  <c r="N214"/>
  <c r="P214" s="1"/>
  <c r="N213"/>
  <c r="P213" s="1"/>
  <c r="N211"/>
  <c r="P211" s="1"/>
  <c r="N210"/>
  <c r="P210" s="1"/>
  <c r="N209"/>
  <c r="P209" s="1"/>
  <c r="N208"/>
  <c r="P208" s="1"/>
  <c r="N207"/>
  <c r="P207" s="1"/>
  <c r="N206"/>
  <c r="P206" s="1"/>
  <c r="N204"/>
  <c r="P204" s="1"/>
  <c r="N203"/>
  <c r="P203" s="1"/>
  <c r="N202"/>
  <c r="P202" s="1"/>
  <c r="N201"/>
  <c r="P201" s="1"/>
  <c r="N199"/>
  <c r="P199" s="1"/>
  <c r="N198"/>
  <c r="P198" s="1"/>
  <c r="N197"/>
  <c r="P197" s="1"/>
  <c r="N196"/>
  <c r="P196" s="1"/>
  <c r="N195"/>
  <c r="P195" s="1"/>
  <c r="N194"/>
  <c r="P194" s="1"/>
  <c r="N193"/>
  <c r="P193" s="1"/>
  <c r="N192"/>
  <c r="P192" s="1"/>
  <c r="N191"/>
  <c r="P191" s="1"/>
  <c r="N189"/>
  <c r="P189" s="1"/>
  <c r="N188"/>
  <c r="P188" s="1"/>
  <c r="N187"/>
  <c r="P187" s="1"/>
  <c r="N186"/>
  <c r="P186" s="1"/>
  <c r="N185"/>
  <c r="P185" s="1"/>
  <c r="N184"/>
  <c r="P184" s="1"/>
  <c r="N182"/>
  <c r="P182" s="1"/>
  <c r="N181"/>
  <c r="P181" s="1"/>
  <c r="N180"/>
  <c r="P180" s="1"/>
  <c r="N179"/>
  <c r="P179" s="1"/>
  <c r="N178"/>
  <c r="P178" s="1"/>
  <c r="N177"/>
  <c r="P177" s="1"/>
  <c r="N175"/>
  <c r="P175" s="1"/>
  <c r="N174"/>
  <c r="P174" s="1"/>
  <c r="N173"/>
  <c r="P173" s="1"/>
  <c r="N172"/>
  <c r="P172" s="1"/>
  <c r="N171"/>
  <c r="P171" s="1"/>
  <c r="N170"/>
  <c r="P170" s="1"/>
  <c r="N168"/>
  <c r="P168" s="1"/>
  <c r="N167"/>
  <c r="P167" s="1"/>
  <c r="N166"/>
  <c r="P166" s="1"/>
  <c r="N165"/>
  <c r="P165" s="1"/>
  <c r="N163"/>
  <c r="P163" s="1"/>
  <c r="N162"/>
  <c r="P162" s="1"/>
  <c r="N161"/>
  <c r="P161" s="1"/>
  <c r="N160"/>
  <c r="P160" s="1"/>
  <c r="N158"/>
  <c r="P158" s="1"/>
  <c r="N157"/>
  <c r="P157" s="1"/>
  <c r="N156"/>
  <c r="P156" s="1"/>
  <c r="N155"/>
  <c r="P155" s="1"/>
  <c r="N154"/>
  <c r="P154" s="1"/>
  <c r="N153"/>
  <c r="P153" s="1"/>
  <c r="N151"/>
  <c r="P151" s="1"/>
  <c r="N150"/>
  <c r="P150" s="1"/>
  <c r="N149"/>
  <c r="P149" s="1"/>
  <c r="N148"/>
  <c r="P148" s="1"/>
  <c r="N147"/>
  <c r="P147" s="1"/>
  <c r="N146"/>
  <c r="P146" s="1"/>
  <c r="K131"/>
  <c r="K103"/>
  <c r="K100"/>
  <c r="K97"/>
  <c r="K94"/>
  <c r="K91"/>
  <c r="K69"/>
  <c r="K64"/>
  <c r="P45"/>
  <c r="P44"/>
  <c r="K54"/>
  <c r="N103"/>
  <c r="N102"/>
  <c r="P102" s="1"/>
  <c r="N101"/>
  <c r="P101" s="1"/>
  <c r="N99"/>
  <c r="P99" s="1"/>
  <c r="N98"/>
  <c r="P98" s="1"/>
  <c r="N96"/>
  <c r="P96" s="1"/>
  <c r="N95"/>
  <c r="P95" s="1"/>
  <c r="N93"/>
  <c r="P93" s="1"/>
  <c r="N92"/>
  <c r="P92" s="1"/>
  <c r="N90"/>
  <c r="P90" s="1"/>
  <c r="N89"/>
  <c r="P89" s="1"/>
  <c r="N88"/>
  <c r="P88" s="1"/>
  <c r="N87"/>
  <c r="P87" s="1"/>
  <c r="N86"/>
  <c r="P86" s="1"/>
  <c r="N85"/>
  <c r="P85" s="1"/>
  <c r="N84"/>
  <c r="P84" s="1"/>
  <c r="N83"/>
  <c r="P83" s="1"/>
  <c r="N82"/>
  <c r="P82" s="1"/>
  <c r="N81"/>
  <c r="P81" s="1"/>
  <c r="N79"/>
  <c r="P79" s="1"/>
  <c r="N78"/>
  <c r="P78" s="1"/>
  <c r="N77"/>
  <c r="P77" s="1"/>
  <c r="N76"/>
  <c r="P76" s="1"/>
  <c r="N75"/>
  <c r="P75" s="1"/>
  <c r="N73"/>
  <c r="P73" s="1"/>
  <c r="N72"/>
  <c r="P72" s="1"/>
  <c r="N71"/>
  <c r="P71" s="1"/>
  <c r="N70"/>
  <c r="P70" s="1"/>
  <c r="N68"/>
  <c r="P68" s="1"/>
  <c r="N67"/>
  <c r="P67" s="1"/>
  <c r="N66"/>
  <c r="P66" s="1"/>
  <c r="N65"/>
  <c r="P65" s="1"/>
  <c r="N63"/>
  <c r="P63" s="1"/>
  <c r="N62"/>
  <c r="P62" s="1"/>
  <c r="N61"/>
  <c r="P61" s="1"/>
  <c r="N60"/>
  <c r="P60" s="1"/>
  <c r="N59"/>
  <c r="P59" s="1"/>
  <c r="N58"/>
  <c r="P58" s="1"/>
  <c r="N56"/>
  <c r="P56" s="1"/>
  <c r="N55"/>
  <c r="P55" s="1"/>
  <c r="N53"/>
  <c r="P53" s="1"/>
  <c r="N52"/>
  <c r="P52" s="1"/>
  <c r="N51"/>
  <c r="P51" s="1"/>
  <c r="N50"/>
  <c r="P50" s="1"/>
  <c r="N49"/>
  <c r="P49" s="1"/>
  <c r="N48"/>
  <c r="P48" s="1"/>
  <c r="N47"/>
  <c r="P47" s="1"/>
  <c r="K43"/>
  <c r="K39"/>
  <c r="P26"/>
  <c r="P25"/>
  <c r="P24"/>
  <c r="P23"/>
  <c r="P21"/>
  <c r="P20"/>
  <c r="P19"/>
  <c r="P18"/>
  <c r="K14"/>
  <c r="T243"/>
  <c r="T242"/>
  <c r="T237"/>
  <c r="T236"/>
  <c r="T231"/>
  <c r="T230"/>
  <c r="T225"/>
  <c r="T224"/>
  <c r="T219"/>
  <c r="T218"/>
  <c r="T213"/>
  <c r="T212"/>
  <c r="T207"/>
  <c r="T206"/>
  <c r="T201"/>
  <c r="T200"/>
  <c r="T195"/>
  <c r="T194"/>
  <c r="T189"/>
  <c r="T188"/>
  <c r="T183"/>
  <c r="T182"/>
  <c r="T177"/>
  <c r="T176"/>
  <c r="T171"/>
  <c r="T170"/>
  <c r="T165"/>
  <c r="T164"/>
  <c r="T159"/>
  <c r="T158"/>
  <c r="T153"/>
  <c r="T152"/>
  <c r="T147"/>
  <c r="T146"/>
  <c r="T247"/>
  <c r="T246"/>
  <c r="T245"/>
  <c r="T244"/>
  <c r="T241"/>
  <c r="T240"/>
  <c r="T239"/>
  <c r="T238"/>
  <c r="T235"/>
  <c r="T234"/>
  <c r="T233"/>
  <c r="T232"/>
  <c r="T229"/>
  <c r="T228"/>
  <c r="T227"/>
  <c r="T226"/>
  <c r="T223"/>
  <c r="T222"/>
  <c r="T221"/>
  <c r="T220"/>
  <c r="T217"/>
  <c r="T216"/>
  <c r="T215"/>
  <c r="T214"/>
  <c r="T211"/>
  <c r="T210"/>
  <c r="T209"/>
  <c r="T208"/>
  <c r="T205"/>
  <c r="T204"/>
  <c r="T203"/>
  <c r="T202"/>
  <c r="T199"/>
  <c r="T198"/>
  <c r="T197"/>
  <c r="T196"/>
  <c r="T193"/>
  <c r="T192"/>
  <c r="T191"/>
  <c r="T190"/>
  <c r="T187"/>
  <c r="T186"/>
  <c r="T185"/>
  <c r="T184"/>
  <c r="T181"/>
  <c r="T180"/>
  <c r="T179"/>
  <c r="T178"/>
  <c r="T175"/>
  <c r="T174"/>
  <c r="T173"/>
  <c r="T172"/>
  <c r="T169"/>
  <c r="T168"/>
  <c r="T167"/>
  <c r="T166"/>
  <c r="T163"/>
  <c r="T162"/>
  <c r="T161"/>
  <c r="T160"/>
  <c r="T157"/>
  <c r="T156"/>
  <c r="T155"/>
  <c r="T154"/>
  <c r="T151"/>
  <c r="T150"/>
  <c r="T149"/>
  <c r="T148"/>
  <c r="T145"/>
  <c r="T136"/>
  <c r="P103" l="1"/>
  <c r="P14"/>
  <c r="O14"/>
  <c r="T253"/>
  <c r="O518" l="1"/>
  <c r="O498"/>
  <c r="O499"/>
  <c r="M503"/>
  <c r="O503" s="1"/>
  <c r="O504"/>
  <c r="O511"/>
  <c r="O512"/>
  <c r="O513"/>
  <c r="O514"/>
  <c r="O505" l="1"/>
  <c r="O500"/>
  <c r="O515"/>
  <c r="O506" l="1"/>
  <c r="O508" s="1"/>
  <c r="O519" s="1"/>
  <c r="O520" s="1"/>
  <c r="M131" s="1"/>
  <c r="N131" s="1"/>
  <c r="P131" s="1"/>
  <c r="D221" l="1"/>
  <c r="D214"/>
  <c r="D207"/>
  <c r="D202"/>
  <c r="D192"/>
  <c r="D197" s="1"/>
  <c r="O131" l="1"/>
  <c r="D249"/>
  <c r="D242"/>
  <c r="D244" s="1"/>
  <c r="D236"/>
  <c r="D235"/>
  <c r="D237" l="1"/>
  <c r="M240"/>
  <c r="N240" s="1"/>
  <c r="J240"/>
  <c r="B240"/>
  <c r="M247" l="1"/>
  <c r="N247" s="1"/>
  <c r="J247"/>
  <c r="B247"/>
  <c r="E25"/>
  <c r="K22" s="1"/>
  <c r="P22" s="1"/>
  <c r="E20"/>
  <c r="K17" s="1"/>
  <c r="P17" s="1"/>
  <c r="B14" l="1"/>
  <c r="B17"/>
  <c r="B22"/>
  <c r="B27"/>
  <c r="B39"/>
  <c r="B43"/>
  <c r="B46"/>
  <c r="B54"/>
  <c r="B57"/>
  <c r="B64"/>
  <c r="B69"/>
  <c r="B74"/>
  <c r="B80"/>
  <c r="B91"/>
  <c r="B94"/>
  <c r="B97"/>
  <c r="B100"/>
  <c r="B111"/>
  <c r="B117"/>
  <c r="B120"/>
  <c r="B123"/>
  <c r="B126"/>
  <c r="B136"/>
  <c r="B145"/>
  <c r="B152"/>
  <c r="B159"/>
  <c r="B164"/>
  <c r="B169"/>
  <c r="B176"/>
  <c r="B183"/>
  <c r="B190"/>
  <c r="B200"/>
  <c r="B205"/>
  <c r="B212"/>
  <c r="B219"/>
  <c r="B226"/>
  <c r="B233"/>
  <c r="B258"/>
  <c r="B265"/>
  <c r="B271"/>
  <c r="B275"/>
  <c r="B280"/>
  <c r="B287"/>
  <c r="B283"/>
  <c r="B291"/>
  <c r="B295"/>
  <c r="B301"/>
  <c r="B304"/>
  <c r="B309"/>
  <c r="B312"/>
  <c r="B316"/>
  <c r="B322"/>
  <c r="B327"/>
  <c r="B332"/>
  <c r="B338"/>
  <c r="B344"/>
  <c r="B350"/>
  <c r="B357"/>
  <c r="B360"/>
  <c r="B363"/>
  <c r="B366"/>
  <c r="B369"/>
  <c r="B372"/>
  <c r="B386"/>
  <c r="B389"/>
  <c r="B392"/>
  <c r="B395"/>
  <c r="B401"/>
  <c r="B406"/>
  <c r="B411"/>
  <c r="B416"/>
  <c r="B471"/>
  <c r="B480"/>
  <c r="M492"/>
  <c r="N492" s="1"/>
  <c r="M480"/>
  <c r="N480" s="1"/>
  <c r="M475"/>
  <c r="N475" s="1"/>
  <c r="M471"/>
  <c r="N471" s="1"/>
  <c r="M416"/>
  <c r="N416" s="1"/>
  <c r="P416" s="1"/>
  <c r="M411"/>
  <c r="N411" s="1"/>
  <c r="M406"/>
  <c r="N406" s="1"/>
  <c r="M401"/>
  <c r="N401" s="1"/>
  <c r="M395"/>
  <c r="N395" s="1"/>
  <c r="M392"/>
  <c r="N392" s="1"/>
  <c r="M389"/>
  <c r="N389" s="1"/>
  <c r="M386"/>
  <c r="N386" s="1"/>
  <c r="P386" s="1"/>
  <c r="M383"/>
  <c r="N383" s="1"/>
  <c r="P383" s="1"/>
  <c r="M380"/>
  <c r="N380" s="1"/>
  <c r="P380" s="1"/>
  <c r="M377"/>
  <c r="N377" s="1"/>
  <c r="P377" s="1"/>
  <c r="M372"/>
  <c r="N372" s="1"/>
  <c r="M369"/>
  <c r="N369" s="1"/>
  <c r="M366"/>
  <c r="N366" s="1"/>
  <c r="M363"/>
  <c r="N363" s="1"/>
  <c r="M360"/>
  <c r="N360" s="1"/>
  <c r="M357"/>
  <c r="N357" s="1"/>
  <c r="M350"/>
  <c r="N350" s="1"/>
  <c r="M344"/>
  <c r="N344" s="1"/>
  <c r="M338"/>
  <c r="N338" s="1"/>
  <c r="M332"/>
  <c r="N332" s="1"/>
  <c r="M327"/>
  <c r="N327" s="1"/>
  <c r="M322"/>
  <c r="N322" s="1"/>
  <c r="M316"/>
  <c r="N316" s="1"/>
  <c r="M312"/>
  <c r="N312" s="1"/>
  <c r="P312" s="1"/>
  <c r="M309"/>
  <c r="N309" s="1"/>
  <c r="M304"/>
  <c r="N304" s="1"/>
  <c r="M301"/>
  <c r="N301" s="1"/>
  <c r="P301" s="1"/>
  <c r="M295"/>
  <c r="N295" s="1"/>
  <c r="M287"/>
  <c r="N287" s="1"/>
  <c r="P287" s="1"/>
  <c r="M291"/>
  <c r="N291" s="1"/>
  <c r="M283"/>
  <c r="N283" s="1"/>
  <c r="P283" s="1"/>
  <c r="M280"/>
  <c r="N280" s="1"/>
  <c r="P280" s="1"/>
  <c r="M275"/>
  <c r="N275" s="1"/>
  <c r="M271"/>
  <c r="N271" s="1"/>
  <c r="M265"/>
  <c r="N265" s="1"/>
  <c r="M258"/>
  <c r="N258" s="1"/>
  <c r="M233"/>
  <c r="N233" s="1"/>
  <c r="M226"/>
  <c r="N226" s="1"/>
  <c r="M219"/>
  <c r="N219" s="1"/>
  <c r="M212"/>
  <c r="N212" s="1"/>
  <c r="M205"/>
  <c r="N205" s="1"/>
  <c r="M200"/>
  <c r="N200" s="1"/>
  <c r="M190"/>
  <c r="N190" s="1"/>
  <c r="M183"/>
  <c r="N183" s="1"/>
  <c r="M176"/>
  <c r="N176" s="1"/>
  <c r="M169"/>
  <c r="N169" s="1"/>
  <c r="M164"/>
  <c r="N164" s="1"/>
  <c r="M159"/>
  <c r="N159" s="1"/>
  <c r="M152"/>
  <c r="N152" s="1"/>
  <c r="M145"/>
  <c r="N145" s="1"/>
  <c r="M136"/>
  <c r="N136" s="1"/>
  <c r="M126"/>
  <c r="N126" s="1"/>
  <c r="M123"/>
  <c r="N123" s="1"/>
  <c r="M120"/>
  <c r="N120" s="1"/>
  <c r="M117"/>
  <c r="N117" s="1"/>
  <c r="M111"/>
  <c r="N111" s="1"/>
  <c r="M100"/>
  <c r="N100" s="1"/>
  <c r="P100" s="1"/>
  <c r="M97"/>
  <c r="N97" s="1"/>
  <c r="P97" s="1"/>
  <c r="M94"/>
  <c r="N94" s="1"/>
  <c r="P94" s="1"/>
  <c r="M69"/>
  <c r="N69" s="1"/>
  <c r="P69" s="1"/>
  <c r="M91"/>
  <c r="N91" s="1"/>
  <c r="P91" s="1"/>
  <c r="M80"/>
  <c r="N80" s="1"/>
  <c r="M74"/>
  <c r="N74" s="1"/>
  <c r="M64"/>
  <c r="N64" s="1"/>
  <c r="P64" s="1"/>
  <c r="M57"/>
  <c r="N57" s="1"/>
  <c r="M54"/>
  <c r="N54" s="1"/>
  <c r="P54" s="1"/>
  <c r="M46"/>
  <c r="N46" s="1"/>
  <c r="M43"/>
  <c r="N43" s="1"/>
  <c r="P43" s="1"/>
  <c r="M39"/>
  <c r="N39" s="1"/>
  <c r="P39" s="1"/>
  <c r="B492"/>
  <c r="J492"/>
  <c r="J480"/>
  <c r="J475"/>
  <c r="J471"/>
  <c r="J416"/>
  <c r="J411"/>
  <c r="J406"/>
  <c r="J401"/>
  <c r="J395"/>
  <c r="J392"/>
  <c r="J389"/>
  <c r="J386"/>
  <c r="J383"/>
  <c r="J380"/>
  <c r="J377"/>
  <c r="J372"/>
  <c r="J369"/>
  <c r="J366"/>
  <c r="J360"/>
  <c r="J363"/>
  <c r="J357"/>
  <c r="J350"/>
  <c r="J344"/>
  <c r="J338"/>
  <c r="J332"/>
  <c r="J327"/>
  <c r="J322"/>
  <c r="J316"/>
  <c r="J312"/>
  <c r="J309"/>
  <c r="J304"/>
  <c r="J301"/>
  <c r="J295"/>
  <c r="J291"/>
  <c r="J287"/>
  <c r="J283"/>
  <c r="J280"/>
  <c r="J275"/>
  <c r="J271"/>
  <c r="J265"/>
  <c r="J258"/>
  <c r="J233"/>
  <c r="J226"/>
  <c r="J219"/>
  <c r="J212"/>
  <c r="J205"/>
  <c r="J200"/>
  <c r="J190"/>
  <c r="J183"/>
  <c r="J176"/>
  <c r="J169"/>
  <c r="J164"/>
  <c r="J159"/>
  <c r="J152"/>
  <c r="J145"/>
  <c r="J136"/>
  <c r="J126"/>
  <c r="J123"/>
  <c r="J120"/>
  <c r="J117"/>
  <c r="J111"/>
  <c r="J100"/>
  <c r="J97"/>
  <c r="J94"/>
  <c r="J91"/>
  <c r="J80"/>
  <c r="J74"/>
  <c r="J69"/>
  <c r="J64"/>
  <c r="J54"/>
  <c r="J57"/>
  <c r="J43"/>
  <c r="J46"/>
  <c r="J27"/>
  <c r="J22"/>
  <c r="J17"/>
  <c r="J14"/>
  <c r="J39"/>
  <c r="B475"/>
  <c r="B383"/>
  <c r="B380"/>
  <c r="B377"/>
  <c r="B430" l="1"/>
  <c r="A133" l="1"/>
  <c r="A253"/>
  <c r="H398"/>
  <c r="H419"/>
  <c r="H468"/>
  <c r="H484"/>
  <c r="A32"/>
  <c r="A108"/>
  <c r="D393" l="1"/>
  <c r="D396" s="1"/>
  <c r="D390"/>
  <c r="K389" s="1"/>
  <c r="P389" s="1"/>
  <c r="K395" l="1"/>
  <c r="P395" s="1"/>
  <c r="K392"/>
  <c r="P392" s="1"/>
  <c r="D370"/>
  <c r="K369" s="1"/>
  <c r="P369" s="1"/>
  <c r="O369" l="1"/>
  <c r="O386"/>
  <c r="D114"/>
  <c r="D121" s="1"/>
  <c r="K120" s="1"/>
  <c r="P120" s="1"/>
  <c r="D113"/>
  <c r="D118" l="1"/>
  <c r="O395"/>
  <c r="O392"/>
  <c r="O389"/>
  <c r="K117" l="1"/>
  <c r="P117" s="1"/>
  <c r="O383"/>
  <c r="O380"/>
  <c r="O377"/>
  <c r="D361"/>
  <c r="D358"/>
  <c r="E353"/>
  <c r="K350" s="1"/>
  <c r="P350" s="1"/>
  <c r="E347"/>
  <c r="K344" s="1"/>
  <c r="P344" s="1"/>
  <c r="E341"/>
  <c r="K338" s="1"/>
  <c r="P338" s="1"/>
  <c r="E335"/>
  <c r="K332" s="1"/>
  <c r="P332" s="1"/>
  <c r="E330"/>
  <c r="K327" s="1"/>
  <c r="P327" s="1"/>
  <c r="E325"/>
  <c r="K322" s="1"/>
  <c r="P322" s="1"/>
  <c r="E319"/>
  <c r="K316" s="1"/>
  <c r="P316" s="1"/>
  <c r="D310"/>
  <c r="K309" s="1"/>
  <c r="P309" s="1"/>
  <c r="D305"/>
  <c r="K304" s="1"/>
  <c r="P304" s="1"/>
  <c r="C297"/>
  <c r="E297" s="1"/>
  <c r="K295" s="1"/>
  <c r="P295" s="1"/>
  <c r="C293"/>
  <c r="E268"/>
  <c r="D277" s="1"/>
  <c r="E262"/>
  <c r="E263" s="1"/>
  <c r="K258" s="1"/>
  <c r="P258" s="1"/>
  <c r="D367" l="1"/>
  <c r="K366" s="1"/>
  <c r="P366" s="1"/>
  <c r="K360"/>
  <c r="P360" s="1"/>
  <c r="D364"/>
  <c r="K363" s="1"/>
  <c r="P363" s="1"/>
  <c r="K357"/>
  <c r="P357" s="1"/>
  <c r="O117"/>
  <c r="O295"/>
  <c r="B293"/>
  <c r="D293" s="1"/>
  <c r="F293" s="1"/>
  <c r="H293" s="1"/>
  <c r="O301"/>
  <c r="E269"/>
  <c r="O350"/>
  <c r="O344"/>
  <c r="O338"/>
  <c r="O332"/>
  <c r="O327"/>
  <c r="O322"/>
  <c r="O316"/>
  <c r="O312"/>
  <c r="O309"/>
  <c r="O304"/>
  <c r="O287"/>
  <c r="O280"/>
  <c r="D276"/>
  <c r="O283"/>
  <c r="O258"/>
  <c r="E30"/>
  <c r="K27" s="1"/>
  <c r="P27" s="1"/>
  <c r="K106"/>
  <c r="L103"/>
  <c r="O357" l="1"/>
  <c r="O360"/>
  <c r="D373"/>
  <c r="K291"/>
  <c r="P291" s="1"/>
  <c r="O366"/>
  <c r="O363"/>
  <c r="K275"/>
  <c r="P275" s="1"/>
  <c r="K265"/>
  <c r="P265" s="1"/>
  <c r="D272"/>
  <c r="O103"/>
  <c r="O291" l="1"/>
  <c r="K271"/>
  <c r="P271" s="1"/>
  <c r="K372"/>
  <c r="P372" s="1"/>
  <c r="O265"/>
  <c r="O275"/>
  <c r="D203"/>
  <c r="K200" s="1"/>
  <c r="P200" s="1"/>
  <c r="D216"/>
  <c r="D217" s="1"/>
  <c r="K212" s="1"/>
  <c r="P212" s="1"/>
  <c r="D209"/>
  <c r="D210" s="1"/>
  <c r="K205" s="1"/>
  <c r="P205" s="1"/>
  <c r="D172"/>
  <c r="D142"/>
  <c r="D143" s="1"/>
  <c r="K136" s="1"/>
  <c r="P136" s="1"/>
  <c r="P398" l="1"/>
  <c r="K21" i="6" s="1"/>
  <c r="O372" i="1"/>
  <c r="O271"/>
  <c r="O200"/>
  <c r="O212"/>
  <c r="O205"/>
  <c r="D87"/>
  <c r="D67"/>
  <c r="D86" s="1"/>
  <c r="O64"/>
  <c r="L64"/>
  <c r="D72"/>
  <c r="L69"/>
  <c r="O91"/>
  <c r="O94"/>
  <c r="L97"/>
  <c r="D84"/>
  <c r="J21" i="6" l="1"/>
  <c r="L21"/>
  <c r="M21"/>
  <c r="O398" i="1"/>
  <c r="O69"/>
  <c r="O97"/>
  <c r="P21" i="6" l="1"/>
  <c r="D483" i="1"/>
  <c r="K480" s="1"/>
  <c r="P480" s="1"/>
  <c r="D478"/>
  <c r="D474"/>
  <c r="K471" s="1"/>
  <c r="P471" s="1"/>
  <c r="D467"/>
  <c r="B464"/>
  <c r="D462"/>
  <c r="D456"/>
  <c r="D451"/>
  <c r="B448"/>
  <c r="D446"/>
  <c r="D440"/>
  <c r="D435"/>
  <c r="D428"/>
  <c r="O492"/>
  <c r="P492" s="1"/>
  <c r="A493"/>
  <c r="K475" l="1"/>
  <c r="P475" s="1"/>
  <c r="K448"/>
  <c r="P448" s="1"/>
  <c r="K458"/>
  <c r="P458" s="1"/>
  <c r="K430"/>
  <c r="P430" s="1"/>
  <c r="K437"/>
  <c r="P437" s="1"/>
  <c r="K453"/>
  <c r="P453" s="1"/>
  <c r="K422"/>
  <c r="P422" s="1"/>
  <c r="K464"/>
  <c r="P464" s="1"/>
  <c r="K442"/>
  <c r="P442" s="1"/>
  <c r="P493"/>
  <c r="O471"/>
  <c r="O480"/>
  <c r="O493"/>
  <c r="O475" l="1"/>
  <c r="O484" s="1"/>
  <c r="O464"/>
  <c r="O430"/>
  <c r="O422"/>
  <c r="O458"/>
  <c r="O442"/>
  <c r="O437"/>
  <c r="O453"/>
  <c r="O448"/>
  <c r="P468"/>
  <c r="P484"/>
  <c r="D413"/>
  <c r="D414" s="1"/>
  <c r="K411" s="1"/>
  <c r="P411" s="1"/>
  <c r="D408"/>
  <c r="D409" s="1"/>
  <c r="K406" s="1"/>
  <c r="P406" s="1"/>
  <c r="D404"/>
  <c r="K401" s="1"/>
  <c r="P401" s="1"/>
  <c r="O468" l="1"/>
  <c r="O25" i="6"/>
  <c r="N25"/>
  <c r="L27"/>
  <c r="K27"/>
  <c r="O406" i="1"/>
  <c r="O401"/>
  <c r="D228"/>
  <c r="P25" i="6" l="1"/>
  <c r="P27"/>
  <c r="D178" i="1" l="1"/>
  <c r="D230"/>
  <c r="D231" s="1"/>
  <c r="K226" s="1"/>
  <c r="P226" s="1"/>
  <c r="D238"/>
  <c r="K233" s="1"/>
  <c r="P233" s="1"/>
  <c r="D198"/>
  <c r="K190" s="1"/>
  <c r="P190" s="1"/>
  <c r="D171"/>
  <c r="D173" s="1"/>
  <c r="D174" s="1"/>
  <c r="K169" s="1"/>
  <c r="P169" s="1"/>
  <c r="D185"/>
  <c r="D166"/>
  <c r="D161"/>
  <c r="D154"/>
  <c r="D156" s="1"/>
  <c r="D147"/>
  <c r="D52"/>
  <c r="K46" s="1"/>
  <c r="P46" s="1"/>
  <c r="D245" l="1"/>
  <c r="D149"/>
  <c r="D150" s="1"/>
  <c r="K145" s="1"/>
  <c r="P145" s="1"/>
  <c r="D250"/>
  <c r="D251" s="1"/>
  <c r="D162"/>
  <c r="K159" s="1"/>
  <c r="P159" s="1"/>
  <c r="D167"/>
  <c r="K164" s="1"/>
  <c r="P164" s="1"/>
  <c r="D157"/>
  <c r="K152" s="1"/>
  <c r="P152" s="1"/>
  <c r="D223"/>
  <c r="D180"/>
  <c r="D181" s="1"/>
  <c r="K176" s="1"/>
  <c r="P176" s="1"/>
  <c r="O226"/>
  <c r="D187"/>
  <c r="D188" s="1"/>
  <c r="K183" s="1"/>
  <c r="P183" s="1"/>
  <c r="K247" l="1"/>
  <c r="P247" s="1"/>
  <c r="K240"/>
  <c r="P240" s="1"/>
  <c r="D224"/>
  <c r="K219" s="1"/>
  <c r="P219" s="1"/>
  <c r="D82"/>
  <c r="D115"/>
  <c r="K111" s="1"/>
  <c r="P111" s="1"/>
  <c r="D83"/>
  <c r="D78"/>
  <c r="K74" s="1"/>
  <c r="P74" s="1"/>
  <c r="D62"/>
  <c r="O240" l="1"/>
  <c r="O247"/>
  <c r="D85"/>
  <c r="K57"/>
  <c r="P57" s="1"/>
  <c r="D124"/>
  <c r="K123" s="1"/>
  <c r="P123" s="1"/>
  <c r="O219"/>
  <c r="D88"/>
  <c r="O46"/>
  <c r="L57"/>
  <c r="O74"/>
  <c r="L74"/>
  <c r="L80"/>
  <c r="D128" l="1"/>
  <c r="D129" s="1"/>
  <c r="K126" s="1"/>
  <c r="P126" s="1"/>
  <c r="P133" s="1"/>
  <c r="D89"/>
  <c r="O57"/>
  <c r="K80" l="1"/>
  <c r="P80" s="1"/>
  <c r="P108" s="1"/>
  <c r="O126"/>
  <c r="O123"/>
  <c r="O80" l="1"/>
  <c r="L100"/>
  <c r="O27" l="1"/>
  <c r="O22"/>
  <c r="O17"/>
  <c r="O416"/>
  <c r="O233"/>
  <c r="O190"/>
  <c r="O32" l="1"/>
  <c r="P32"/>
  <c r="O145"/>
  <c r="O152"/>
  <c r="H13" i="6" l="1"/>
  <c r="O120" i="1"/>
  <c r="O159" l="1"/>
  <c r="O164"/>
  <c r="O169"/>
  <c r="O176"/>
  <c r="O54"/>
  <c r="O411"/>
  <c r="O183"/>
  <c r="O43"/>
  <c r="O419" l="1"/>
  <c r="O100"/>
  <c r="O136"/>
  <c r="O253" s="1"/>
  <c r="P419" l="1"/>
  <c r="O111"/>
  <c r="O133" s="1"/>
  <c r="O39"/>
  <c r="O108" s="1"/>
  <c r="P486" l="1"/>
  <c r="P487" s="1"/>
  <c r="M23" i="6"/>
  <c r="N23"/>
  <c r="O23"/>
  <c r="P253" i="1"/>
  <c r="P489" s="1"/>
  <c r="P488" l="1"/>
  <c r="L19" i="6"/>
  <c r="M19"/>
  <c r="J19"/>
  <c r="K19"/>
  <c r="P23"/>
  <c r="J17" l="1"/>
  <c r="I17"/>
  <c r="M13"/>
  <c r="L13"/>
  <c r="N13"/>
  <c r="I13"/>
  <c r="O13"/>
  <c r="J13"/>
  <c r="K13"/>
  <c r="P19"/>
  <c r="I15"/>
  <c r="H15"/>
  <c r="P17" l="1"/>
  <c r="P13"/>
  <c r="P15"/>
  <c r="P29" l="1"/>
  <c r="P12" s="1"/>
  <c r="P24" l="1"/>
  <c r="P20"/>
  <c r="P18"/>
  <c r="P16"/>
  <c r="P22"/>
  <c r="P26"/>
  <c r="P14"/>
</calcChain>
</file>

<file path=xl/sharedStrings.xml><?xml version="1.0" encoding="utf-8"?>
<sst xmlns="http://schemas.openxmlformats.org/spreadsheetml/2006/main" count="39950" uniqueCount="22917">
  <si>
    <t>UNID.</t>
  </si>
  <si>
    <t>2.3</t>
  </si>
  <si>
    <t>2.2</t>
  </si>
  <si>
    <t>2.1</t>
  </si>
  <si>
    <t>m</t>
  </si>
  <si>
    <t>TOTAL</t>
  </si>
  <si>
    <t>QUANT.</t>
  </si>
  <si>
    <t>DESCRIÇÃO</t>
  </si>
  <si>
    <t>ITEM</t>
  </si>
  <si>
    <t>Responsável:</t>
  </si>
  <si>
    <t>Cliente:</t>
  </si>
  <si>
    <t>Projeto:</t>
  </si>
  <si>
    <t>Revisão:</t>
  </si>
  <si>
    <t>3.1</t>
  </si>
  <si>
    <t>ADMINISTRAÇÃO LOCAL E INSTALAÇÃO DA OBRA</t>
  </si>
  <si>
    <t>1.1</t>
  </si>
  <si>
    <t>1.2</t>
  </si>
  <si>
    <t>1.3</t>
  </si>
  <si>
    <t>unidade</t>
  </si>
  <si>
    <t>m²</t>
  </si>
  <si>
    <t>m³</t>
  </si>
  <si>
    <t>TOTAL GERAL</t>
  </si>
  <si>
    <t>Data:</t>
  </si>
  <si>
    <t>3.3</t>
  </si>
  <si>
    <t>1.4</t>
  </si>
  <si>
    <t>REFERÊNCIA</t>
  </si>
  <si>
    <t>PLACA DE OBRA EM CHAPA DE ACO GALVANIZADO</t>
  </si>
  <si>
    <t>DEMOLIÇÃO DE PAVIMENTAÇÃO ASFÁLTICA COM UTILIZAÇÃO DE MARTELO PERFURADOR, ESPESSURA ATÉ 15 CM, EXCLUSIVE CARGA E TRANSPORTE</t>
  </si>
  <si>
    <t>1.5</t>
  </si>
  <si>
    <t>1.6</t>
  </si>
  <si>
    <t>REGULARIZACAO E COMPACTACAO DE SUBLEITO ATE 20 CM DE ESPESSURA</t>
  </si>
  <si>
    <t>BASE DE SOLO - BRITA (50/50), MISTURA EM USINA, COMPACTACAO 100% PROCTOR MODIFICADO, EXCLUSIVE ESCAVACAO, CARGA E TRANSPORTE</t>
  </si>
  <si>
    <t>EXECUÇÃO E COMPACTAÇÃO DE BASE E OU SUB BASE COM BRITA GRADUADA SIMPLES - EXCLUSIVE CARGA E TRANSPORTE. AF_09/2017</t>
  </si>
  <si>
    <t>3.5</t>
  </si>
  <si>
    <t>3.6</t>
  </si>
  <si>
    <t>3.7</t>
  </si>
  <si>
    <t>PAISAGISMO</t>
  </si>
  <si>
    <t>5.1</t>
  </si>
  <si>
    <t>5.2</t>
  </si>
  <si>
    <t>5.3</t>
  </si>
  <si>
    <t>5.4</t>
  </si>
  <si>
    <t>DESMATAMENTO E LIMPEZA MECANIZADA DE TERRENO COM ARVORES ATE Ø 15CM, UTILIZANDO TRATOR DE ESTEIRAS</t>
  </si>
  <si>
    <t>1.7</t>
  </si>
  <si>
    <t>SINALIZAÇÃO</t>
  </si>
  <si>
    <t>SINALIZACAO HORIZONTAL COM TINTA RETRORREFLETIVA A BASE DE RESINA ACRILICA COM MICROESFERAS DE VIDRO</t>
  </si>
  <si>
    <t>6.1</t>
  </si>
  <si>
    <t>6.2</t>
  </si>
  <si>
    <t>DRENAGEM</t>
  </si>
  <si>
    <t>PAVIMENTAÇÃO</t>
  </si>
  <si>
    <t>TERRAPLENAGEM</t>
  </si>
  <si>
    <t>SERVIÇOS PRELIMINARES</t>
  </si>
  <si>
    <t>EXECUÇÃO DE PAVIMENTO EM PISO INTERTRAVADO, COM BLOCO SEXTAVADO DE 25 X 25 CM, ESPESSURA 6 CM. AF_12/2015</t>
  </si>
  <si>
    <t>RESPONSÁVEL TÉCNICO:</t>
  </si>
  <si>
    <t>EMBASAMENTO C/PEDRA ARGAMASSADA UTILIZANDO ARG.CIM/AREIA 1:4</t>
  </si>
  <si>
    <t>B</t>
  </si>
  <si>
    <t>H</t>
  </si>
  <si>
    <t>EMBASAMENTO DE MATERIAL GRANULAR - RACHAO</t>
  </si>
  <si>
    <t>M3</t>
  </si>
  <si>
    <t>Composição 1</t>
  </si>
  <si>
    <t>TUBO DE CONCRETO PARA REDES COLETORAS DE ÁGUAS PLUVIAIS, DIÂMETRO DE 600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</si>
  <si>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</si>
  <si>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</si>
  <si>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ASSENTAMENTO DE TUBO DE CONCRETO PARA REDES COLETORAS DE ÁGUAS PLUVIAIS, DIÂMETRO DE 600 MM, JUNTA RÍGIDA, INSTALADO EM LOCAL COM BAIXO NÍVEL DE INTERFERÊNCIAS (NÃO INCLUI FORNECIMENTO). AF_12/2015</t>
  </si>
  <si>
    <t>3.8</t>
  </si>
  <si>
    <t>3.9</t>
  </si>
  <si>
    <t>CARGA, MANOBRAS E DESCARGA DE MISTURA BETUMINOSA A QUENTE, COM CAMINHAO BASCULANTE 6 M3, DESCARGA EM VIBRO-ACABADORA</t>
  </si>
  <si>
    <t>3.10</t>
  </si>
  <si>
    <t>3.11</t>
  </si>
  <si>
    <t>3.12</t>
  </si>
  <si>
    <t>ATERRO MANUAL DE VALAS COM AREIA PARA ATERRO E COMPACTAÇÃO MECANIZADA. AF_05/2016</t>
  </si>
  <si>
    <t>TOTAL - INCLUINDO ADMINISTRAÇÃO</t>
  </si>
  <si>
    <t>A</t>
  </si>
  <si>
    <t>C</t>
  </si>
  <si>
    <t>C.1</t>
  </si>
  <si>
    <t>EXECUÇÃO DE DEPÓSITO EM CANTEIRO DE OBRA EM CHAPA DE MADEIRA COMPENSADA, NÃO INCLUSO MOBILIÁRIO. AF_04/2016</t>
  </si>
  <si>
    <t>EXECUÇÃO DE SANITÁRIO E VESTIÁRIO EM CANTEIRO DE OBRA EM CHAPA DE MADEIRA COMPENSADA, NÃO INCLUSO MOBILIÁRIO. AF_02/2016</t>
  </si>
  <si>
    <t>EXECUÇÃO DE ESCRITÓRIO EM CANTEIRO DE OBRA EM CHAPA DE MADEIRA COMPENSADA, NÃO INCLUSO MOBILIÁRIO E EQUIPAMENTOS. AF_02/2016</t>
  </si>
  <si>
    <t>1,5 x 1  (L x H)</t>
  </si>
  <si>
    <t>5 x 8 (L x E)</t>
  </si>
  <si>
    <t>4 x 2,5 (L x Ex)</t>
  </si>
  <si>
    <t>20 x 10 (L x Ex)</t>
  </si>
  <si>
    <t>MEMÓRIA DE CÁLCULO DE QUANTIDADE</t>
  </si>
  <si>
    <t>Sob a mesma área da imprimação CM30</t>
  </si>
  <si>
    <t>Área Retirada do AutoCad</t>
  </si>
  <si>
    <t>Volume de CBUQ</t>
  </si>
  <si>
    <t>Conforme quantitativo do projeto</t>
  </si>
  <si>
    <t xml:space="preserve">1 para cada muda </t>
  </si>
  <si>
    <t>(2,5x1) + (2,5x0,4) + (4xpix0,2²) Área das placas</t>
  </si>
  <si>
    <t>2024,49 x 0,15 (Área do leito carroçável Avenida x espessura da base)</t>
  </si>
  <si>
    <t>Ver Projeto Ambiental</t>
  </si>
  <si>
    <t>Ver Projeto de Pavimentação</t>
  </si>
  <si>
    <t>2024,49+7434,52 (Área do leito carroçável Avenida + Área do leito carroçável Acesso)</t>
  </si>
  <si>
    <t>2024,49 x 0,15 + 7434,52 x 0,2 (Área do leito carroçável Avenida x espessura da base + Área do leito carroçável Acesso x espessura da base)</t>
  </si>
  <si>
    <t>2024,49+7434,52   (Área do leito carroçável Avenida + Área do leito carroçável Acesso)</t>
  </si>
  <si>
    <t>2024,49 x 0,05+7434,52 x 0,05 + 10% (Área do leito carroçável Avenida x espessura do CBUQ + Área do leito carroçável Acesso x espessura do CBUQ +10% perdas)</t>
  </si>
  <si>
    <t>520,25 x 16 km +10% (Volume de CBUQ x 16 km +10%)</t>
  </si>
  <si>
    <t>5063,21 x 0,05 (Área de lançamento do Pavimento Intertravado x espessura de assentamento em areia)</t>
  </si>
  <si>
    <t>1040+319,832 (Ex Acesso+ Ex Avenida)</t>
  </si>
  <si>
    <t>[1040 x 14 x 1,2]+ [319,832 x 3  x 1,2] (Ext Acesso x L x percentual em talude + Ext Avenida x L calçada x percentual em talude)</t>
  </si>
  <si>
    <t>6744,84+61,13 x1,35 (Volume de Corte da Avenida + Volume de Corte do Acesso + 35 % de empolamento)</t>
  </si>
  <si>
    <t>181,96+7869,52x1,35 (Volume de Aterro da Avenida + Volume de Aterro do Acesso + 35 % de empolamento)</t>
  </si>
  <si>
    <t>2.4</t>
  </si>
  <si>
    <t>ESPALHAMENTO DE MATERIAL EM BOTA FORA, COM UTILIZACAO DE TRATOR DE ESTEIRAS DE 165 HP</t>
  </si>
  <si>
    <t>181,96+7869,52x1,35 (Volume de Empréstimo da Avenida + Volume de Empréstimo do Acesso + 35 % de empolamento) - Adotado Vide Nota 1</t>
  </si>
  <si>
    <t>181,96+7869,52x1,35 x 30 km(Volume de Empréstimo da Avenida + Volume de Empréstimo do Acesso + 35 % de empolamento x 30km) - Adotado Vide Nota 1</t>
  </si>
  <si>
    <t>Retirado do AutoCad</t>
  </si>
  <si>
    <t>CODIGO  DA COMPOSICAO</t>
  </si>
  <si>
    <t>UNIDADE</t>
  </si>
  <si>
    <t>CUSTO TOTAL</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</si>
  <si>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</si>
  <si>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</si>
  <si>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</si>
  <si>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</si>
  <si>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</si>
  <si>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</si>
  <si>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</si>
  <si>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</si>
  <si>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</si>
  <si>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</si>
  <si>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</si>
  <si>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</si>
  <si>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</si>
  <si>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</si>
  <si>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</si>
  <si>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</si>
  <si>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</si>
  <si>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</si>
  <si>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</si>
  <si>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</si>
  <si>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</si>
  <si>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</si>
  <si>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</si>
  <si>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</si>
  <si>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</si>
  <si>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</si>
  <si>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</si>
  <si>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</si>
  <si>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</si>
  <si>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</si>
  <si>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</si>
  <si>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</si>
  <si>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</si>
  <si>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</si>
  <si>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</si>
  <si>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</si>
  <si>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</si>
  <si>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</si>
  <si>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</si>
  <si>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</si>
  <si>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</si>
  <si>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</si>
  <si>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</si>
  <si>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</si>
  <si>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</si>
  <si>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</si>
  <si>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</si>
  <si>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</si>
  <si>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</si>
  <si>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</si>
  <si>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</si>
  <si>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</si>
  <si>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</si>
  <si>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</si>
  <si>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</si>
  <si>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</si>
  <si>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</si>
  <si>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</si>
  <si>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</si>
  <si>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</si>
  <si>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</si>
  <si>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</si>
  <si>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</si>
  <si>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</si>
  <si>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</si>
  <si>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</si>
  <si>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</si>
  <si>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</si>
  <si>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</si>
  <si>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</si>
  <si>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</si>
  <si>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</si>
  <si>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</si>
  <si>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</si>
  <si>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</si>
  <si>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</si>
  <si>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</si>
  <si>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</si>
  <si>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</si>
  <si>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</si>
  <si>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</si>
  <si>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</si>
  <si>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</si>
  <si>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</si>
  <si>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</si>
  <si>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</si>
  <si>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</si>
  <si>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</si>
  <si>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</si>
  <si>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</si>
  <si>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</si>
  <si>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</si>
  <si>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</si>
  <si>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</si>
  <si>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</si>
  <si>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</si>
  <si>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</si>
  <si>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</si>
  <si>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</si>
  <si>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</si>
  <si>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</si>
  <si>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</si>
  <si>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</si>
  <si>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</si>
  <si>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</si>
  <si>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</si>
  <si>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</si>
  <si>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</si>
  <si>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</si>
  <si>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</si>
  <si>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</si>
  <si>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</si>
  <si>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</si>
  <si>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</si>
  <si>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</si>
  <si>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</si>
  <si>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</si>
  <si>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</si>
  <si>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</si>
  <si>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</si>
  <si>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</si>
  <si>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</si>
  <si>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</si>
  <si>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</si>
  <si>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</si>
  <si>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</si>
  <si>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</si>
  <si>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</si>
  <si>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</si>
  <si>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</si>
  <si>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</si>
  <si>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</si>
  <si>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</si>
  <si>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</si>
  <si>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</si>
  <si>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</si>
  <si>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</si>
  <si>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</si>
  <si>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</si>
  <si>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</si>
  <si>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</si>
  <si>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</si>
  <si>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</si>
  <si>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</si>
  <si>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</si>
  <si>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</si>
  <si>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</si>
  <si>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</si>
  <si>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</si>
  <si>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</si>
  <si>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</si>
  <si>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</si>
  <si>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</si>
  <si>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</si>
  <si>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</si>
  <si>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</si>
  <si>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</si>
  <si>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</si>
  <si>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</si>
  <si>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</si>
  <si>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</si>
  <si>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</si>
  <si>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</si>
  <si>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</si>
  <si>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</si>
  <si>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</si>
  <si>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</si>
  <si>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</si>
  <si>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</si>
  <si>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</si>
  <si>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</si>
  <si>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</si>
  <si>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</si>
  <si>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</si>
  <si>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</si>
  <si>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</si>
  <si>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</si>
  <si>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</si>
  <si>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</si>
  <si>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</si>
  <si>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</si>
  <si>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</si>
  <si>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</si>
  <si>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</si>
  <si>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</si>
  <si>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</si>
  <si>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</si>
  <si>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</si>
  <si>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</si>
  <si>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</si>
  <si>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</si>
  <si>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</si>
  <si>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</si>
  <si>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</si>
  <si>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</si>
  <si>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</si>
  <si>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</si>
  <si>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</si>
  <si>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</si>
  <si>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</si>
  <si>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</si>
  <si>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</si>
  <si>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</si>
  <si>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</si>
  <si>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</si>
  <si>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</si>
  <si>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</si>
  <si>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</si>
  <si>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</si>
  <si>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</si>
  <si>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</si>
  <si>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</si>
  <si>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</si>
  <si>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</si>
  <si>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</si>
  <si>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</si>
  <si>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</si>
  <si>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</si>
  <si>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</si>
  <si>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</si>
  <si>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</si>
  <si>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</si>
  <si>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</si>
  <si>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</si>
  <si>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</si>
  <si>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</si>
  <si>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</si>
  <si>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</si>
  <si>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</si>
  <si>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</si>
  <si>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</si>
  <si>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</si>
  <si>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</si>
  <si>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</si>
  <si>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</si>
  <si>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</si>
  <si>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</si>
  <si>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</si>
  <si>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</si>
  <si>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</si>
  <si>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</si>
  <si>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</si>
  <si>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</si>
  <si>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</si>
  <si>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</si>
  <si>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73884/1</t>
  </si>
  <si>
    <t>INSTALAÇÃO DE VÁLVULAS OU REGISTROS COM JUNTA FLANGEADA - DN 50</t>
  </si>
  <si>
    <t>73884/2</t>
  </si>
  <si>
    <t>INSTALAÇÃO DE VÁLVULAS OU REGISTROS COM JUNTA FLANGEADA - DN 75</t>
  </si>
  <si>
    <t>73884/3</t>
  </si>
  <si>
    <t>INSTALAÇÃO DE VÁLVULAS OU REGISTROS COM JUNTA FLANGEADA - DN 100</t>
  </si>
  <si>
    <t>73884/4</t>
  </si>
  <si>
    <t>INSTALAÇÃO DE VÁLVULAS OU REGISTROS COM JUNTA FLANGEADA - DN 150</t>
  </si>
  <si>
    <t>73884/5</t>
  </si>
  <si>
    <t>INSTALAÇÃO DE VÁLVULAS OU REGISTROS COM JUNTA FLANGEADA - DN 200</t>
  </si>
  <si>
    <t>73884/6</t>
  </si>
  <si>
    <t>INSTALAÇÃO DE VÁLVULAS OU REGISTROS COM JUNTA FLANGEADA - DN 250</t>
  </si>
  <si>
    <t>73884/7</t>
  </si>
  <si>
    <t>INSTALAÇÃO DE VÁLVULAS OU REGISTROS COM JUNTA FLANGEADA - DN 300</t>
  </si>
  <si>
    <t>73884/8</t>
  </si>
  <si>
    <t>INSTALAÇÃO DE VÁLVULAS OU REGISTROS COM JUNTA FLANGEADA - DN 350</t>
  </si>
  <si>
    <t>73884/9</t>
  </si>
  <si>
    <t>INSTALAÇÃO DE VÁLVULAS OU REGISTROS COM JUNTA FLANGEADA - DN 400</t>
  </si>
  <si>
    <t>73884/10</t>
  </si>
  <si>
    <t>INSTALAÇÃO DE VÁLVULAS OU REGISTROS COM JUNTA FLANGEADA - DN 450</t>
  </si>
  <si>
    <t>73884/11</t>
  </si>
  <si>
    <t>INSTALAÇÃO DE VÁLVULAS OU REGISTROS COM JUNTA FLANGEADA - DN 500</t>
  </si>
  <si>
    <t>73884/12</t>
  </si>
  <si>
    <t>INSTALAÇÃO DE VÁLVULAS OU REGISTROS COM JUNTA FLANGEADA - DN 600</t>
  </si>
  <si>
    <t>73884/13</t>
  </si>
  <si>
    <t>INSTALAÇÃO DE VÁLVULAS OU REGISTROS COM JUNTA FLANGEADA - DN 700</t>
  </si>
  <si>
    <t>73884/14</t>
  </si>
  <si>
    <t>INSTALAÇÃO DE VÁLVULAS OU REGISTROS COM JUNTA FLANGEADA - DN 800</t>
  </si>
  <si>
    <t>73884/15</t>
  </si>
  <si>
    <t>INSTALAÇÃO DE VÁLVULAS OU REGISTROS COM JUNTA FLANGEADA - DN 900</t>
  </si>
  <si>
    <t>73884/16</t>
  </si>
  <si>
    <t>INSTALAÇÃO DE VÁLVULAS OU REGISTROS COM JUNTA FLANGEADA - DN 1000</t>
  </si>
  <si>
    <t>73885/1</t>
  </si>
  <si>
    <t>INSTALAÇÃO DE VÁLVULAS OU REGISTROS COM JUNTA ELÁSTICA - DN 50</t>
  </si>
  <si>
    <t>73885/2</t>
  </si>
  <si>
    <t>INSTALAÇÃO DE VÁLVULAS OU REGISTROS COM JUNTA ELÁSTICA - DN 75</t>
  </si>
  <si>
    <t>73885/3</t>
  </si>
  <si>
    <t>INSTALAÇÃO DE VÁLVULAS OU REGISTROS COM JUNTA ELÁSTICA - DN 100</t>
  </si>
  <si>
    <t>73885/4</t>
  </si>
  <si>
    <t>INSTALAÇÃO DE VÁLVULAS OU REGISTROS COM JUNTA ELÁSTICA - DN 150</t>
  </si>
  <si>
    <t>73885/5</t>
  </si>
  <si>
    <t>INSTALAÇÃO DE VÁLVULAS OU REGISTROS COM JUNTA ELÁSTICA - DN 200</t>
  </si>
  <si>
    <t>73885/6</t>
  </si>
  <si>
    <t>INSTALAÇÃO DE VÁLVULAS OU REGISTROS COM JUNTA ELÁSTICA - DN 250</t>
  </si>
  <si>
    <t>73885/7</t>
  </si>
  <si>
    <t>INSTALAÇÃO DE VÁLVULAS OU REGISTROS COM JUNTA ELÁSTICA - DN 300</t>
  </si>
  <si>
    <t>73885/8</t>
  </si>
  <si>
    <t>INSTALAÇÃO DE VÁLVULAS OU REGISTROS COM JUNTA ELÁSTICA - DN 350</t>
  </si>
  <si>
    <t>73885/9</t>
  </si>
  <si>
    <t>INSTALAÇÃO DE VÁLVULAS OU REGISTROS COM JUNTA ELÁSTICA - DN 400</t>
  </si>
  <si>
    <t>73885/10</t>
  </si>
  <si>
    <t>INSTALAÇÃO DE VÁLVULAS OU REGISTROS COM JUNTA ELÁSTICA - DN 450</t>
  </si>
  <si>
    <t>73885/11</t>
  </si>
  <si>
    <t>INSTALAÇÃO DE VÁLVULAS OU REGISTROS COM JUNTA ELÁSTICA - DN 500</t>
  </si>
  <si>
    <t>73885/12</t>
  </si>
  <si>
    <t>INSTALAÇÃO DE VÁLVULAS OU REGISTROS COM JUNTA ELÁSTICA - DN 600</t>
  </si>
  <si>
    <t>FECHAMENTO DE CONSTRUÇÃO TEMPORÁRIA EM CHAPA DE MADEIRA COMPENSADA E=10MM, COM REAPROVEITAMENTO DE 2X.</t>
  </si>
  <si>
    <t>EXECUÇÃO DE ESCRITÓRIO EM CANTEIRO DE OBRA EM ALVENARIA,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</si>
  <si>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</si>
  <si>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</si>
  <si>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</si>
  <si>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</si>
  <si>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</si>
  <si>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</si>
  <si>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</si>
  <si>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</si>
  <si>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</si>
  <si>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</si>
  <si>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</si>
  <si>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</si>
  <si>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</si>
  <si>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</si>
  <si>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</si>
  <si>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</si>
  <si>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</si>
  <si>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</si>
  <si>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</si>
  <si>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</si>
  <si>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</si>
  <si>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</si>
  <si>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</si>
  <si>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</si>
  <si>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</si>
  <si>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</si>
  <si>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</si>
  <si>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</si>
  <si>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</si>
  <si>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</si>
  <si>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</si>
  <si>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</si>
  <si>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</si>
  <si>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</si>
  <si>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</si>
  <si>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</si>
  <si>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</si>
  <si>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</si>
  <si>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</si>
  <si>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</si>
  <si>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</si>
  <si>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</si>
  <si>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</si>
  <si>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</si>
  <si>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</si>
  <si>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</si>
  <si>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</si>
  <si>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</si>
  <si>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</si>
  <si>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</si>
  <si>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</si>
  <si>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</si>
  <si>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</si>
  <si>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</si>
  <si>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</si>
  <si>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</si>
  <si>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</si>
  <si>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</si>
  <si>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</si>
  <si>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</si>
  <si>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</si>
  <si>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</si>
  <si>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</si>
  <si>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</si>
  <si>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</si>
  <si>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</si>
  <si>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</si>
  <si>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</si>
  <si>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</si>
  <si>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</si>
  <si>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</si>
  <si>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</si>
  <si>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</si>
  <si>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</si>
  <si>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</si>
  <si>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</si>
  <si>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</si>
  <si>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</si>
  <si>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</si>
  <si>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</si>
  <si>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</si>
  <si>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</si>
  <si>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</si>
  <si>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</si>
  <si>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</si>
  <si>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</si>
  <si>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</si>
  <si>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</si>
  <si>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</si>
  <si>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</si>
  <si>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</si>
  <si>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</si>
  <si>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</si>
  <si>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</si>
  <si>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</si>
  <si>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</si>
  <si>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</si>
  <si>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</si>
  <si>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</si>
  <si>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</si>
  <si>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</si>
  <si>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</si>
  <si>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</si>
  <si>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</si>
  <si>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</si>
  <si>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</si>
  <si>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</si>
  <si>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</si>
  <si>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</si>
  <si>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</si>
  <si>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</si>
  <si>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</si>
  <si>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</si>
  <si>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</si>
  <si>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</si>
  <si>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</si>
  <si>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</si>
  <si>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</si>
  <si>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</si>
  <si>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</si>
  <si>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</si>
  <si>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</si>
  <si>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</si>
  <si>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</si>
  <si>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</si>
  <si>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</si>
  <si>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</si>
  <si>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</si>
  <si>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</si>
  <si>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</si>
  <si>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</si>
  <si>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</si>
  <si>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</si>
  <si>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</si>
  <si>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</si>
  <si>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</si>
  <si>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</si>
  <si>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</si>
  <si>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</si>
  <si>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</si>
  <si>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</si>
  <si>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</si>
  <si>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</si>
  <si>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</si>
  <si>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</si>
  <si>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</si>
  <si>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</si>
  <si>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</si>
  <si>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</si>
  <si>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</si>
  <si>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</si>
  <si>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</si>
  <si>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</si>
  <si>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</si>
  <si>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</si>
  <si>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</si>
  <si>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</si>
  <si>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</si>
  <si>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</si>
  <si>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</si>
  <si>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</si>
  <si>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</si>
  <si>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</si>
  <si>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</si>
  <si>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</si>
  <si>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</si>
  <si>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</si>
  <si>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</si>
  <si>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</si>
  <si>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</si>
  <si>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</si>
  <si>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</si>
  <si>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</si>
  <si>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</si>
  <si>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</si>
  <si>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</si>
  <si>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</si>
  <si>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</si>
  <si>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</si>
  <si>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</si>
  <si>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</si>
  <si>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</si>
  <si>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</si>
  <si>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</si>
  <si>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</si>
  <si>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</si>
  <si>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</si>
  <si>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</si>
  <si>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</si>
  <si>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</si>
  <si>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</si>
  <si>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</si>
  <si>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</si>
  <si>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</si>
  <si>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</si>
  <si>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</si>
  <si>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</si>
  <si>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</si>
  <si>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</si>
  <si>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</si>
  <si>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</si>
  <si>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</si>
  <si>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</si>
  <si>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</si>
  <si>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</si>
  <si>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</si>
  <si>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</si>
  <si>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</si>
  <si>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</si>
  <si>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</si>
  <si>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</si>
  <si>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</si>
  <si>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</si>
  <si>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</si>
  <si>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</si>
  <si>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</si>
  <si>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</si>
  <si>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</si>
  <si>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</si>
  <si>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</si>
  <si>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</si>
  <si>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</si>
  <si>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</si>
  <si>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</si>
  <si>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</si>
  <si>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</si>
  <si>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</si>
  <si>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</si>
  <si>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</si>
  <si>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</si>
  <si>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</si>
  <si>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</si>
  <si>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</si>
  <si>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</si>
  <si>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</si>
  <si>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</si>
  <si>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</si>
  <si>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</si>
  <si>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</si>
  <si>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</si>
  <si>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</si>
  <si>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</si>
  <si>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</si>
  <si>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</si>
  <si>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</si>
  <si>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</si>
  <si>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</si>
  <si>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</si>
  <si>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</si>
  <si>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</si>
  <si>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</si>
  <si>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</si>
  <si>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</si>
  <si>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</si>
  <si>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</si>
  <si>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</si>
  <si>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</si>
  <si>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</si>
  <si>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</si>
  <si>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</si>
  <si>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</si>
  <si>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</si>
  <si>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</si>
  <si>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</si>
  <si>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</si>
  <si>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</si>
  <si>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</si>
  <si>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</si>
  <si>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</si>
  <si>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</si>
  <si>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</si>
  <si>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</si>
  <si>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</si>
  <si>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</si>
  <si>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</si>
  <si>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</si>
  <si>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</si>
  <si>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</si>
  <si>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</si>
  <si>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</si>
  <si>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</si>
  <si>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</si>
  <si>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</si>
  <si>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</si>
  <si>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</si>
  <si>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</si>
  <si>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</si>
  <si>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</si>
  <si>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</si>
  <si>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</si>
  <si>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</si>
  <si>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</si>
  <si>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</si>
  <si>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</si>
  <si>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</si>
  <si>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</si>
  <si>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</si>
  <si>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</si>
  <si>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</si>
  <si>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</si>
  <si>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</si>
  <si>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</si>
  <si>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</si>
  <si>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</si>
  <si>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</si>
  <si>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</si>
  <si>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</si>
  <si>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</si>
  <si>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</si>
  <si>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</si>
  <si>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</si>
  <si>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</si>
  <si>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</si>
  <si>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</si>
  <si>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</si>
  <si>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</si>
  <si>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</si>
  <si>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</si>
  <si>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</si>
  <si>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</si>
  <si>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</si>
  <si>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</si>
  <si>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</si>
  <si>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</si>
  <si>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</si>
  <si>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</si>
  <si>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</si>
  <si>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</si>
  <si>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</si>
  <si>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</si>
  <si>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</si>
  <si>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</si>
  <si>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</si>
  <si>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</si>
  <si>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</si>
  <si>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</si>
  <si>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</si>
  <si>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</si>
  <si>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</si>
  <si>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</si>
  <si>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</si>
  <si>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</si>
  <si>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</si>
  <si>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</si>
  <si>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</si>
  <si>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</si>
  <si>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</si>
  <si>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</si>
  <si>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</si>
  <si>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</si>
  <si>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</si>
  <si>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</si>
  <si>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</si>
  <si>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</si>
  <si>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</si>
  <si>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</si>
  <si>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</si>
  <si>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</si>
  <si>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</si>
  <si>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</si>
  <si>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</si>
  <si>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</si>
  <si>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</si>
  <si>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</si>
  <si>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</si>
  <si>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</si>
  <si>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</si>
  <si>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</si>
  <si>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</si>
  <si>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</si>
  <si>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</si>
  <si>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</si>
  <si>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</si>
  <si>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</si>
  <si>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</si>
  <si>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</si>
  <si>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</si>
  <si>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</si>
  <si>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</si>
  <si>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</si>
  <si>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</si>
  <si>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</si>
  <si>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</si>
  <si>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</si>
  <si>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</si>
  <si>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</si>
  <si>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</si>
  <si>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</si>
  <si>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</si>
  <si>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</si>
  <si>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</si>
  <si>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</si>
  <si>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</si>
  <si>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</si>
  <si>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</si>
  <si>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</si>
  <si>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</si>
  <si>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</si>
  <si>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</si>
  <si>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</si>
  <si>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</si>
  <si>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</si>
  <si>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</si>
  <si>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</si>
  <si>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</si>
  <si>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</si>
  <si>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</si>
  <si>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</si>
  <si>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</si>
  <si>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</si>
  <si>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</si>
  <si>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</si>
  <si>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</si>
  <si>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</si>
  <si>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</si>
  <si>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</si>
  <si>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</si>
  <si>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</si>
  <si>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</si>
  <si>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</si>
  <si>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</si>
  <si>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</si>
  <si>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</si>
  <si>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</si>
  <si>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</si>
  <si>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</si>
  <si>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</si>
  <si>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</si>
  <si>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</si>
  <si>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</si>
  <si>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</si>
  <si>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</si>
  <si>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</si>
  <si>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</si>
  <si>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</si>
  <si>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</si>
  <si>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</si>
  <si>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</si>
  <si>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</si>
  <si>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</si>
  <si>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</si>
  <si>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</si>
  <si>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</si>
  <si>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</si>
  <si>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</si>
  <si>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</si>
  <si>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</si>
  <si>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</si>
  <si>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</si>
  <si>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</si>
  <si>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</si>
  <si>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</si>
  <si>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</si>
  <si>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</si>
  <si>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</si>
  <si>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</si>
  <si>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</si>
  <si>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</si>
  <si>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</si>
  <si>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</si>
  <si>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</si>
  <si>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</si>
  <si>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</si>
  <si>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</si>
  <si>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</si>
  <si>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</si>
  <si>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</si>
  <si>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</si>
  <si>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</si>
  <si>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</si>
  <si>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</si>
  <si>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</si>
  <si>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</si>
  <si>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</si>
  <si>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</si>
  <si>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</si>
  <si>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</si>
  <si>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</si>
  <si>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</si>
  <si>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</si>
  <si>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</si>
  <si>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</si>
  <si>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</si>
  <si>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</si>
  <si>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</si>
  <si>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</si>
  <si>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</si>
  <si>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</si>
  <si>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</si>
  <si>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</si>
  <si>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</si>
  <si>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</si>
  <si>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</si>
  <si>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</si>
  <si>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</si>
  <si>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</si>
  <si>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</si>
  <si>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</si>
  <si>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</si>
  <si>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</si>
  <si>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</si>
  <si>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</si>
  <si>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</si>
  <si>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</si>
  <si>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</si>
  <si>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</si>
  <si>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</si>
  <si>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</si>
  <si>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</si>
  <si>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</si>
  <si>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</si>
  <si>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</si>
  <si>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</si>
  <si>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</si>
  <si>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</si>
  <si>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</si>
  <si>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</si>
  <si>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</si>
  <si>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</si>
  <si>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</si>
  <si>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</si>
  <si>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</si>
  <si>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</si>
  <si>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</si>
  <si>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</si>
  <si>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</si>
  <si>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</si>
  <si>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</si>
  <si>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</si>
  <si>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</si>
  <si>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</si>
  <si>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</si>
  <si>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</si>
  <si>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</si>
  <si>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</si>
  <si>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</si>
  <si>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</si>
  <si>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</si>
  <si>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</si>
  <si>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</si>
  <si>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</si>
  <si>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</si>
  <si>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</si>
  <si>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</si>
  <si>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</si>
  <si>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</si>
  <si>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</si>
  <si>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</si>
  <si>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</si>
  <si>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</si>
  <si>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</si>
  <si>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</si>
  <si>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</si>
  <si>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</si>
  <si>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</si>
  <si>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</si>
  <si>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</si>
  <si>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</si>
  <si>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</si>
  <si>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</si>
  <si>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</si>
  <si>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</si>
  <si>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</si>
  <si>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</si>
  <si>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</si>
  <si>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</si>
  <si>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</si>
  <si>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</si>
  <si>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</si>
  <si>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</si>
  <si>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</si>
  <si>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</si>
  <si>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</si>
  <si>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</si>
  <si>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</si>
  <si>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</si>
  <si>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</si>
  <si>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</si>
  <si>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</si>
  <si>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</si>
  <si>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</si>
  <si>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</si>
  <si>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</si>
  <si>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</si>
  <si>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</si>
  <si>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</si>
  <si>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</si>
  <si>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</si>
  <si>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</si>
  <si>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</si>
  <si>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</si>
  <si>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</si>
  <si>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</si>
  <si>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</si>
  <si>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</si>
  <si>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</si>
  <si>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</si>
  <si>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</si>
  <si>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</si>
  <si>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</si>
  <si>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</si>
  <si>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</si>
  <si>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</si>
  <si>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</si>
  <si>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</si>
  <si>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</si>
  <si>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</si>
  <si>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</si>
  <si>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</si>
  <si>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</si>
  <si>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</si>
  <si>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</si>
  <si>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</si>
  <si>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</si>
  <si>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</si>
  <si>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</si>
  <si>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</si>
  <si>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</si>
  <si>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</si>
  <si>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</si>
  <si>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</si>
  <si>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</si>
  <si>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</si>
  <si>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</si>
  <si>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</si>
  <si>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</si>
  <si>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</si>
  <si>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</si>
  <si>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</si>
  <si>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</si>
  <si>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</si>
  <si>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</si>
  <si>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</si>
  <si>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</si>
  <si>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</si>
  <si>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</si>
  <si>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</si>
  <si>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</si>
  <si>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</si>
  <si>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</si>
  <si>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</si>
  <si>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</si>
  <si>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</si>
  <si>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</si>
  <si>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</si>
  <si>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</si>
  <si>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</si>
  <si>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</si>
  <si>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</si>
  <si>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</si>
  <si>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</si>
  <si>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</si>
  <si>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</si>
  <si>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</si>
  <si>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</si>
  <si>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</si>
  <si>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</si>
  <si>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</si>
  <si>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</si>
  <si>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</si>
  <si>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</si>
  <si>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</si>
  <si>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</si>
  <si>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</si>
  <si>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</si>
  <si>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</si>
  <si>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</si>
  <si>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</si>
  <si>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</si>
  <si>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</si>
  <si>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</si>
  <si>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</si>
  <si>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</si>
  <si>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</si>
  <si>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</si>
  <si>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</si>
  <si>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</si>
  <si>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</si>
  <si>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</si>
  <si>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</si>
  <si>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</si>
  <si>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</si>
  <si>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</si>
  <si>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</si>
  <si>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</si>
  <si>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</si>
  <si>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</si>
  <si>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</si>
  <si>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</si>
  <si>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</si>
  <si>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</si>
  <si>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</si>
  <si>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</si>
  <si>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</si>
  <si>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</si>
  <si>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</si>
  <si>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</si>
  <si>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</si>
  <si>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</si>
  <si>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</si>
  <si>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</si>
  <si>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</si>
  <si>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</si>
  <si>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</si>
  <si>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</si>
  <si>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</si>
  <si>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</si>
  <si>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</si>
  <si>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</si>
  <si>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</si>
  <si>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</si>
  <si>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</si>
  <si>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</si>
  <si>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</si>
  <si>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</si>
  <si>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</si>
  <si>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</si>
  <si>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</si>
  <si>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</si>
  <si>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</si>
  <si>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</si>
  <si>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</si>
  <si>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</si>
  <si>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</si>
  <si>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</si>
  <si>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</si>
  <si>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</si>
  <si>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</si>
  <si>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</si>
  <si>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</si>
  <si>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</si>
  <si>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</si>
  <si>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</si>
  <si>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</si>
  <si>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</si>
  <si>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</si>
  <si>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</si>
  <si>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</si>
  <si>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</si>
  <si>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</si>
  <si>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</si>
  <si>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</si>
  <si>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</si>
  <si>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</si>
  <si>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</si>
  <si>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</si>
  <si>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</si>
  <si>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</si>
  <si>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</si>
  <si>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</si>
  <si>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</si>
  <si>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</si>
  <si>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</si>
  <si>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</si>
  <si>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</si>
  <si>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</si>
  <si>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</si>
  <si>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</si>
  <si>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</si>
  <si>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</si>
  <si>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</si>
  <si>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</si>
  <si>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</si>
  <si>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</si>
  <si>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</si>
  <si>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</si>
  <si>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</si>
  <si>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</si>
  <si>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</si>
  <si>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</si>
  <si>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</si>
  <si>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</si>
  <si>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</si>
  <si>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</si>
  <si>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</si>
  <si>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</si>
  <si>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</si>
  <si>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</si>
  <si>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</si>
  <si>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</si>
  <si>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</si>
  <si>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</si>
  <si>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</si>
  <si>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</si>
  <si>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</si>
  <si>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</si>
  <si>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</si>
  <si>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</si>
  <si>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</si>
  <si>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</si>
  <si>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</si>
  <si>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</si>
  <si>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</si>
  <si>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</si>
  <si>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</si>
  <si>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</si>
  <si>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</si>
  <si>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</si>
  <si>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</si>
  <si>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</si>
  <si>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</si>
  <si>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</si>
  <si>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</si>
  <si>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</si>
  <si>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</si>
  <si>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</si>
  <si>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</si>
  <si>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</si>
  <si>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</si>
  <si>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</si>
  <si>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</si>
  <si>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</si>
  <si>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</si>
  <si>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</si>
  <si>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</si>
  <si>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</si>
  <si>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</si>
  <si>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</si>
  <si>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</si>
  <si>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</si>
  <si>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</si>
  <si>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</si>
  <si>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</si>
  <si>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</si>
  <si>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</si>
  <si>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</si>
  <si>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</si>
  <si>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</si>
  <si>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</si>
  <si>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</si>
  <si>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</si>
  <si>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</si>
  <si>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</si>
  <si>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</si>
  <si>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</si>
  <si>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</si>
  <si>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</si>
  <si>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</si>
  <si>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</si>
  <si>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</si>
  <si>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</si>
  <si>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</si>
  <si>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</si>
  <si>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</si>
  <si>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</si>
  <si>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</si>
  <si>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</si>
  <si>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</si>
  <si>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</si>
  <si>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</si>
  <si>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</si>
  <si>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</si>
  <si>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</si>
  <si>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</si>
  <si>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</si>
  <si>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</si>
  <si>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</si>
  <si>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</si>
  <si>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</si>
  <si>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</si>
  <si>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</si>
  <si>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</si>
  <si>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</si>
  <si>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</si>
  <si>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</si>
  <si>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</si>
  <si>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</si>
  <si>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</si>
  <si>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</si>
  <si>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</si>
  <si>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</si>
  <si>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</si>
  <si>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</si>
  <si>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</si>
  <si>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</si>
  <si>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</si>
  <si>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</si>
  <si>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</si>
  <si>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</si>
  <si>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</si>
  <si>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</si>
  <si>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</si>
  <si>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</si>
  <si>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</si>
  <si>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</si>
  <si>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</si>
  <si>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</si>
  <si>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</si>
  <si>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</si>
  <si>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</si>
  <si>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</si>
  <si>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</si>
  <si>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</si>
  <si>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</si>
  <si>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</si>
  <si>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</si>
  <si>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</si>
  <si>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</si>
  <si>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</si>
  <si>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</si>
  <si>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</si>
  <si>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</si>
  <si>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</si>
  <si>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</si>
  <si>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</si>
  <si>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</si>
  <si>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</si>
  <si>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</si>
  <si>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</si>
  <si>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</si>
  <si>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</si>
  <si>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</si>
  <si>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</si>
  <si>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</si>
  <si>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</si>
  <si>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</si>
  <si>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</si>
  <si>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</si>
  <si>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</si>
  <si>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</si>
  <si>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</si>
  <si>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</si>
  <si>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</si>
  <si>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</si>
  <si>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</si>
  <si>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</si>
  <si>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</si>
  <si>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</si>
  <si>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</si>
  <si>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</si>
  <si>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</si>
  <si>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</si>
  <si>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</si>
  <si>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</si>
  <si>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</si>
  <si>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</si>
  <si>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</si>
  <si>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</si>
  <si>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</si>
  <si>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</si>
  <si>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</si>
  <si>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</si>
  <si>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</si>
  <si>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</si>
  <si>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</si>
  <si>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</si>
  <si>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</si>
  <si>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</si>
  <si>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</si>
  <si>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</si>
  <si>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</si>
  <si>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</si>
  <si>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</si>
  <si>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</si>
  <si>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</si>
  <si>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</si>
  <si>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</si>
  <si>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</si>
  <si>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</si>
  <si>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</si>
  <si>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</si>
  <si>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</si>
  <si>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</si>
  <si>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</si>
  <si>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</si>
  <si>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</si>
  <si>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</si>
  <si>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</si>
  <si>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</si>
  <si>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</si>
  <si>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</si>
  <si>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</si>
  <si>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</si>
  <si>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</si>
  <si>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</si>
  <si>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</si>
  <si>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</si>
  <si>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</si>
  <si>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</si>
  <si>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</si>
  <si>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</si>
  <si>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</si>
  <si>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</si>
  <si>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</si>
  <si>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</si>
  <si>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</si>
  <si>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</si>
  <si>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</si>
  <si>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</si>
  <si>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</si>
  <si>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</si>
  <si>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</si>
  <si>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</si>
  <si>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</si>
  <si>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</si>
  <si>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</si>
  <si>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</si>
  <si>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</si>
  <si>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</si>
  <si>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</si>
  <si>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</si>
  <si>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</si>
  <si>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</si>
  <si>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</si>
  <si>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</si>
  <si>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</si>
  <si>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</si>
  <si>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</si>
  <si>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</si>
  <si>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</si>
  <si>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</si>
  <si>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</si>
  <si>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</si>
  <si>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</si>
  <si>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</si>
  <si>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</si>
  <si>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</si>
  <si>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</si>
  <si>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</si>
  <si>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</si>
  <si>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</si>
  <si>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</si>
  <si>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</si>
  <si>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</si>
  <si>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</si>
  <si>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</si>
  <si>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</si>
  <si>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</si>
  <si>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</si>
  <si>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</si>
  <si>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</si>
  <si>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</si>
  <si>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</si>
  <si>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</si>
  <si>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</si>
  <si>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</si>
  <si>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</si>
  <si>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</si>
  <si>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</si>
  <si>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</si>
  <si>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</si>
  <si>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</si>
  <si>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</si>
  <si>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</si>
  <si>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</si>
  <si>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</si>
  <si>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</si>
  <si>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</si>
  <si>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</si>
  <si>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</si>
  <si>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</si>
  <si>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</si>
  <si>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</si>
  <si>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</si>
  <si>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</si>
  <si>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</si>
  <si>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</si>
  <si>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</si>
  <si>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</si>
  <si>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</si>
  <si>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</si>
  <si>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</si>
  <si>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</si>
  <si>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</si>
  <si>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</si>
  <si>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</si>
  <si>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</si>
  <si>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</si>
  <si>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</si>
  <si>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</si>
  <si>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</si>
  <si>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</si>
  <si>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</si>
  <si>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</si>
  <si>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</si>
  <si>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</si>
  <si>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</si>
  <si>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</si>
  <si>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</si>
  <si>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</si>
  <si>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</si>
  <si>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</si>
  <si>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</si>
  <si>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</si>
  <si>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</si>
  <si>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</si>
  <si>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</si>
  <si>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</si>
  <si>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</si>
  <si>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</si>
  <si>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</si>
  <si>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</si>
  <si>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</si>
  <si>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</si>
  <si>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</si>
  <si>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</si>
  <si>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</si>
  <si>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</si>
  <si>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</si>
  <si>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</si>
  <si>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</si>
  <si>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</si>
  <si>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</si>
  <si>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</si>
  <si>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</si>
  <si>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</si>
  <si>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</si>
  <si>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</si>
  <si>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</si>
  <si>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</si>
  <si>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</si>
  <si>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</si>
  <si>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</si>
  <si>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</si>
  <si>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</si>
  <si>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</si>
  <si>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</si>
  <si>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</si>
  <si>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</si>
  <si>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</si>
  <si>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</si>
  <si>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</si>
  <si>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</si>
  <si>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</si>
  <si>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</si>
  <si>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</si>
  <si>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</si>
  <si>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</si>
  <si>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</si>
  <si>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</si>
  <si>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</si>
  <si>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</si>
  <si>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</si>
  <si>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</si>
  <si>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</si>
  <si>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</si>
  <si>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</si>
  <si>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</si>
  <si>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</si>
  <si>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</si>
  <si>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</si>
  <si>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</si>
  <si>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</si>
  <si>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</si>
  <si>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</si>
  <si>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</si>
  <si>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</si>
  <si>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</si>
  <si>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</si>
  <si>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</si>
  <si>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</si>
  <si>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</si>
  <si>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</si>
  <si>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</si>
  <si>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</si>
  <si>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</si>
  <si>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</si>
  <si>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</si>
  <si>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</si>
  <si>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</si>
  <si>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</si>
  <si>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</si>
  <si>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</si>
  <si>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</si>
  <si>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</si>
  <si>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</si>
  <si>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</si>
  <si>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</si>
  <si>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</si>
  <si>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</si>
  <si>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</si>
  <si>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</si>
  <si>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</si>
  <si>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</si>
  <si>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</si>
  <si>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</si>
  <si>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</si>
  <si>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</si>
  <si>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</si>
  <si>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</si>
  <si>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</si>
  <si>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</si>
  <si>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</si>
  <si>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</si>
  <si>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</si>
  <si>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</si>
  <si>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</si>
  <si>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</si>
  <si>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</si>
  <si>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</si>
  <si>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</si>
  <si>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</si>
  <si>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</si>
  <si>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</si>
  <si>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</si>
  <si>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</si>
  <si>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</si>
  <si>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</si>
  <si>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</si>
  <si>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</si>
  <si>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</si>
  <si>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</si>
  <si>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</si>
  <si>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</si>
  <si>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</si>
  <si>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</si>
  <si>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</si>
  <si>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</si>
  <si>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</si>
  <si>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</si>
  <si>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</si>
  <si>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</si>
  <si>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</si>
  <si>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</si>
  <si>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</si>
  <si>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</si>
  <si>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</si>
  <si>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</si>
  <si>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</si>
  <si>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</si>
  <si>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</si>
  <si>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</si>
  <si>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</si>
  <si>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</si>
  <si>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</si>
  <si>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</si>
  <si>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</si>
  <si>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</si>
  <si>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</si>
  <si>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</si>
  <si>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</si>
  <si>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</si>
  <si>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</si>
  <si>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</si>
  <si>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</si>
  <si>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</si>
  <si>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</si>
  <si>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</si>
  <si>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</si>
  <si>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</si>
  <si>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</si>
  <si>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</si>
  <si>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</si>
  <si>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</si>
  <si>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</si>
  <si>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</si>
  <si>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</si>
  <si>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</si>
  <si>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</si>
  <si>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</si>
  <si>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</si>
  <si>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</si>
  <si>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</si>
  <si>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</si>
  <si>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</si>
  <si>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</si>
  <si>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</si>
  <si>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</si>
  <si>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</si>
  <si>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</si>
  <si>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</si>
  <si>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</si>
  <si>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</si>
  <si>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</si>
  <si>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</si>
  <si>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</si>
  <si>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</si>
  <si>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</si>
  <si>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</si>
  <si>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</si>
  <si>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</si>
  <si>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</si>
  <si>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</si>
  <si>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</si>
  <si>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</si>
  <si>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</si>
  <si>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</si>
  <si>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</si>
  <si>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</si>
  <si>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</si>
  <si>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</si>
  <si>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</si>
  <si>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</si>
  <si>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</si>
  <si>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</si>
  <si>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</si>
  <si>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</si>
  <si>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</si>
  <si>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</si>
  <si>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</si>
  <si>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</si>
  <si>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</si>
  <si>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</si>
  <si>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</si>
  <si>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</si>
  <si>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</si>
  <si>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</si>
  <si>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</si>
  <si>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</si>
  <si>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</si>
  <si>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</si>
  <si>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</si>
  <si>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</si>
  <si>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</si>
  <si>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</si>
  <si>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</si>
  <si>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</si>
  <si>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</si>
  <si>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</si>
  <si>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</si>
  <si>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</si>
  <si>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</si>
  <si>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</si>
  <si>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</si>
  <si>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</si>
  <si>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</si>
  <si>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</si>
  <si>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</si>
  <si>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</si>
  <si>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</si>
  <si>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</si>
  <si>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</si>
  <si>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</si>
  <si>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</si>
  <si>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</si>
  <si>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</si>
  <si>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</si>
  <si>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</si>
  <si>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</si>
  <si>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</si>
  <si>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</si>
  <si>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</si>
  <si>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</si>
  <si>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</si>
  <si>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</si>
  <si>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</si>
  <si>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</si>
  <si>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</si>
  <si>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</si>
  <si>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</si>
  <si>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</si>
  <si>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</si>
  <si>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</si>
  <si>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</si>
  <si>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</si>
  <si>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</si>
  <si>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</si>
  <si>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</si>
  <si>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</si>
  <si>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</si>
  <si>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</si>
  <si>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</si>
  <si>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</si>
  <si>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</si>
  <si>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</si>
  <si>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</si>
  <si>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</si>
  <si>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</si>
  <si>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</si>
  <si>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</si>
  <si>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</si>
  <si>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</si>
  <si>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</si>
  <si>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</si>
  <si>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</si>
  <si>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</si>
  <si>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</si>
  <si>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</si>
  <si>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</si>
  <si>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</si>
  <si>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</si>
  <si>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</si>
  <si>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</si>
  <si>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</si>
  <si>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</si>
  <si>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</si>
  <si>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</si>
  <si>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</si>
  <si>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</si>
  <si>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</si>
  <si>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</si>
  <si>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</si>
  <si>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</si>
  <si>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</si>
  <si>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</si>
  <si>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</si>
  <si>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</si>
  <si>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</si>
  <si>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</si>
  <si>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</si>
  <si>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</si>
  <si>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</si>
  <si>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</si>
  <si>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</si>
  <si>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</si>
  <si>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</si>
  <si>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</si>
  <si>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</si>
  <si>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</si>
  <si>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</si>
  <si>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</si>
  <si>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</si>
  <si>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</si>
  <si>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</si>
  <si>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</si>
  <si>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</si>
  <si>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</si>
  <si>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</si>
  <si>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</si>
  <si>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</si>
  <si>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</si>
  <si>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</si>
  <si>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</si>
  <si>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</si>
  <si>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</si>
  <si>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</si>
  <si>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</si>
  <si>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</si>
  <si>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</si>
  <si>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</si>
  <si>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</si>
  <si>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</si>
  <si>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</si>
  <si>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</si>
  <si>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</si>
  <si>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</si>
  <si>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</si>
  <si>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</si>
  <si>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</si>
  <si>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</si>
  <si>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</si>
  <si>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</si>
  <si>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</si>
  <si>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</si>
  <si>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</si>
  <si>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</si>
  <si>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</si>
  <si>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</si>
  <si>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</si>
  <si>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</si>
  <si>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</si>
  <si>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</si>
  <si>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</si>
  <si>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</si>
  <si>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</si>
  <si>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</si>
  <si>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</si>
  <si>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</si>
  <si>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</si>
  <si>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</si>
  <si>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</si>
  <si>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</si>
  <si>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</si>
  <si>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</si>
  <si>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</si>
  <si>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</si>
  <si>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</si>
  <si>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</si>
  <si>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</si>
  <si>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</si>
  <si>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</si>
  <si>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</si>
  <si>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</si>
  <si>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</si>
  <si>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</si>
  <si>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</si>
  <si>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</si>
  <si>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</si>
  <si>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</si>
  <si>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</si>
  <si>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</si>
  <si>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</si>
  <si>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</si>
  <si>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</si>
  <si>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</si>
  <si>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</si>
  <si>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</si>
  <si>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</si>
  <si>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</si>
  <si>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</si>
  <si>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</si>
  <si>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</si>
  <si>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</si>
  <si>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</si>
  <si>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</si>
  <si>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</si>
  <si>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</si>
  <si>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</si>
  <si>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</si>
  <si>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</si>
  <si>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</si>
  <si>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</si>
  <si>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</si>
  <si>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</si>
  <si>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</si>
  <si>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</si>
  <si>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</si>
  <si>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</si>
  <si>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</si>
  <si>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</si>
  <si>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</si>
  <si>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</si>
  <si>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</si>
  <si>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</si>
  <si>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</si>
  <si>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</si>
  <si>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</si>
  <si>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</si>
  <si>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</si>
  <si>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</si>
  <si>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</si>
  <si>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</si>
  <si>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</si>
  <si>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</si>
  <si>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</si>
  <si>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</si>
  <si>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</si>
  <si>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</si>
  <si>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</si>
  <si>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</si>
  <si>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</si>
  <si>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</si>
  <si>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</si>
  <si>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</si>
  <si>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</si>
  <si>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</si>
  <si>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</si>
  <si>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</si>
  <si>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</si>
  <si>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</si>
  <si>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</si>
  <si>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</si>
  <si>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</si>
  <si>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</si>
  <si>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</si>
  <si>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</si>
  <si>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</si>
  <si>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</si>
  <si>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</si>
  <si>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</si>
  <si>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</si>
  <si>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</si>
  <si>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</si>
  <si>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</si>
  <si>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</si>
  <si>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</si>
  <si>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</si>
  <si>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</si>
  <si>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</si>
  <si>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</si>
  <si>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</si>
  <si>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</si>
  <si>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</si>
  <si>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</si>
  <si>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</si>
  <si>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</si>
  <si>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</si>
  <si>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</si>
  <si>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</si>
  <si>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</si>
  <si>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</si>
  <si>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</si>
  <si>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</si>
  <si>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</si>
  <si>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</si>
  <si>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</si>
  <si>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</si>
  <si>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</si>
  <si>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</si>
  <si>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</si>
  <si>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</si>
  <si>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</si>
  <si>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</si>
  <si>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</si>
  <si>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</si>
  <si>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</si>
  <si>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</si>
  <si>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</si>
  <si>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</si>
  <si>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</si>
  <si>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</si>
  <si>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</si>
  <si>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</si>
  <si>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</si>
  <si>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</si>
  <si>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</si>
  <si>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</si>
  <si>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</si>
  <si>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</si>
  <si>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</si>
  <si>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</si>
  <si>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</si>
  <si>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</si>
  <si>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</si>
  <si>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</si>
  <si>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</si>
  <si>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</si>
  <si>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</si>
  <si>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</si>
  <si>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</si>
  <si>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</si>
  <si>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</si>
  <si>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</si>
  <si>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</si>
  <si>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</si>
  <si>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</si>
  <si>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</si>
  <si>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</si>
  <si>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</si>
  <si>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</si>
  <si>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</si>
  <si>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</si>
  <si>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</si>
  <si>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</si>
  <si>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</si>
  <si>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</si>
  <si>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</si>
  <si>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</si>
  <si>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</si>
  <si>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</si>
  <si>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</si>
  <si>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</si>
  <si>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</si>
  <si>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</si>
  <si>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</si>
  <si>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</si>
  <si>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</si>
  <si>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</si>
  <si>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</si>
  <si>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</si>
  <si>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</si>
  <si>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</si>
  <si>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</si>
  <si>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</si>
  <si>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</si>
  <si>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</si>
  <si>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</si>
  <si>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</si>
  <si>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</si>
  <si>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</si>
  <si>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</si>
  <si>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</si>
  <si>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</si>
  <si>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</si>
  <si>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</si>
  <si>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</si>
  <si>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</si>
  <si>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</si>
  <si>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</si>
  <si>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ESCAVACAO MANUAL CAMPO ABERTO P/TUBULAO - FUSTE E/OU BASE (PARA TODAS AS PROFUNDIDADES)</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</si>
  <si>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</si>
  <si>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</si>
  <si>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</si>
  <si>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</si>
  <si>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</si>
  <si>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</si>
  <si>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</si>
  <si>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</si>
  <si>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</si>
  <si>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</si>
  <si>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</si>
  <si>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</si>
  <si>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</si>
  <si>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</si>
  <si>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</si>
  <si>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</si>
  <si>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</si>
  <si>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</si>
  <si>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</si>
  <si>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</si>
  <si>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</si>
  <si>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</si>
  <si>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</si>
  <si>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</si>
  <si>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</si>
  <si>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</si>
  <si>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</si>
  <si>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</si>
  <si>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</si>
  <si>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</si>
  <si>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</si>
  <si>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</si>
  <si>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</si>
  <si>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</si>
  <si>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</si>
  <si>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</si>
  <si>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</si>
  <si>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</si>
  <si>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</si>
  <si>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</si>
  <si>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</si>
  <si>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</si>
  <si>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</si>
  <si>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</si>
  <si>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</si>
  <si>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</si>
  <si>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</si>
  <si>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</si>
  <si>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</si>
  <si>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</si>
  <si>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</si>
  <si>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</si>
  <si>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</si>
  <si>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</si>
  <si>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</si>
  <si>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</si>
  <si>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</si>
  <si>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</si>
  <si>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</si>
  <si>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</si>
  <si>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</si>
  <si>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</si>
  <si>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</si>
  <si>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</si>
  <si>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</si>
  <si>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</si>
  <si>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</si>
  <si>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</si>
  <si>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</si>
  <si>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</si>
  <si>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</si>
  <si>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</si>
  <si>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</si>
  <si>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</si>
  <si>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</si>
  <si>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</si>
  <si>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</si>
  <si>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</si>
  <si>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</si>
  <si>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</si>
  <si>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</si>
  <si>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</si>
  <si>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</si>
  <si>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</si>
  <si>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</si>
  <si>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</si>
  <si>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</si>
  <si>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</si>
  <si>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</si>
  <si>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</si>
  <si>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</si>
  <si>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</si>
  <si>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</si>
  <si>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</si>
  <si>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</si>
  <si>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</si>
  <si>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</si>
  <si>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</si>
  <si>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</si>
  <si>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</si>
  <si>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</si>
  <si>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</si>
  <si>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</si>
  <si>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</si>
  <si>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</si>
  <si>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</si>
  <si>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</si>
  <si>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</si>
  <si>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</si>
  <si>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</si>
  <si>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</si>
  <si>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</si>
  <si>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</si>
  <si>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</si>
  <si>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</si>
  <si>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</si>
  <si>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</si>
  <si>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</si>
  <si>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</si>
  <si>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</si>
  <si>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</si>
  <si>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</si>
  <si>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</si>
  <si>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</si>
  <si>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</si>
  <si>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</si>
  <si>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</si>
  <si>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</si>
  <si>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</si>
  <si>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</si>
  <si>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</si>
  <si>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</si>
  <si>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</si>
  <si>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</si>
  <si>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</si>
  <si>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</si>
  <si>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</si>
  <si>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</si>
  <si>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</si>
  <si>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</si>
  <si>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</si>
  <si>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</si>
  <si>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</si>
  <si>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</si>
  <si>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</si>
  <si>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</si>
  <si>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</si>
  <si>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</si>
  <si>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</si>
  <si>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</si>
  <si>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</si>
  <si>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</si>
  <si>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</si>
  <si>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</si>
  <si>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</si>
  <si>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</si>
  <si>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</si>
  <si>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</si>
  <si>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</si>
  <si>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</si>
  <si>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</si>
  <si>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</si>
  <si>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</si>
  <si>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</si>
  <si>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</si>
  <si>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</si>
  <si>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</si>
  <si>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</si>
  <si>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</si>
  <si>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</si>
  <si>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</si>
  <si>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</si>
  <si>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</si>
  <si>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</si>
  <si>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</si>
  <si>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</si>
  <si>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</si>
  <si>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</si>
  <si>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</si>
  <si>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</si>
  <si>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</si>
  <si>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</si>
  <si>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</si>
  <si>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</si>
  <si>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</si>
  <si>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</si>
  <si>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</si>
  <si>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</si>
  <si>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</si>
  <si>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</si>
  <si>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</si>
  <si>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</si>
  <si>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</si>
  <si>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</si>
  <si>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</si>
  <si>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</si>
  <si>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</si>
  <si>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</si>
  <si>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</si>
  <si>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</si>
  <si>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</si>
  <si>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</si>
  <si>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</si>
  <si>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</si>
  <si>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</si>
  <si>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</si>
  <si>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</si>
  <si>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</si>
  <si>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</si>
  <si>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</si>
  <si>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</si>
  <si>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</si>
  <si>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</si>
  <si>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</si>
  <si>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</si>
  <si>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</si>
  <si>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</si>
  <si>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</si>
  <si>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</si>
  <si>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</si>
  <si>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</si>
  <si>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</si>
  <si>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</si>
  <si>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</si>
  <si>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</si>
  <si>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</si>
  <si>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</si>
  <si>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</si>
  <si>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</si>
  <si>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</si>
  <si>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</si>
  <si>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</si>
  <si>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</si>
  <si>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</si>
  <si>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</si>
  <si>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</si>
  <si>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</si>
  <si>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</si>
  <si>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</si>
  <si>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</si>
  <si>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</si>
  <si>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</si>
  <si>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</si>
  <si>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</si>
  <si>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</si>
  <si>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</si>
  <si>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</si>
  <si>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</si>
  <si>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</si>
  <si>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</si>
  <si>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</si>
  <si>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</si>
  <si>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</si>
  <si>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</si>
  <si>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</si>
  <si>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</si>
  <si>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</si>
  <si>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</si>
  <si>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</si>
  <si>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</si>
  <si>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</si>
  <si>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</si>
  <si>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</si>
  <si>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</si>
  <si>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</si>
  <si>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</si>
  <si>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</si>
  <si>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</si>
  <si>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</si>
  <si>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</si>
  <si>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</si>
  <si>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</si>
  <si>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</si>
  <si>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</si>
  <si>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</si>
  <si>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</si>
  <si>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</si>
  <si>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</si>
  <si>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</si>
  <si>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</si>
  <si>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</si>
  <si>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</si>
  <si>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</si>
  <si>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</si>
  <si>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</si>
  <si>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</si>
  <si>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</si>
  <si>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</si>
  <si>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</si>
  <si>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</si>
  <si>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</si>
  <si>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</si>
  <si>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</si>
  <si>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</si>
  <si>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</si>
  <si>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</si>
  <si>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</si>
  <si>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</si>
  <si>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</si>
  <si>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</si>
  <si>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</si>
  <si>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</si>
  <si>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</si>
  <si>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</si>
  <si>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</si>
  <si>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</si>
  <si>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</si>
  <si>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</si>
  <si>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</si>
  <si>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</si>
  <si>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</si>
  <si>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</si>
  <si>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</si>
  <si>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</si>
  <si>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</si>
  <si>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</si>
  <si>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</si>
  <si>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</si>
  <si>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</si>
  <si>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73994/1</t>
  </si>
  <si>
    <t>ARMACAO EM TELA DE ACO SOLDADA NERVURADA Q-138, ACO CA-60, 4,2MM, MALHA 10X10CM</t>
  </si>
  <si>
    <t>79504/1</t>
  </si>
  <si>
    <t>TIRANTES P/PROTENSAO E ANCORAGEM EM ROCHA C/ 6 FIOS ACO DURO 8MM .</t>
  </si>
  <si>
    <t>79504/2</t>
  </si>
  <si>
    <t>TIRANTES P/PROTENSAO E ANCORAGEM EM ROCHA C/ 8 FIOS ACO DURO 8MM .</t>
  </si>
  <si>
    <t>79504/3</t>
  </si>
  <si>
    <t>TIRANTES P/PROTENSAO E ANCORAGEM EM ROCHA C/10 FIOS ACO DURO 8MM .</t>
  </si>
  <si>
    <t>79504/4</t>
  </si>
  <si>
    <t>TIRANTES P/PROTENSAO E ANCORAGEM EM ROCHA C/12 FIOS ACO DURO 8MM .</t>
  </si>
  <si>
    <t>79504/5</t>
  </si>
  <si>
    <t>TIRANTE PROTENDIDO P/  ANCORAGEM EM SOLO  C/ 6 FIOS ACO DURO 8MM, INCLUSIVE PROTEÇÃO ANTICORR0SIVA.</t>
  </si>
  <si>
    <t>79504/6</t>
  </si>
  <si>
    <t>TIRANTES P/PROTENSAO E ANCORAGEM EM SOLO TRECHO LIVRE C/ 8 FIOS ACO DURO 8MM INCLUSIVE PROTECAO ANTICORROSIVA.</t>
  </si>
  <si>
    <t>79504/7</t>
  </si>
  <si>
    <t>TIRANTES P/PROTENSAO E ANCORAGEM EM SOLO TRECHO LIVRE C/10 FIOS ACO DURO 8MM INCLUSIVE PROTECAO ANTICORROSIVA.</t>
  </si>
  <si>
    <t>79504/8</t>
  </si>
  <si>
    <t>TIRANTES P/PROTENSAO E ANCORAGEM EM SOLO TRECHO LIVRE C/16 FIOS ACO DURO 8MM INCLUSIVE PROTECAO ANTICORROSIVA.</t>
  </si>
  <si>
    <t>79504/9</t>
  </si>
  <si>
    <t>TIRANTES P/PROTENSAO E ANCORAGEM EM SOLO TRECHO ANCOR C/ 6 FIOS ACO DURO 8MM , INCLUSIVE PROTECAO ANTICORROSIVA.</t>
  </si>
  <si>
    <t>79504/10</t>
  </si>
  <si>
    <t>TIRANTES P/PROTENSAO E ANCORAGEM EM SOLO TRECHO ANCOR C/ 8 FIOS ACO DURO 8MM , INCLUSIVE PROTECAO ANTICORROSIVA.</t>
  </si>
  <si>
    <t>79504/11</t>
  </si>
  <si>
    <t>TIRANTES P/PROTENSAO E ANCORAGEM EM SOLO TRECHO ANCOR C/10 FIOS ACO DURO 8MM .</t>
  </si>
  <si>
    <t>79504/12</t>
  </si>
  <si>
    <t>TIRANTES P/PROTENSAO E ANCORAGEM EM SOLO TRECHO ANCOR C/16 FIOS ACO DURO 8MM .</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</si>
  <si>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</si>
  <si>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</si>
  <si>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</si>
  <si>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</si>
  <si>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</si>
  <si>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</si>
  <si>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</si>
  <si>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</si>
  <si>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</si>
  <si>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</si>
  <si>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</si>
  <si>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</si>
  <si>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</si>
  <si>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</si>
  <si>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</si>
  <si>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</si>
  <si>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</si>
  <si>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</si>
  <si>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</si>
  <si>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</si>
  <si>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</si>
  <si>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</si>
  <si>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</si>
  <si>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</si>
  <si>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</si>
  <si>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</si>
  <si>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</si>
  <si>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</si>
  <si>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</si>
  <si>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</si>
  <si>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</si>
  <si>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</si>
  <si>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</si>
  <si>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</si>
  <si>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</si>
  <si>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</si>
  <si>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</si>
  <si>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</si>
  <si>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</si>
  <si>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</si>
  <si>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</si>
  <si>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</si>
  <si>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</si>
  <si>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</si>
  <si>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</si>
  <si>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</si>
  <si>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</si>
  <si>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</si>
  <si>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</si>
  <si>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</si>
  <si>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</si>
  <si>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</si>
  <si>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</si>
  <si>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</si>
  <si>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</si>
  <si>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</si>
  <si>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</si>
  <si>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</si>
  <si>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</si>
  <si>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</si>
  <si>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</si>
  <si>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</si>
  <si>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</si>
  <si>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</si>
  <si>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</si>
  <si>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</si>
  <si>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</si>
  <si>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</si>
  <si>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</si>
  <si>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</si>
  <si>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</si>
  <si>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</si>
  <si>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</si>
  <si>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</si>
  <si>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</si>
  <si>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</si>
  <si>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</si>
  <si>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</si>
  <si>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</si>
  <si>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</si>
  <si>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</si>
  <si>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</si>
  <si>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</si>
  <si>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</si>
  <si>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</si>
  <si>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</si>
  <si>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</si>
  <si>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</si>
  <si>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</si>
  <si>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</si>
  <si>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</si>
  <si>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</si>
  <si>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</si>
  <si>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</si>
  <si>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</si>
  <si>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</si>
  <si>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</si>
  <si>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</si>
  <si>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</si>
  <si>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</si>
  <si>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</si>
  <si>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</si>
  <si>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</si>
  <si>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</si>
  <si>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</si>
  <si>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</si>
  <si>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</si>
  <si>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</si>
  <si>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</si>
  <si>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</si>
  <si>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</si>
  <si>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</si>
  <si>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</si>
  <si>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</si>
  <si>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</si>
  <si>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</si>
  <si>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</si>
  <si>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</si>
  <si>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</si>
  <si>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</si>
  <si>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</si>
  <si>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</si>
  <si>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</si>
  <si>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</si>
  <si>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</si>
  <si>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</si>
  <si>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</si>
  <si>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</si>
  <si>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</si>
  <si>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</si>
  <si>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</si>
  <si>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</si>
  <si>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</si>
  <si>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</si>
  <si>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</si>
  <si>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</si>
  <si>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</si>
  <si>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</si>
  <si>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</si>
  <si>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</si>
  <si>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</si>
  <si>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</si>
  <si>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</si>
  <si>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</si>
  <si>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</si>
  <si>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</si>
  <si>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</si>
  <si>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</si>
  <si>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</si>
  <si>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</si>
  <si>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</si>
  <si>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</si>
  <si>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</si>
  <si>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</si>
  <si>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</si>
  <si>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</si>
  <si>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</si>
  <si>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</si>
  <si>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</si>
  <si>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</si>
  <si>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</si>
  <si>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</si>
  <si>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</si>
  <si>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</si>
  <si>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</si>
  <si>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</si>
  <si>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</si>
  <si>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</si>
  <si>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</si>
  <si>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</si>
  <si>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</si>
  <si>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</si>
  <si>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</si>
  <si>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</si>
  <si>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</si>
  <si>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</si>
  <si>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</si>
  <si>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</si>
  <si>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</si>
  <si>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</si>
  <si>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</si>
  <si>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</si>
  <si>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</si>
  <si>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</si>
  <si>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</si>
  <si>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</si>
  <si>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</si>
  <si>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</si>
  <si>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</si>
  <si>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</si>
  <si>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</si>
  <si>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</si>
  <si>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</si>
  <si>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</si>
  <si>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</si>
  <si>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</si>
  <si>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</si>
  <si>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</si>
  <si>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</si>
  <si>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</si>
  <si>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</si>
  <si>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</si>
  <si>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</si>
  <si>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</si>
  <si>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</si>
  <si>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</si>
  <si>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</si>
  <si>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</si>
  <si>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</si>
  <si>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</si>
  <si>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74078/1</t>
  </si>
  <si>
    <t>AGULHAMENTO FUNDO DE VALAS C/MACO 30KG PEDRA-DE-MAO H=10CM</t>
  </si>
  <si>
    <t>ALVENARIA EMBASAMENTO E=20 CM BLOCO CONCRETO</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</si>
  <si>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</si>
  <si>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</si>
  <si>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</si>
  <si>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</si>
  <si>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</si>
  <si>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</si>
  <si>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</si>
  <si>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</si>
  <si>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</si>
  <si>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</si>
  <si>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</si>
  <si>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</si>
  <si>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</si>
  <si>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</si>
  <si>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</si>
  <si>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</si>
  <si>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</si>
  <si>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</si>
  <si>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</si>
  <si>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</si>
  <si>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</si>
  <si>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</si>
  <si>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</si>
  <si>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</si>
  <si>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</si>
  <si>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</si>
  <si>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</si>
  <si>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</si>
  <si>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</si>
  <si>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</si>
  <si>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</si>
  <si>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</si>
  <si>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</si>
  <si>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</si>
  <si>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</si>
  <si>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</si>
  <si>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</si>
  <si>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</si>
  <si>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</si>
  <si>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</si>
  <si>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</si>
  <si>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</si>
  <si>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</si>
  <si>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</si>
  <si>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</si>
  <si>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</si>
  <si>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</si>
  <si>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</si>
  <si>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</si>
  <si>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</si>
  <si>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</si>
  <si>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</si>
  <si>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</si>
  <si>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</si>
  <si>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</si>
  <si>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</si>
  <si>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</si>
  <si>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</si>
  <si>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</si>
  <si>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</si>
  <si>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</si>
  <si>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</si>
  <si>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</si>
  <si>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</si>
  <si>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</si>
  <si>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</si>
  <si>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</si>
  <si>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</si>
  <si>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</si>
  <si>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</si>
  <si>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</si>
  <si>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</si>
  <si>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</si>
  <si>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</si>
  <si>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</si>
  <si>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</si>
  <si>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</si>
  <si>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</si>
  <si>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</si>
  <si>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</si>
  <si>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</si>
  <si>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</si>
  <si>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</si>
  <si>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</si>
  <si>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</si>
  <si>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</si>
  <si>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</si>
  <si>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</si>
  <si>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</si>
  <si>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</si>
  <si>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</si>
  <si>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</si>
  <si>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</si>
  <si>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</si>
  <si>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</si>
  <si>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</si>
  <si>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</si>
  <si>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</si>
  <si>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</si>
  <si>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</si>
  <si>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</si>
  <si>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</si>
  <si>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</si>
  <si>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</si>
  <si>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</si>
  <si>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</si>
  <si>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</si>
  <si>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</si>
  <si>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</si>
  <si>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</si>
  <si>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</si>
  <si>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</si>
  <si>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</si>
  <si>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</si>
  <si>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</si>
  <si>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</si>
  <si>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</si>
  <si>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</si>
  <si>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</si>
  <si>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</si>
  <si>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</si>
  <si>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</si>
  <si>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</si>
  <si>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</si>
  <si>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</si>
  <si>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</si>
  <si>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</si>
  <si>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</si>
  <si>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</si>
  <si>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</si>
  <si>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</si>
  <si>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</si>
  <si>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</si>
  <si>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</si>
  <si>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</si>
  <si>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</si>
  <si>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</si>
  <si>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</si>
  <si>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</si>
  <si>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</si>
  <si>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</si>
  <si>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</si>
  <si>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</si>
  <si>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</si>
  <si>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</si>
  <si>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</si>
  <si>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</si>
  <si>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</si>
  <si>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</si>
  <si>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</si>
  <si>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</si>
  <si>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</si>
  <si>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</si>
  <si>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</si>
  <si>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</si>
  <si>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</si>
  <si>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</si>
  <si>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</si>
  <si>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</si>
  <si>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</si>
  <si>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10MM2 - FORNECIMENTO E INSTALACAO</t>
  </si>
  <si>
    <t>TERMINAL OU CONECTOR DE PRESSAO - PARA CABO 16MM2 - FORNECIMENTO E INSTALACAO</t>
  </si>
  <si>
    <t>TERMINAL OU CONECTOR DE PRESSAO - PARA CABO 25MM2 - FORNECIMENTO E INSTALACAO</t>
  </si>
  <si>
    <t>TERMINAL OU CONECTOR DE PRESSAO - PARA CABO 35MM2 - FORNECIMENTO E INSTALACAO</t>
  </si>
  <si>
    <t>TERMINAL OU CONECTOR DE PRESSAO - PARA CABO 50MM2 - FORNECIMENTO E INSTALACAO</t>
  </si>
  <si>
    <t>TERMINAL OU CONECTOR DE PRESSAO - PARA CABO 70MM2 - FORNECIMENTO E INSTALACAO</t>
  </si>
  <si>
    <t>TERMINAL OU CONECTOR DE PRESSAO - PARA CABO 95MM2 - FORNECIMENTO E INSTALACAO</t>
  </si>
  <si>
    <t>TERMINAL OU CONECTOR DE PRESSAO - PARA CABO 120MM2 - FORNECIMENTO E INSTALACAO</t>
  </si>
  <si>
    <t>TERMINAL OU CONECTOR DE PRESSAO - PARA CABO 150MM2 - FORNECIMENTO E INSTALACAO</t>
  </si>
  <si>
    <t>TERMINAL OU CONECTOR DE PRESSAO - PARA CABO 185MM2 - FORNECIMENTO E INSTALACAO</t>
  </si>
  <si>
    <t>TERMINAL OU CONECTOR DE PRESSAO - PARA CABO 240MM2 - FORNECIMENTO E INSTALACAO</t>
  </si>
  <si>
    <t>TERMINAL OU CONECTOR DE PRESSAO - PARA CABO 300MM2 -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</si>
  <si>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</si>
  <si>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</si>
  <si>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</si>
  <si>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</si>
  <si>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</si>
  <si>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</si>
  <si>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</si>
  <si>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</si>
  <si>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</si>
  <si>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</si>
  <si>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</si>
  <si>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</si>
  <si>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</si>
  <si>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</si>
  <si>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</si>
  <si>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</si>
  <si>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</si>
  <si>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</si>
  <si>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</si>
  <si>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</si>
  <si>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</si>
  <si>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</si>
  <si>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</si>
  <si>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</si>
  <si>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</si>
  <si>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</si>
  <si>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</si>
  <si>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</si>
  <si>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</si>
  <si>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</si>
  <si>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</si>
  <si>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</si>
  <si>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</si>
  <si>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</si>
  <si>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</si>
  <si>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</si>
  <si>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</si>
  <si>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</si>
  <si>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</si>
  <si>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</si>
  <si>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</si>
  <si>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</si>
  <si>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</si>
  <si>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</si>
  <si>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</si>
  <si>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</si>
  <si>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</si>
  <si>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</si>
  <si>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</si>
  <si>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</si>
  <si>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</si>
  <si>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</si>
  <si>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</si>
  <si>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</si>
  <si>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</si>
  <si>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</si>
  <si>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</si>
  <si>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</si>
  <si>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</si>
  <si>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</si>
  <si>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</si>
  <si>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</si>
  <si>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</si>
  <si>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</si>
  <si>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</si>
  <si>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</si>
  <si>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</si>
  <si>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</si>
  <si>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</si>
  <si>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</si>
  <si>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</si>
  <si>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</si>
  <si>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</si>
  <si>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</si>
  <si>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</si>
  <si>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</si>
  <si>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</si>
  <si>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</si>
  <si>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</si>
  <si>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</si>
  <si>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</si>
  <si>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</si>
  <si>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</si>
  <si>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</si>
  <si>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</si>
  <si>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</si>
  <si>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</si>
  <si>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</si>
  <si>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</si>
  <si>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</si>
  <si>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</si>
  <si>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</si>
  <si>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</si>
  <si>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</si>
  <si>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</si>
  <si>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</si>
  <si>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</si>
  <si>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</si>
  <si>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</si>
  <si>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</si>
  <si>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</si>
  <si>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</si>
  <si>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</si>
  <si>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</si>
  <si>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</si>
  <si>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</si>
  <si>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</si>
  <si>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</si>
  <si>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</si>
  <si>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</si>
  <si>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</si>
  <si>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</si>
  <si>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</si>
  <si>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</si>
  <si>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</si>
  <si>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</si>
  <si>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</si>
  <si>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</si>
  <si>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</si>
  <si>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</si>
  <si>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</si>
  <si>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</si>
  <si>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</si>
  <si>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</si>
  <si>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</si>
  <si>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</si>
  <si>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</si>
  <si>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</si>
  <si>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</si>
  <si>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</si>
  <si>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</si>
  <si>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</si>
  <si>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</si>
  <si>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</si>
  <si>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</si>
  <si>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</si>
  <si>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</si>
  <si>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</si>
  <si>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</si>
  <si>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</si>
  <si>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</si>
  <si>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</si>
  <si>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</si>
  <si>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</si>
  <si>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</si>
  <si>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</si>
  <si>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</si>
  <si>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</si>
  <si>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</si>
  <si>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</si>
  <si>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</si>
  <si>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</si>
  <si>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</si>
  <si>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</si>
  <si>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</si>
  <si>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</si>
  <si>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</si>
  <si>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</si>
  <si>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</si>
  <si>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</si>
  <si>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</si>
  <si>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</si>
  <si>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</si>
  <si>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</si>
  <si>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</si>
  <si>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</si>
  <si>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</si>
  <si>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</si>
  <si>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</si>
  <si>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</si>
  <si>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</si>
  <si>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</si>
  <si>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</si>
  <si>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</si>
  <si>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</si>
  <si>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</si>
  <si>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</si>
  <si>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</si>
  <si>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</si>
  <si>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</si>
  <si>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</si>
  <si>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</si>
  <si>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</si>
  <si>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</si>
  <si>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</si>
  <si>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</si>
  <si>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</si>
  <si>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</si>
  <si>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</si>
  <si>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</si>
  <si>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</si>
  <si>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</si>
  <si>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</si>
  <si>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</si>
  <si>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</si>
  <si>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</si>
  <si>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</si>
  <si>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</si>
  <si>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</si>
  <si>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</si>
  <si>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</si>
  <si>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</si>
  <si>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</si>
  <si>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</si>
  <si>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</si>
  <si>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</si>
  <si>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</si>
  <si>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</si>
  <si>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</si>
  <si>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</si>
  <si>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</si>
  <si>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</si>
  <si>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</si>
  <si>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</si>
  <si>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</si>
  <si>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</si>
  <si>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</si>
  <si>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</si>
  <si>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</si>
  <si>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</si>
  <si>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</si>
  <si>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</si>
  <si>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</si>
  <si>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</si>
  <si>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</si>
  <si>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</si>
  <si>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</si>
  <si>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</si>
  <si>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</si>
  <si>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</si>
  <si>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</si>
  <si>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</si>
  <si>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</si>
  <si>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</si>
  <si>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</si>
  <si>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</si>
  <si>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</si>
  <si>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</si>
  <si>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</si>
  <si>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</si>
  <si>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</si>
  <si>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</si>
  <si>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</si>
  <si>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</si>
  <si>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</si>
  <si>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</si>
  <si>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</si>
  <si>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</si>
  <si>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</si>
  <si>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</si>
  <si>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</si>
  <si>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</si>
  <si>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</si>
  <si>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</si>
  <si>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</si>
  <si>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</si>
  <si>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</si>
  <si>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</si>
  <si>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</si>
  <si>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</si>
  <si>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</si>
  <si>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</si>
  <si>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</si>
  <si>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</si>
  <si>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</si>
  <si>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</si>
  <si>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</si>
  <si>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</si>
  <si>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</si>
  <si>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</si>
  <si>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</si>
  <si>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</si>
  <si>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</si>
  <si>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</si>
  <si>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</si>
  <si>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</si>
  <si>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</si>
  <si>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</si>
  <si>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</si>
  <si>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</si>
  <si>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</si>
  <si>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</si>
  <si>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</si>
  <si>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</si>
  <si>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</si>
  <si>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</si>
  <si>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</si>
  <si>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</si>
  <si>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</si>
  <si>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</si>
  <si>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</si>
  <si>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</si>
  <si>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</si>
  <si>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</si>
  <si>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</si>
  <si>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</si>
  <si>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</si>
  <si>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</si>
  <si>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</si>
  <si>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</si>
  <si>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</si>
  <si>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</si>
  <si>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</si>
  <si>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</si>
  <si>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</si>
  <si>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</si>
  <si>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</si>
  <si>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</si>
  <si>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</si>
  <si>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</si>
  <si>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</si>
  <si>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</si>
  <si>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</si>
  <si>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</si>
  <si>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</si>
  <si>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</si>
  <si>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</si>
  <si>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</si>
  <si>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</si>
  <si>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</si>
  <si>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</si>
  <si>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</si>
  <si>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</si>
  <si>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</si>
  <si>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</si>
  <si>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</si>
  <si>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</si>
  <si>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</si>
  <si>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</si>
  <si>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</si>
  <si>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</si>
  <si>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</si>
  <si>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</si>
  <si>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</si>
  <si>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</si>
  <si>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</si>
  <si>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</si>
  <si>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</si>
  <si>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</si>
  <si>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</si>
  <si>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</si>
  <si>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</si>
  <si>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</si>
  <si>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</si>
  <si>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</si>
  <si>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</si>
  <si>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</si>
  <si>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</si>
  <si>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</si>
  <si>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</si>
  <si>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</si>
  <si>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</si>
  <si>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</si>
  <si>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</si>
  <si>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</si>
  <si>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</si>
  <si>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</si>
  <si>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</si>
  <si>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</si>
  <si>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</si>
  <si>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</si>
  <si>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</si>
  <si>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</si>
  <si>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</si>
  <si>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</si>
  <si>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</si>
  <si>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</si>
  <si>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</si>
  <si>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</si>
  <si>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</si>
  <si>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</si>
  <si>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</si>
  <si>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</si>
  <si>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</si>
  <si>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</si>
  <si>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</si>
  <si>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</si>
  <si>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</si>
  <si>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</si>
  <si>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</si>
  <si>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</si>
  <si>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</si>
  <si>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</si>
  <si>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</si>
  <si>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</si>
  <si>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</si>
  <si>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</si>
  <si>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</si>
  <si>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</si>
  <si>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</si>
  <si>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</si>
  <si>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</si>
  <si>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</si>
  <si>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</si>
  <si>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</si>
  <si>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</si>
  <si>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</si>
  <si>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</si>
  <si>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</si>
  <si>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</si>
  <si>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</si>
  <si>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</si>
  <si>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</si>
  <si>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</si>
  <si>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</si>
  <si>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</si>
  <si>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</si>
  <si>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</si>
  <si>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</si>
  <si>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</si>
  <si>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</si>
  <si>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</si>
  <si>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</si>
  <si>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</si>
  <si>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</si>
  <si>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</si>
  <si>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</si>
  <si>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</si>
  <si>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</si>
  <si>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</si>
  <si>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</si>
  <si>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</si>
  <si>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</si>
  <si>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</si>
  <si>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</si>
  <si>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</si>
  <si>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</si>
  <si>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</si>
  <si>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</si>
  <si>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</si>
  <si>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</si>
  <si>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</si>
  <si>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</si>
  <si>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</si>
  <si>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</si>
  <si>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</si>
  <si>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</si>
  <si>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</si>
  <si>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</si>
  <si>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</si>
  <si>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</si>
  <si>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</si>
  <si>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</si>
  <si>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</si>
  <si>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</si>
  <si>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</si>
  <si>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</si>
  <si>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</si>
  <si>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</si>
  <si>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</si>
  <si>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</si>
  <si>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</si>
  <si>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</si>
  <si>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</si>
  <si>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</si>
  <si>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</si>
  <si>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</si>
  <si>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</si>
  <si>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</si>
  <si>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</si>
  <si>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</si>
  <si>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</si>
  <si>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</si>
  <si>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</si>
  <si>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</si>
  <si>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</si>
  <si>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</si>
  <si>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</si>
  <si>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</si>
  <si>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</si>
  <si>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</si>
  <si>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</si>
  <si>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</si>
  <si>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</si>
  <si>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</si>
  <si>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</si>
  <si>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</si>
  <si>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</si>
  <si>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</si>
  <si>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CHAVE SECCIONADORA TRIPOLAR, ABERTURA SOB CARGA, COM FUSÍVEIS NH - 100A/250V - FORNECIMENTO E INSTALACAO</t>
  </si>
  <si>
    <t>CHAVE SECCIONADORA TRIPOLAR, ABERTURA SOB CARGA, COM FUSÍVEIS NH - 200A/250V</t>
  </si>
  <si>
    <t>FUSÍVEL TIPO "DIAZED", TIPO RÁPIDO OU RETARDADO - 2/25A - FORNECIMENTO E INSTALACAO</t>
  </si>
  <si>
    <t>FUSÍVEL TIPO "DIAZED", TIPO RÁPIDO OU RETARDADO - 35/63A - FORNECIMENTO E INSTALACAO</t>
  </si>
  <si>
    <t>FUSÍVEL TIPO NH 200A - TAMANHO 01 - FORNECIMENTO E INSTALACAO</t>
  </si>
  <si>
    <t>73780/1</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</si>
  <si>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</si>
  <si>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</si>
  <si>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</si>
  <si>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</si>
  <si>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</si>
  <si>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</si>
  <si>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</si>
  <si>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</si>
  <si>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</si>
  <si>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</si>
  <si>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</si>
  <si>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</si>
  <si>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</si>
  <si>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</si>
  <si>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</si>
  <si>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</si>
  <si>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</si>
  <si>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</si>
  <si>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</si>
  <si>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</si>
  <si>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</si>
  <si>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</si>
  <si>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</si>
  <si>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</si>
  <si>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</si>
  <si>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</si>
  <si>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</si>
  <si>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</si>
  <si>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</si>
  <si>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</si>
  <si>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</si>
  <si>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</si>
  <si>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</si>
  <si>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</si>
  <si>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</si>
  <si>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</si>
  <si>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</si>
  <si>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</si>
  <si>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</si>
  <si>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</si>
  <si>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</si>
  <si>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</si>
  <si>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</si>
  <si>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</si>
  <si>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</si>
  <si>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</si>
  <si>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</si>
  <si>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</si>
  <si>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</si>
  <si>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</si>
  <si>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</si>
  <si>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</si>
  <si>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</si>
  <si>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</si>
  <si>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</si>
  <si>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</si>
  <si>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</si>
  <si>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</si>
  <si>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</si>
  <si>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</si>
  <si>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</si>
  <si>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</si>
  <si>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</si>
  <si>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</si>
  <si>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</si>
  <si>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</si>
  <si>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</si>
  <si>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</si>
  <si>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</si>
  <si>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</si>
  <si>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</si>
  <si>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</si>
  <si>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</si>
  <si>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</si>
  <si>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</si>
  <si>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</si>
  <si>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</si>
  <si>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</si>
  <si>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</si>
  <si>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</si>
  <si>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</si>
  <si>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</si>
  <si>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</si>
  <si>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</si>
  <si>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</si>
  <si>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</si>
  <si>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</si>
  <si>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</si>
  <si>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</si>
  <si>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</si>
  <si>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</si>
  <si>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</si>
  <si>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</si>
  <si>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</si>
  <si>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</si>
  <si>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</si>
  <si>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</si>
  <si>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</si>
  <si>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</si>
  <si>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</si>
  <si>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</si>
  <si>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</si>
  <si>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</si>
  <si>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</si>
  <si>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</si>
  <si>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</si>
  <si>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</si>
  <si>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</si>
  <si>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</si>
  <si>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</si>
  <si>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</si>
  <si>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</si>
  <si>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</si>
  <si>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</si>
  <si>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</si>
  <si>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</si>
  <si>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</si>
  <si>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</si>
  <si>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</si>
  <si>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</si>
  <si>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</si>
  <si>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</si>
  <si>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</si>
  <si>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</si>
  <si>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</si>
  <si>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</si>
  <si>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</si>
  <si>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</si>
  <si>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</si>
  <si>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</si>
  <si>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</si>
  <si>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</si>
  <si>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</si>
  <si>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</si>
  <si>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</si>
  <si>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</si>
  <si>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</si>
  <si>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</si>
  <si>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</si>
  <si>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</si>
  <si>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</si>
  <si>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</si>
  <si>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</si>
  <si>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</si>
  <si>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</si>
  <si>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</si>
  <si>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</si>
  <si>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</si>
  <si>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</si>
  <si>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</si>
  <si>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</si>
  <si>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</si>
  <si>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</si>
  <si>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</si>
  <si>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</si>
  <si>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</si>
  <si>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</si>
  <si>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</si>
  <si>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</si>
  <si>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</si>
  <si>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</si>
  <si>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</si>
  <si>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</si>
  <si>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</si>
  <si>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</si>
  <si>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</si>
  <si>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</si>
  <si>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</si>
  <si>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</si>
  <si>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</si>
  <si>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</si>
  <si>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</si>
  <si>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</si>
  <si>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</si>
  <si>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</si>
  <si>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</si>
  <si>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</si>
  <si>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</si>
  <si>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</si>
  <si>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</si>
  <si>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</si>
  <si>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</si>
  <si>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</si>
  <si>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</si>
  <si>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</si>
  <si>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</si>
  <si>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</si>
  <si>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</si>
  <si>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</si>
  <si>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</si>
  <si>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</si>
  <si>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</si>
  <si>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</si>
  <si>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</si>
  <si>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</si>
  <si>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</si>
  <si>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</si>
  <si>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</si>
  <si>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</si>
  <si>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</si>
  <si>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</si>
  <si>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</si>
  <si>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</si>
  <si>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</si>
  <si>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</si>
  <si>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</si>
  <si>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</si>
  <si>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</si>
  <si>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</si>
  <si>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</si>
  <si>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</si>
  <si>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</si>
  <si>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</si>
  <si>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</si>
  <si>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</si>
  <si>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</si>
  <si>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</si>
  <si>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</si>
  <si>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</si>
  <si>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</si>
  <si>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</si>
  <si>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</si>
  <si>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</si>
  <si>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</si>
  <si>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</si>
  <si>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</si>
  <si>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</si>
  <si>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</si>
  <si>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</si>
  <si>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</si>
  <si>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</si>
  <si>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</si>
  <si>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</si>
  <si>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</si>
  <si>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</si>
  <si>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</si>
  <si>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</si>
  <si>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</si>
  <si>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</si>
  <si>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</si>
  <si>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</si>
  <si>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</si>
  <si>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</si>
  <si>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</si>
  <si>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</si>
  <si>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</si>
  <si>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</si>
  <si>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</si>
  <si>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</si>
  <si>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</si>
  <si>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</si>
  <si>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</si>
  <si>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</si>
  <si>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</si>
  <si>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</si>
  <si>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</si>
  <si>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</si>
  <si>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</si>
  <si>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</si>
  <si>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</si>
  <si>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</si>
  <si>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</si>
  <si>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</si>
  <si>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</si>
  <si>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</si>
  <si>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</si>
  <si>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</si>
  <si>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</si>
  <si>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</si>
  <si>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</si>
  <si>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</si>
  <si>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</si>
  <si>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</si>
  <si>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</si>
  <si>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</si>
  <si>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</si>
  <si>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</si>
  <si>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</si>
  <si>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</si>
  <si>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</si>
  <si>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</si>
  <si>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</si>
  <si>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</si>
  <si>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</si>
  <si>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</si>
  <si>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</si>
  <si>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</si>
  <si>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</si>
  <si>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</si>
  <si>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</si>
  <si>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</si>
  <si>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</si>
  <si>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</si>
  <si>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</si>
  <si>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</si>
  <si>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</si>
  <si>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</si>
  <si>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</si>
  <si>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</si>
  <si>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</si>
  <si>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</si>
  <si>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</si>
  <si>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</si>
  <si>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</si>
  <si>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</si>
  <si>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</si>
  <si>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</si>
  <si>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</si>
  <si>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</si>
  <si>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</si>
  <si>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</si>
  <si>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</si>
  <si>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</si>
  <si>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</si>
  <si>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</si>
  <si>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</si>
  <si>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</si>
  <si>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</si>
  <si>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</si>
  <si>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</si>
  <si>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</si>
  <si>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</si>
  <si>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</si>
  <si>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</si>
  <si>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</si>
  <si>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</si>
  <si>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</si>
  <si>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</si>
  <si>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</si>
  <si>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</si>
  <si>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</si>
  <si>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</si>
  <si>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</si>
  <si>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</si>
  <si>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</si>
  <si>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</si>
  <si>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</si>
  <si>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</si>
  <si>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</si>
  <si>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</si>
  <si>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</si>
  <si>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</si>
  <si>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</si>
  <si>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</si>
  <si>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</si>
  <si>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</si>
  <si>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</si>
  <si>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</si>
  <si>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</si>
  <si>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</si>
  <si>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</si>
  <si>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</si>
  <si>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</si>
  <si>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</si>
  <si>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</si>
  <si>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</si>
  <si>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</si>
  <si>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</si>
  <si>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</si>
  <si>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</si>
  <si>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</si>
  <si>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</si>
  <si>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</si>
  <si>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</si>
  <si>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</si>
  <si>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</si>
  <si>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</si>
  <si>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</si>
  <si>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</si>
  <si>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</si>
  <si>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</si>
  <si>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</si>
  <si>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</si>
  <si>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</si>
  <si>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</si>
  <si>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</si>
  <si>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</si>
  <si>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</si>
  <si>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</si>
  <si>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</si>
  <si>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</si>
  <si>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</si>
  <si>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</si>
  <si>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</si>
  <si>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</si>
  <si>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</si>
  <si>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</si>
  <si>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</si>
  <si>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</si>
  <si>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</si>
  <si>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</si>
  <si>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</si>
  <si>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</si>
  <si>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</si>
  <si>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</si>
  <si>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</si>
  <si>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</si>
  <si>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</si>
  <si>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</si>
  <si>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</si>
  <si>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</si>
  <si>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</si>
  <si>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</si>
  <si>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</si>
  <si>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</si>
  <si>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</si>
  <si>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</si>
  <si>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</si>
  <si>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</si>
  <si>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</si>
  <si>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</si>
  <si>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</si>
  <si>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</si>
  <si>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</si>
  <si>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</si>
  <si>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</si>
  <si>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</si>
  <si>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</si>
  <si>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</si>
  <si>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</si>
  <si>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</si>
  <si>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</si>
  <si>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</si>
  <si>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</si>
  <si>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</si>
  <si>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</si>
  <si>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</si>
  <si>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</si>
  <si>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</si>
  <si>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</si>
  <si>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</si>
  <si>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</si>
  <si>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</si>
  <si>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</si>
  <si>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</si>
  <si>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</si>
  <si>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</si>
  <si>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</si>
  <si>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</si>
  <si>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</si>
  <si>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</si>
  <si>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</si>
  <si>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</si>
  <si>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</si>
  <si>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</si>
  <si>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</si>
  <si>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</si>
  <si>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</si>
  <si>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</si>
  <si>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</si>
  <si>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</si>
  <si>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</si>
  <si>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</si>
  <si>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</si>
  <si>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</si>
  <si>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</si>
  <si>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</si>
  <si>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</si>
  <si>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</si>
  <si>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</si>
  <si>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</si>
  <si>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</si>
  <si>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</si>
  <si>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</si>
  <si>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</si>
  <si>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</si>
  <si>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</si>
  <si>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</si>
  <si>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</si>
  <si>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</si>
  <si>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</si>
  <si>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</si>
  <si>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</si>
  <si>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</si>
  <si>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</si>
  <si>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</si>
  <si>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</si>
  <si>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</si>
  <si>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</si>
  <si>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</si>
  <si>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</si>
  <si>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</si>
  <si>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</si>
  <si>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</si>
  <si>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</si>
  <si>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</si>
  <si>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</si>
  <si>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</si>
  <si>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</si>
  <si>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</si>
  <si>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</si>
  <si>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</si>
  <si>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</si>
  <si>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</si>
  <si>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</si>
  <si>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</si>
  <si>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</si>
  <si>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</si>
  <si>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</si>
  <si>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</si>
  <si>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</si>
  <si>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</si>
  <si>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</si>
  <si>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</si>
  <si>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</si>
  <si>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</si>
  <si>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</si>
  <si>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</si>
  <si>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</si>
  <si>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</si>
  <si>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</si>
  <si>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</si>
  <si>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</si>
  <si>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</si>
  <si>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</si>
  <si>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</si>
  <si>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</si>
  <si>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</si>
  <si>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</si>
  <si>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</si>
  <si>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</si>
  <si>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</si>
  <si>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</si>
  <si>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</si>
  <si>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</si>
  <si>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</si>
  <si>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</si>
  <si>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</si>
  <si>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</si>
  <si>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</si>
  <si>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</si>
  <si>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</si>
  <si>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</si>
  <si>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</si>
  <si>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</si>
  <si>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</si>
  <si>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</si>
  <si>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</si>
  <si>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</si>
  <si>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</si>
  <si>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</si>
  <si>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</si>
  <si>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</si>
  <si>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</si>
  <si>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</si>
  <si>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</si>
  <si>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</si>
  <si>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</si>
  <si>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</si>
  <si>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</si>
  <si>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</si>
  <si>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</si>
  <si>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</si>
  <si>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</si>
  <si>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</si>
  <si>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</si>
  <si>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</si>
  <si>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</si>
  <si>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</si>
  <si>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</si>
  <si>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</si>
  <si>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</si>
  <si>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</si>
  <si>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</si>
  <si>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</si>
  <si>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</si>
  <si>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</si>
  <si>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</si>
  <si>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</si>
  <si>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</si>
  <si>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</si>
  <si>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</si>
  <si>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</si>
  <si>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</si>
  <si>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</si>
  <si>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</si>
  <si>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</si>
  <si>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</si>
  <si>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</si>
  <si>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</si>
  <si>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</si>
  <si>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</si>
  <si>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</si>
  <si>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</si>
  <si>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</si>
  <si>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</si>
  <si>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</si>
  <si>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</si>
  <si>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</si>
  <si>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</si>
  <si>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</si>
  <si>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</si>
  <si>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</si>
  <si>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</si>
  <si>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</si>
  <si>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</si>
  <si>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</si>
  <si>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</si>
  <si>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</si>
  <si>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</si>
  <si>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</si>
  <si>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</si>
  <si>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</si>
  <si>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</si>
  <si>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</si>
  <si>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</si>
  <si>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</si>
  <si>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</si>
  <si>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</si>
  <si>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</si>
  <si>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</si>
  <si>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</si>
  <si>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</si>
  <si>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</si>
  <si>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</si>
  <si>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</si>
  <si>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</si>
  <si>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</si>
  <si>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</si>
  <si>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</si>
  <si>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</si>
  <si>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</si>
  <si>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</si>
  <si>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</si>
  <si>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</si>
  <si>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</si>
  <si>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</si>
  <si>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</si>
  <si>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</si>
  <si>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</si>
  <si>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</si>
  <si>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</si>
  <si>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</si>
  <si>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</si>
  <si>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</si>
  <si>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</si>
  <si>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</si>
  <si>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</si>
  <si>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</si>
  <si>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</si>
  <si>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</si>
  <si>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</si>
  <si>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</si>
  <si>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</si>
  <si>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</si>
  <si>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</si>
  <si>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</si>
  <si>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</si>
  <si>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</si>
  <si>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</si>
  <si>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</si>
  <si>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</si>
  <si>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</si>
  <si>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</si>
  <si>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</si>
  <si>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</si>
  <si>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</si>
  <si>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</si>
  <si>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</si>
  <si>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</si>
  <si>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</si>
  <si>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</si>
  <si>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</si>
  <si>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</si>
  <si>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</si>
  <si>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</si>
  <si>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</si>
  <si>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</si>
  <si>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</si>
  <si>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</si>
  <si>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</si>
  <si>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</si>
  <si>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</si>
  <si>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</si>
  <si>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</si>
  <si>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</si>
  <si>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</si>
  <si>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</si>
  <si>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</si>
  <si>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</si>
  <si>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</si>
  <si>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</si>
  <si>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</si>
  <si>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</si>
  <si>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</si>
  <si>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</si>
  <si>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</si>
  <si>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</si>
  <si>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</si>
  <si>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</si>
  <si>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</si>
  <si>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</si>
  <si>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</si>
  <si>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</si>
  <si>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</si>
  <si>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</si>
  <si>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</si>
  <si>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</si>
  <si>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</si>
  <si>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</si>
  <si>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</si>
  <si>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</si>
  <si>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</si>
  <si>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</si>
  <si>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</si>
  <si>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</si>
  <si>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</si>
  <si>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</si>
  <si>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</si>
  <si>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</si>
  <si>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</si>
  <si>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</si>
  <si>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</si>
  <si>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</si>
  <si>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</si>
  <si>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</si>
  <si>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</si>
  <si>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</si>
  <si>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</si>
  <si>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</si>
  <si>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</si>
  <si>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</si>
  <si>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</si>
  <si>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</si>
  <si>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</si>
  <si>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</si>
  <si>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</si>
  <si>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</si>
  <si>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</si>
  <si>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</si>
  <si>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</si>
  <si>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</si>
  <si>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</si>
  <si>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</si>
  <si>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</si>
  <si>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</si>
  <si>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</si>
  <si>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</si>
  <si>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</si>
  <si>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</si>
  <si>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</si>
  <si>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</si>
  <si>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</si>
  <si>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</si>
  <si>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</si>
  <si>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</si>
  <si>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</si>
  <si>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</si>
  <si>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</si>
  <si>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</si>
  <si>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</si>
  <si>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</si>
  <si>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</si>
  <si>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</si>
  <si>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</si>
  <si>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</si>
  <si>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</si>
  <si>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</si>
  <si>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</si>
  <si>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</si>
  <si>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</si>
  <si>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</si>
  <si>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</si>
  <si>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</si>
  <si>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</si>
  <si>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</si>
  <si>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</si>
  <si>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</si>
  <si>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</si>
  <si>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</si>
  <si>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</si>
  <si>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</si>
  <si>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</si>
  <si>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</si>
  <si>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</si>
  <si>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</si>
  <si>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</si>
  <si>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</si>
  <si>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</si>
  <si>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</si>
  <si>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</si>
  <si>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</si>
  <si>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</si>
  <si>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</si>
  <si>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</si>
  <si>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</si>
  <si>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</si>
  <si>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</si>
  <si>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</si>
  <si>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</si>
  <si>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</si>
  <si>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</si>
  <si>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</si>
  <si>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</si>
  <si>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</si>
  <si>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</si>
  <si>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</si>
  <si>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</si>
  <si>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</si>
  <si>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</si>
  <si>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</si>
  <si>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</si>
  <si>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</si>
  <si>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</si>
  <si>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</si>
  <si>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</si>
  <si>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</si>
  <si>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</si>
  <si>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</si>
  <si>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</si>
  <si>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</si>
  <si>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</si>
  <si>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</si>
  <si>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</si>
  <si>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</si>
  <si>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</si>
  <si>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</si>
  <si>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</si>
  <si>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</si>
  <si>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</si>
  <si>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</si>
  <si>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</si>
  <si>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</si>
  <si>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</si>
  <si>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</si>
  <si>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</si>
  <si>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</si>
  <si>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</si>
  <si>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</si>
  <si>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</si>
  <si>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</si>
  <si>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</si>
  <si>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</si>
  <si>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</si>
  <si>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</si>
  <si>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</si>
  <si>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</si>
  <si>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</si>
  <si>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</si>
  <si>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</si>
  <si>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</si>
  <si>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</si>
  <si>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</si>
  <si>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</si>
  <si>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</si>
  <si>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</si>
  <si>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</si>
  <si>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</si>
  <si>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</si>
  <si>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</si>
  <si>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</si>
  <si>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</si>
  <si>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</si>
  <si>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</si>
  <si>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</si>
  <si>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</si>
  <si>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</si>
  <si>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</si>
  <si>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</si>
  <si>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</si>
  <si>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</si>
  <si>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</si>
  <si>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</si>
  <si>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</si>
  <si>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</si>
  <si>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</si>
  <si>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</si>
  <si>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</si>
  <si>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</si>
  <si>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</si>
  <si>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</si>
  <si>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</si>
  <si>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</si>
  <si>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</si>
  <si>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</si>
  <si>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</si>
  <si>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</si>
  <si>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</si>
  <si>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</si>
  <si>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</si>
  <si>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</si>
  <si>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</si>
  <si>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</si>
  <si>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</si>
  <si>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</si>
  <si>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</si>
  <si>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</si>
  <si>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</si>
  <si>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</si>
  <si>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</si>
  <si>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</si>
  <si>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</si>
  <si>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</si>
  <si>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</si>
  <si>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</si>
  <si>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</si>
  <si>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</si>
  <si>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</si>
  <si>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</si>
  <si>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</si>
  <si>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</si>
  <si>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</si>
  <si>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</si>
  <si>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</si>
  <si>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</si>
  <si>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</si>
  <si>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</si>
  <si>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</si>
  <si>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</si>
  <si>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</si>
  <si>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</si>
  <si>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</si>
  <si>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</si>
  <si>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</si>
  <si>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</si>
  <si>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</si>
  <si>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</si>
  <si>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</si>
  <si>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</si>
  <si>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</si>
  <si>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</si>
  <si>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</si>
  <si>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</si>
  <si>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</si>
  <si>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</si>
  <si>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</si>
  <si>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</si>
  <si>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</si>
  <si>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</si>
  <si>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</si>
  <si>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</si>
  <si>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</si>
  <si>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</si>
  <si>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</si>
  <si>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</si>
  <si>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</si>
  <si>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</si>
  <si>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</si>
  <si>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</si>
  <si>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</si>
  <si>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</si>
  <si>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</si>
  <si>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</si>
  <si>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</si>
  <si>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</si>
  <si>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</si>
  <si>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</si>
  <si>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</si>
  <si>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</si>
  <si>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</si>
  <si>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</si>
  <si>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</si>
  <si>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</si>
  <si>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</si>
  <si>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</si>
  <si>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</si>
  <si>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</si>
  <si>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</si>
  <si>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</si>
  <si>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</si>
  <si>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</si>
  <si>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</si>
  <si>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</si>
  <si>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</si>
  <si>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</si>
  <si>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</si>
  <si>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</si>
  <si>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</si>
  <si>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</si>
  <si>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</si>
  <si>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</si>
  <si>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</si>
  <si>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</si>
  <si>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</si>
  <si>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</si>
  <si>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</si>
  <si>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</si>
  <si>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</si>
  <si>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</si>
  <si>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</si>
  <si>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</si>
  <si>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</si>
  <si>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</si>
  <si>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</si>
  <si>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</si>
  <si>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</si>
  <si>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</si>
  <si>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</si>
  <si>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</si>
  <si>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</si>
  <si>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</si>
  <si>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</si>
  <si>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</si>
  <si>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</si>
  <si>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</si>
  <si>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</si>
  <si>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</si>
  <si>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</si>
  <si>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</si>
  <si>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</si>
  <si>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</si>
  <si>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</si>
  <si>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</si>
  <si>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</si>
  <si>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</si>
  <si>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</si>
  <si>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</si>
  <si>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</si>
  <si>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</si>
  <si>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</si>
  <si>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</si>
  <si>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</si>
  <si>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</si>
  <si>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</si>
  <si>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</si>
  <si>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</si>
  <si>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</si>
  <si>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</si>
  <si>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</si>
  <si>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</si>
  <si>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</si>
  <si>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</si>
  <si>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</si>
  <si>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</si>
  <si>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</si>
  <si>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</si>
  <si>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</si>
  <si>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</si>
  <si>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</si>
  <si>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</si>
  <si>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</si>
  <si>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</si>
  <si>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</si>
  <si>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</si>
  <si>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</si>
  <si>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</si>
  <si>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</si>
  <si>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</si>
  <si>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</si>
  <si>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</si>
  <si>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</si>
  <si>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</si>
  <si>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</si>
  <si>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</si>
  <si>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</si>
  <si>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</si>
  <si>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</si>
  <si>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</si>
  <si>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</si>
  <si>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</si>
  <si>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</si>
  <si>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</si>
  <si>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</si>
  <si>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</si>
  <si>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</si>
  <si>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</si>
  <si>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</si>
  <si>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</si>
  <si>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</si>
  <si>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</si>
  <si>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</si>
  <si>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</si>
  <si>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</si>
  <si>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</si>
  <si>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</si>
  <si>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</si>
  <si>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</si>
  <si>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</si>
  <si>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</si>
  <si>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</si>
  <si>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</si>
  <si>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</si>
  <si>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</si>
  <si>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</si>
  <si>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</si>
  <si>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</si>
  <si>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</si>
  <si>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</si>
  <si>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</si>
  <si>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</si>
  <si>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</si>
  <si>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</si>
  <si>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</si>
  <si>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</si>
  <si>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</si>
  <si>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</si>
  <si>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</si>
  <si>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</si>
  <si>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</si>
  <si>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</si>
  <si>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</si>
  <si>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</si>
  <si>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</si>
  <si>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</si>
  <si>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</si>
  <si>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</si>
  <si>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</si>
  <si>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</si>
  <si>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</si>
  <si>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</si>
  <si>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</si>
  <si>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</si>
  <si>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</si>
  <si>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</si>
  <si>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</si>
  <si>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</si>
  <si>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</si>
  <si>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</si>
  <si>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</si>
  <si>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</si>
  <si>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</si>
  <si>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</si>
  <si>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</si>
  <si>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</si>
  <si>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</si>
  <si>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</si>
  <si>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</si>
  <si>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</si>
  <si>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</si>
  <si>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</si>
  <si>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</si>
  <si>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</si>
  <si>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</si>
  <si>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</si>
  <si>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</si>
  <si>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</si>
  <si>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</si>
  <si>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</si>
  <si>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</si>
  <si>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</si>
  <si>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</si>
  <si>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</si>
  <si>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</si>
  <si>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</si>
  <si>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</si>
  <si>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</si>
  <si>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</si>
  <si>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</si>
  <si>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</si>
  <si>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</si>
  <si>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</si>
  <si>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</si>
  <si>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</si>
  <si>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</si>
  <si>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</si>
  <si>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</si>
  <si>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</si>
  <si>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</si>
  <si>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</si>
  <si>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</si>
  <si>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</si>
  <si>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</si>
  <si>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</si>
  <si>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</si>
  <si>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</si>
  <si>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</si>
  <si>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</si>
  <si>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</si>
  <si>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</si>
  <si>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</si>
  <si>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</si>
  <si>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</si>
  <si>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</si>
  <si>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</si>
  <si>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</si>
  <si>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</si>
  <si>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</si>
  <si>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</si>
  <si>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</si>
  <si>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</si>
  <si>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</si>
  <si>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</si>
  <si>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</si>
  <si>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</si>
  <si>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</si>
  <si>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</si>
  <si>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</si>
  <si>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</si>
  <si>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</si>
  <si>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</si>
  <si>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</si>
  <si>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</si>
  <si>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</si>
  <si>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</si>
  <si>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</si>
  <si>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</si>
  <si>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</si>
  <si>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</si>
  <si>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</si>
  <si>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</si>
  <si>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</si>
  <si>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</si>
  <si>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</si>
  <si>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</si>
  <si>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</si>
  <si>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</si>
  <si>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</si>
  <si>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</si>
  <si>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</si>
  <si>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</si>
  <si>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</si>
  <si>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</si>
  <si>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</si>
  <si>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</si>
  <si>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</si>
  <si>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</si>
  <si>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</si>
  <si>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</si>
  <si>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</si>
  <si>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</si>
  <si>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</si>
  <si>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</si>
  <si>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</si>
  <si>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</si>
  <si>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</si>
  <si>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</si>
  <si>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</si>
  <si>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</si>
  <si>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</si>
  <si>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</si>
  <si>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</si>
  <si>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</si>
  <si>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</si>
  <si>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</si>
  <si>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</si>
  <si>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</si>
  <si>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</si>
  <si>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</si>
  <si>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</si>
  <si>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</si>
  <si>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</si>
  <si>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</si>
  <si>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</si>
  <si>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</si>
  <si>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</si>
  <si>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</si>
  <si>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</si>
  <si>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</si>
  <si>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</si>
  <si>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</si>
  <si>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</si>
  <si>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</si>
  <si>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</si>
  <si>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</si>
  <si>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</si>
  <si>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</si>
  <si>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</si>
  <si>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</si>
  <si>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</si>
  <si>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</si>
  <si>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</si>
  <si>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</si>
  <si>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</si>
  <si>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</si>
  <si>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</si>
  <si>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</si>
  <si>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</si>
  <si>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</si>
  <si>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</si>
  <si>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</si>
  <si>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</si>
  <si>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</si>
  <si>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</si>
  <si>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</si>
  <si>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</si>
  <si>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</si>
  <si>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</si>
  <si>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</si>
  <si>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</si>
  <si>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</si>
  <si>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</si>
  <si>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</si>
  <si>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</si>
  <si>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</si>
  <si>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</si>
  <si>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</si>
  <si>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</si>
  <si>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</si>
  <si>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</si>
  <si>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</si>
  <si>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</si>
  <si>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</si>
  <si>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</si>
  <si>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</si>
  <si>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</si>
  <si>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</si>
  <si>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</si>
  <si>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</si>
  <si>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</si>
  <si>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</si>
  <si>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</si>
  <si>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</si>
  <si>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</si>
  <si>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</si>
  <si>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</si>
  <si>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</si>
  <si>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</si>
  <si>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</si>
  <si>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</si>
  <si>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</si>
  <si>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</si>
  <si>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</si>
  <si>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</si>
  <si>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</si>
  <si>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</si>
  <si>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</si>
  <si>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</si>
  <si>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</si>
  <si>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</si>
  <si>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</si>
  <si>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</si>
  <si>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</si>
  <si>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</si>
  <si>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</si>
  <si>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</si>
  <si>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</si>
  <si>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</si>
  <si>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</si>
  <si>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</si>
  <si>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</si>
  <si>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</si>
  <si>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</si>
  <si>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</si>
  <si>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</si>
  <si>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</si>
  <si>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</si>
  <si>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</si>
  <si>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</si>
  <si>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</si>
  <si>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</si>
  <si>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</si>
  <si>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</si>
  <si>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</si>
  <si>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</si>
  <si>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</si>
  <si>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</si>
  <si>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</si>
  <si>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</si>
  <si>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</si>
  <si>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</si>
  <si>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</si>
  <si>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</si>
  <si>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</si>
  <si>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</si>
  <si>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</si>
  <si>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</si>
  <si>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</si>
  <si>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</si>
  <si>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</si>
  <si>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</si>
  <si>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</si>
  <si>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</si>
  <si>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</si>
  <si>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</si>
  <si>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</si>
  <si>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</si>
  <si>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</si>
  <si>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</si>
  <si>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</si>
  <si>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</si>
  <si>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</si>
  <si>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</si>
  <si>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</si>
  <si>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</si>
  <si>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</si>
  <si>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</si>
  <si>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</si>
  <si>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</si>
  <si>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</si>
  <si>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</si>
  <si>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</si>
  <si>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</si>
  <si>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</si>
  <si>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</si>
  <si>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</si>
  <si>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</si>
  <si>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</si>
  <si>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</si>
  <si>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</si>
  <si>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</si>
  <si>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</si>
  <si>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</si>
  <si>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</si>
  <si>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</si>
  <si>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</si>
  <si>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</si>
  <si>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</si>
  <si>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</si>
  <si>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</si>
  <si>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</si>
  <si>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</si>
  <si>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</si>
  <si>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</si>
  <si>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</si>
  <si>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</si>
  <si>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</si>
  <si>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</si>
  <si>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</si>
  <si>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</si>
  <si>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</si>
  <si>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</si>
  <si>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</si>
  <si>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</si>
  <si>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</si>
  <si>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</si>
  <si>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</si>
  <si>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</si>
  <si>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</si>
  <si>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</si>
  <si>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</si>
  <si>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</si>
  <si>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</si>
  <si>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</si>
  <si>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</si>
  <si>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</si>
  <si>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</si>
  <si>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</si>
  <si>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</si>
  <si>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</si>
  <si>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</si>
  <si>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</si>
  <si>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</si>
  <si>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</si>
  <si>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</si>
  <si>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</si>
  <si>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</si>
  <si>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</si>
  <si>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</si>
  <si>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</si>
  <si>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</si>
  <si>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</si>
  <si>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</si>
  <si>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</si>
  <si>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</si>
  <si>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</si>
  <si>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</si>
  <si>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</si>
  <si>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</si>
  <si>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</si>
  <si>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</si>
  <si>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</si>
  <si>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</si>
  <si>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</si>
  <si>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</si>
  <si>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</si>
  <si>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</si>
  <si>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</si>
  <si>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</si>
  <si>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</si>
  <si>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</si>
  <si>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</si>
  <si>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</si>
  <si>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</si>
  <si>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</si>
  <si>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</si>
  <si>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</si>
  <si>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</si>
  <si>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</si>
  <si>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</si>
  <si>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</si>
  <si>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</si>
  <si>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</si>
  <si>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</si>
  <si>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</si>
  <si>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</si>
  <si>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</si>
  <si>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</si>
  <si>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</si>
  <si>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</si>
  <si>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</si>
  <si>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</si>
  <si>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</si>
  <si>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</si>
  <si>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</si>
  <si>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</si>
  <si>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</si>
  <si>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</si>
  <si>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</si>
  <si>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</si>
  <si>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</si>
  <si>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</si>
  <si>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</si>
  <si>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</si>
  <si>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</si>
  <si>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</si>
  <si>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</si>
  <si>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</si>
  <si>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</si>
  <si>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</si>
  <si>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</si>
  <si>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</si>
  <si>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</si>
  <si>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</si>
  <si>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</si>
  <si>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</si>
  <si>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</si>
  <si>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</si>
  <si>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</si>
  <si>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</si>
  <si>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</si>
  <si>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</si>
  <si>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</si>
  <si>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</si>
  <si>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</si>
  <si>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</si>
  <si>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</si>
  <si>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</si>
  <si>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</si>
  <si>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</si>
  <si>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</si>
  <si>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</si>
  <si>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</si>
  <si>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</si>
  <si>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</si>
  <si>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</si>
  <si>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</si>
  <si>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</si>
  <si>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</si>
  <si>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</si>
  <si>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</si>
  <si>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</si>
  <si>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</si>
  <si>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</si>
  <si>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</si>
  <si>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</si>
  <si>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</si>
  <si>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</si>
  <si>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</si>
  <si>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</si>
  <si>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</si>
  <si>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</si>
  <si>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</si>
  <si>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</si>
  <si>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</si>
  <si>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</si>
  <si>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</si>
  <si>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</si>
  <si>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</si>
  <si>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</si>
  <si>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</si>
  <si>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</si>
  <si>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</si>
  <si>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</si>
  <si>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</si>
  <si>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</si>
  <si>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</si>
  <si>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</si>
  <si>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</si>
  <si>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</si>
  <si>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</si>
  <si>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</si>
  <si>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</si>
  <si>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</si>
  <si>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</si>
  <si>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</si>
  <si>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</si>
  <si>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</si>
  <si>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</si>
  <si>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</si>
  <si>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</si>
  <si>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</si>
  <si>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</si>
  <si>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</si>
  <si>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</si>
  <si>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</si>
  <si>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</si>
  <si>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</si>
  <si>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</si>
  <si>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</si>
  <si>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</si>
  <si>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</si>
  <si>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</si>
  <si>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</si>
  <si>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</si>
  <si>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</si>
  <si>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</si>
  <si>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</si>
  <si>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</si>
  <si>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</si>
  <si>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</si>
  <si>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</si>
  <si>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</si>
  <si>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</si>
  <si>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</si>
  <si>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</si>
  <si>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</si>
  <si>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</si>
  <si>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73795/1</t>
  </si>
  <si>
    <t>VÁLVULA DE RETENÇÃO VERTICAL Ø 20MM (3/4") - FORNECIMENTO E INSTALAÇÃO</t>
  </si>
  <si>
    <t>73795/2</t>
  </si>
  <si>
    <t>VÁLVULA DE RETENÇÃO VERTICAL Ø 25MM (1") - FORNECIMENTO E INSTALAÇÃO</t>
  </si>
  <si>
    <t>73795/3</t>
  </si>
  <si>
    <t>VÁLVULA DE RETENÇÃO VERTICAL Ø 32MM (1.1/4") - FORNECIMENTO E INSTALAÇÃO</t>
  </si>
  <si>
    <t>73795/4</t>
  </si>
  <si>
    <t>VÁLVULA DE RETENÇÃO VERTICAL Ø 40MM (1.1/2") - FORNECIMENTO E INSTALAÇÃO</t>
  </si>
  <si>
    <t>73795/5</t>
  </si>
  <si>
    <t>VÁLVULA DE RETENÇÃO VERTICAL Ø 50MM (2") - FORNECIMENTO E INSTALAÇÃO</t>
  </si>
  <si>
    <t>73795/6</t>
  </si>
  <si>
    <t>VÁLVULA DE RETENÇÃO VERTICAL Ø 80MM (3") - FORNECIMENTO E INSTALAÇÃO</t>
  </si>
  <si>
    <t>73795/7</t>
  </si>
  <si>
    <t>VÁLVULA DE RETENÇÃO VERTICAL Ø 100MM (4") - FORNECIMENTO E INSTALAÇÃO</t>
  </si>
  <si>
    <t>73795/8</t>
  </si>
  <si>
    <t>VÁLVULA DE RETENÇÃO HORIZONTAL Ø 20MM (3/4") - FORNECIMENTO E INSTALAÇÃO</t>
  </si>
  <si>
    <t>73795/9</t>
  </si>
  <si>
    <t>VALVULA DE RETENCAO HORIZONTAL Ø 25MM (1) - FORNECIMENTO E INSTALACAO</t>
  </si>
  <si>
    <t>73795/10</t>
  </si>
  <si>
    <t>VÁLVULA DE RETENÇÃO HORIZONTAL Ø 32MM (1.1/4") - FORNECIMENTO E INSTALAÇÃO</t>
  </si>
  <si>
    <t>73795/11</t>
  </si>
  <si>
    <t>VÁLVULA DE RETENÇÃO HORIZONTAL Ø 40MM (1.1/2") - FORNECIMENTO E INSTALAÇÃO</t>
  </si>
  <si>
    <t>73795/12</t>
  </si>
  <si>
    <t>VÁLVULA DE RETENÇÃO HORIZONTAL Ø 50MM (2") - FORNECIMENTO E INSTALAÇÃO</t>
  </si>
  <si>
    <t>73795/13</t>
  </si>
  <si>
    <t>VÁLVULA DE RETENÇÃO HORIZONTAL Ø 65MM (2.1/2") - FORNECIMENTO E INSTALAÇÃO</t>
  </si>
  <si>
    <t>73795/14</t>
  </si>
  <si>
    <t>VÁLVULA DE RETENÇÃO HORIZONTAL Ø 80MM (3") - FORNECIMENTO E INSTALAÇÃO</t>
  </si>
  <si>
    <t>73795/15</t>
  </si>
  <si>
    <t>VÁLVULA DE RETENÇÃO HORIZONTAL Ø 100MM (4") - FORNECIMENTO E INSTALAÇÃO</t>
  </si>
  <si>
    <t>73796/1</t>
  </si>
  <si>
    <t>VÁLVULA DE PÉ COM CRIVO Ø 20MM (3/4") - FORNECIMENTO E INSTALAÇÃO</t>
  </si>
  <si>
    <t>73796/2</t>
  </si>
  <si>
    <t>VÁLVULA DE PÉ COM CRIVO Ø 25MM (1") - FORNECIMENTO E INSTALAÇÃO</t>
  </si>
  <si>
    <t>73796/3</t>
  </si>
  <si>
    <t>VÁLVULA DE PÉ COM CRIVO Ø 40MM (1.1/2") - FORNECIMENTO E INSTALAÇÃO</t>
  </si>
  <si>
    <t>73796/4</t>
  </si>
  <si>
    <t>VÁLVULA DE PÉ COM CRIVO Ø 50MM (2") - FORNECIMENTO E INSTALAÇÃO</t>
  </si>
  <si>
    <t>73796/5</t>
  </si>
  <si>
    <t>VÁLVULA DE PÉ COM CRIVO Ø 65MM (2.1/2") - FORNECIMENTO E INSTALAÇÃO</t>
  </si>
  <si>
    <t>73796/6</t>
  </si>
  <si>
    <t>VÁLVULA DE PÉ COM CRIVO Ø 80MM (3") - FORNECIMENTO E INSTALAÇÃO</t>
  </si>
  <si>
    <t>73796/7</t>
  </si>
  <si>
    <t>VÁLVULA DE PÉ COM CRIVO Ø 100MM (4") - FORNECIMENTO E INSTALAÇÃO</t>
  </si>
  <si>
    <t>73870/4</t>
  </si>
  <si>
    <t>REGISTRO DE ESFERA EM BRONZE D= 1.1/4" FORNEC E COLOCACAO</t>
  </si>
  <si>
    <t>74091/1</t>
  </si>
  <si>
    <t>VALVULA RETENCAO VERTICAL BRONZE (PN-16) 2.1/2" 200PSI - EXTREMIDADES COM ROSCA - FORNECIMENTO E INSTALACAO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</si>
  <si>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</si>
  <si>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</si>
  <si>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</si>
  <si>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</si>
  <si>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VALVULA DE RETENCAO VERTICAL BRONZE (PN-16) 1/2" 200 PSI - EXTREMIDADE COM ROSCA - FORNECIMENTO E INSTALACAO</t>
  </si>
  <si>
    <t>REGISTRO DE PRESSÃO BRUTO, LATÃO, ROSCÁVEL, 1/2", FORNECIDO E INSTALADO EM RAMAL DE ÁGUA. AF_12/2014</t>
  </si>
  <si>
    <t>REGISTRO DE PRESSÃO BRUTO,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</si>
  <si>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</si>
  <si>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</si>
  <si>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</si>
  <si>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</si>
  <si>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</si>
  <si>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</si>
  <si>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</si>
  <si>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</si>
  <si>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</si>
  <si>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</si>
  <si>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</si>
  <si>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</si>
  <si>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</si>
  <si>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</si>
  <si>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</si>
  <si>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</si>
  <si>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</si>
  <si>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</si>
  <si>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</si>
  <si>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</si>
  <si>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</si>
  <si>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</si>
  <si>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</si>
  <si>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</si>
  <si>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</si>
  <si>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</si>
  <si>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</si>
  <si>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</si>
  <si>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</si>
  <si>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</si>
  <si>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BÓIA REAL, ROSCÁVEL, 1/2", FORNECIDA E INSTALADA EM RESERVAÇÃO DE ÁGUA. AF_06/2016</t>
  </si>
  <si>
    <t>TORNEIRA DE BÓIA REAL, ROSCÁVEL, 3/4", FORNECIDA E INSTALADA EM RESERVAÇÃO DE ÁGUA. AF_06/2016</t>
  </si>
  <si>
    <t>TORNEIRA DE BÓIA REAL, ROSCÁVEL, 1", FORNECIDA E INSTALADA EM RESERVAÇÃO DE ÁGUA. AF_06/2016</t>
  </si>
  <si>
    <t>TORNEIRA DE BÓIA REAL, ROSCÁVEL, 1 1/4", FORNECIDA E INSTALADA EM RESERVAÇÃO DE ÁGUA. AF_06/2016</t>
  </si>
  <si>
    <t>TORNEIRA DE BÓIA REAL, ROSCÁVEL, 1 1/2", FORNECIDA E INSTALADA EM RESERVAÇÃO DE ÁGUA. AF_06/2016</t>
  </si>
  <si>
    <t>TORNEIRA DE BÓIA REAL,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</si>
  <si>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</si>
  <si>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</si>
  <si>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</si>
  <si>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</si>
  <si>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</si>
  <si>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</si>
  <si>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</si>
  <si>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</si>
  <si>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</si>
  <si>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</si>
  <si>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</si>
  <si>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</si>
  <si>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</si>
  <si>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</si>
  <si>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</si>
  <si>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</si>
  <si>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</si>
  <si>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</si>
  <si>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</si>
  <si>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</si>
  <si>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</si>
  <si>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</si>
  <si>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</si>
  <si>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</si>
  <si>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</si>
  <si>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</si>
  <si>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</si>
  <si>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</si>
  <si>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</si>
  <si>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</si>
  <si>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</si>
  <si>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</si>
  <si>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</si>
  <si>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</si>
  <si>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</si>
  <si>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</si>
  <si>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</si>
  <si>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</si>
  <si>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</si>
  <si>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</si>
  <si>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</si>
  <si>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</si>
  <si>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</si>
  <si>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</si>
  <si>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</si>
  <si>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</si>
  <si>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</si>
  <si>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</si>
  <si>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</si>
  <si>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</si>
  <si>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</si>
  <si>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</si>
  <si>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</si>
  <si>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</si>
  <si>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</si>
  <si>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</si>
  <si>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</si>
  <si>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</si>
  <si>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</si>
  <si>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</si>
  <si>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</si>
  <si>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</si>
  <si>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</si>
  <si>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</si>
  <si>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</si>
  <si>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</si>
  <si>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</si>
  <si>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</si>
  <si>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</si>
  <si>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</si>
  <si>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</si>
  <si>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</si>
  <si>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</si>
  <si>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</si>
  <si>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</si>
  <si>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</si>
  <si>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</si>
  <si>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</si>
  <si>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</si>
  <si>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</si>
  <si>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</si>
  <si>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</si>
  <si>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</si>
  <si>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</si>
  <si>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</si>
  <si>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</si>
  <si>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</si>
  <si>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</si>
  <si>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</si>
  <si>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</si>
  <si>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</si>
  <si>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</si>
  <si>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</si>
  <si>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</si>
  <si>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</si>
  <si>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</si>
  <si>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</si>
  <si>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</si>
  <si>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</si>
  <si>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</si>
  <si>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</si>
  <si>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</si>
  <si>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</si>
  <si>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</si>
  <si>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</si>
  <si>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</si>
  <si>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</si>
  <si>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</si>
  <si>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</si>
  <si>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</si>
  <si>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</si>
  <si>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</si>
  <si>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</si>
  <si>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</si>
  <si>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</si>
  <si>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</si>
  <si>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</si>
  <si>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</si>
  <si>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</si>
  <si>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</si>
  <si>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</si>
  <si>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</si>
  <si>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</si>
  <si>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</si>
  <si>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</si>
  <si>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</si>
  <si>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</si>
  <si>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</si>
  <si>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FORNECIMENTO E INSTALACAO DE TALHA E TROLEY MANUAL DE 1 TONELADA</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</si>
  <si>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</si>
  <si>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</si>
  <si>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</si>
  <si>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</si>
  <si>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</si>
  <si>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</si>
  <si>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</si>
  <si>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</si>
  <si>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</si>
  <si>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</si>
  <si>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</si>
  <si>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</si>
  <si>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</si>
  <si>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</si>
  <si>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</si>
  <si>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</si>
  <si>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</si>
  <si>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</si>
  <si>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</si>
  <si>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</si>
  <si>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</si>
  <si>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</si>
  <si>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</si>
  <si>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</si>
  <si>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</si>
  <si>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</si>
  <si>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</si>
  <si>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</si>
  <si>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</si>
  <si>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</si>
  <si>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</si>
  <si>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</si>
  <si>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</si>
  <si>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</si>
  <si>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</si>
  <si>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</si>
  <si>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</si>
  <si>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</si>
  <si>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73903/2</t>
  </si>
  <si>
    <t>EXPURGO DE JAZIDA (MATERIAL VEGETAL, OU INSERVÍVEL, EXCETO LAMA)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</si>
  <si>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</si>
  <si>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</si>
  <si>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</si>
  <si>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</si>
  <si>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</si>
  <si>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</si>
  <si>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</si>
  <si>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</si>
  <si>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</si>
  <si>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</si>
  <si>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</si>
  <si>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</si>
  <si>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</si>
  <si>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</si>
  <si>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</si>
  <si>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</si>
  <si>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</si>
  <si>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</si>
  <si>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</si>
  <si>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</si>
  <si>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</si>
  <si>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</si>
  <si>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</si>
  <si>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</si>
  <si>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</si>
  <si>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</si>
  <si>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</si>
  <si>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</si>
  <si>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</si>
  <si>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</si>
  <si>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</si>
  <si>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</si>
  <si>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</si>
  <si>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</si>
  <si>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</si>
  <si>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</si>
  <si>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</si>
  <si>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</si>
  <si>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</si>
  <si>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</si>
  <si>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</si>
  <si>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</si>
  <si>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</si>
  <si>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</si>
  <si>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</si>
  <si>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</si>
  <si>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</si>
  <si>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</si>
  <si>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</si>
  <si>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</si>
  <si>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</si>
  <si>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</si>
  <si>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</si>
  <si>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</si>
  <si>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</si>
  <si>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</si>
  <si>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</si>
  <si>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</si>
  <si>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</si>
  <si>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</si>
  <si>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</si>
  <si>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</si>
  <si>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</si>
  <si>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</si>
  <si>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</si>
  <si>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</si>
  <si>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</si>
  <si>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</si>
  <si>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</si>
  <si>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</si>
  <si>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</si>
  <si>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</si>
  <si>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</si>
  <si>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79518/1</t>
  </si>
  <si>
    <t>MARROAMENTO EM MATERIAL DE 3A CATEGORIA, ROCHA VIVA PARA REDUÇÃO A PEDRA-DE-MÃO</t>
  </si>
  <si>
    <t>79518/2</t>
  </si>
  <si>
    <t>MARROAMENTO DE MATERIAL DE 2A CATEGORIA, ROCHA DECOMPOSTA PARA REDUÇÃO A PEDRA-DE-MÃO</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</si>
  <si>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</si>
  <si>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</si>
  <si>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</si>
  <si>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</si>
  <si>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</si>
  <si>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</si>
  <si>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</si>
  <si>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</si>
  <si>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</si>
  <si>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</si>
  <si>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</si>
  <si>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</si>
  <si>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</si>
  <si>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</si>
  <si>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</si>
  <si>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</si>
  <si>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</si>
  <si>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</si>
  <si>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</si>
  <si>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</si>
  <si>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</si>
  <si>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</si>
  <si>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</si>
  <si>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</si>
  <si>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</si>
  <si>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</si>
  <si>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</si>
  <si>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</si>
  <si>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</si>
  <si>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</si>
  <si>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</si>
  <si>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</si>
  <si>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</si>
  <si>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</si>
  <si>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</si>
  <si>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</si>
  <si>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</si>
  <si>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</si>
  <si>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</si>
  <si>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</si>
  <si>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</si>
  <si>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</si>
  <si>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</si>
  <si>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</si>
  <si>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</si>
  <si>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</si>
  <si>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</si>
  <si>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</si>
  <si>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</si>
  <si>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</si>
  <si>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</si>
  <si>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</si>
  <si>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</si>
  <si>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</si>
  <si>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</si>
  <si>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</si>
  <si>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</si>
  <si>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</si>
  <si>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</si>
  <si>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</si>
  <si>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</si>
  <si>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</si>
  <si>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</si>
  <si>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</si>
  <si>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</si>
  <si>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</si>
  <si>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</si>
  <si>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</si>
  <si>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</si>
  <si>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</si>
  <si>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</si>
  <si>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</si>
  <si>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</si>
  <si>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</si>
  <si>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</si>
  <si>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</si>
  <si>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</si>
  <si>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</si>
  <si>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</si>
  <si>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</si>
  <si>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</si>
  <si>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</si>
  <si>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</si>
  <si>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</si>
  <si>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</si>
  <si>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CARGA, MANOBRAS E DESCARGA DE BRITA PARA TRATAMENTOS SUPERFICIAIS, COM CAMINHAO BASCULANTE 6 M3, DESCARGA EM DISTRIBUIDOR</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</si>
  <si>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</si>
  <si>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</si>
  <si>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</si>
  <si>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</si>
  <si>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</si>
  <si>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</si>
  <si>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</si>
  <si>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</si>
  <si>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</si>
  <si>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</si>
  <si>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74241/1</t>
  </si>
  <si>
    <t>EMPILHAMENTO DE SOLO ORGANICO RETIRADO NA AREA DO ATERRO COM TRATOR SOBRE ESTEIRAS D6</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</si>
  <si>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</si>
  <si>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</si>
  <si>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</si>
  <si>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</si>
  <si>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</si>
  <si>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</si>
  <si>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</si>
  <si>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</si>
  <si>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</si>
  <si>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</si>
  <si>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</si>
  <si>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</si>
  <si>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</si>
  <si>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</si>
  <si>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</si>
  <si>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</si>
  <si>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</si>
  <si>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</si>
  <si>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</si>
  <si>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</si>
  <si>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</si>
  <si>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</si>
  <si>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</si>
  <si>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</si>
  <si>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</si>
  <si>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</si>
  <si>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</si>
  <si>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</si>
  <si>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</si>
  <si>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</si>
  <si>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</si>
  <si>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</si>
  <si>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</si>
  <si>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</si>
  <si>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</si>
  <si>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</si>
  <si>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</si>
  <si>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</si>
  <si>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</si>
  <si>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</si>
  <si>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</si>
  <si>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</si>
  <si>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</si>
  <si>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</si>
  <si>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</si>
  <si>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</si>
  <si>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</si>
  <si>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</si>
  <si>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</si>
  <si>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</si>
  <si>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</si>
  <si>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</si>
  <si>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</si>
  <si>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</si>
  <si>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</si>
  <si>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</si>
  <si>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</si>
  <si>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</si>
  <si>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</si>
  <si>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</si>
  <si>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</si>
  <si>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</si>
  <si>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</si>
  <si>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</si>
  <si>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</si>
  <si>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</si>
  <si>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</si>
  <si>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</si>
  <si>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</si>
  <si>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</si>
  <si>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</si>
  <si>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</si>
  <si>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</si>
  <si>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</si>
  <si>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</si>
  <si>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</si>
  <si>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</si>
  <si>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</si>
  <si>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</si>
  <si>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</si>
  <si>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</si>
  <si>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</si>
  <si>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</si>
  <si>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</si>
  <si>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</si>
  <si>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</si>
  <si>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</si>
  <si>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</si>
  <si>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</si>
  <si>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</si>
  <si>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</si>
  <si>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</si>
  <si>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</si>
  <si>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</si>
  <si>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</si>
  <si>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</si>
  <si>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</si>
  <si>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</si>
  <si>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</si>
  <si>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</si>
  <si>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</si>
  <si>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</si>
  <si>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</si>
  <si>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</si>
  <si>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</si>
  <si>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</si>
  <si>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</si>
  <si>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</si>
  <si>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</si>
  <si>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</si>
  <si>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</si>
  <si>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</si>
  <si>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</si>
  <si>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</si>
  <si>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</si>
  <si>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</si>
  <si>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</si>
  <si>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</si>
  <si>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</si>
  <si>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</si>
  <si>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</si>
  <si>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</si>
  <si>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</si>
  <si>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</si>
  <si>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</si>
  <si>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</si>
  <si>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</si>
  <si>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</si>
  <si>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</si>
  <si>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</si>
  <si>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</si>
  <si>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</si>
  <si>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</si>
  <si>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</si>
  <si>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</si>
  <si>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</si>
  <si>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</si>
  <si>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</si>
  <si>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</si>
  <si>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</si>
  <si>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</si>
  <si>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</si>
  <si>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</si>
  <si>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</si>
  <si>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</si>
  <si>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</si>
  <si>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</si>
  <si>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</si>
  <si>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</si>
  <si>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</si>
  <si>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</si>
  <si>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</si>
  <si>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</si>
  <si>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</si>
  <si>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</si>
  <si>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</si>
  <si>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</si>
  <si>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</si>
  <si>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</si>
  <si>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</si>
  <si>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</si>
  <si>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</si>
  <si>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</si>
  <si>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</si>
  <si>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</si>
  <si>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</si>
  <si>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</si>
  <si>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</si>
  <si>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</si>
  <si>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</si>
  <si>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</si>
  <si>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</si>
  <si>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</si>
  <si>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</si>
  <si>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</si>
  <si>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</si>
  <si>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</si>
  <si>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</si>
  <si>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</si>
  <si>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</si>
  <si>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</si>
  <si>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</si>
  <si>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</si>
  <si>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</si>
  <si>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</si>
  <si>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</si>
  <si>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</si>
  <si>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</si>
  <si>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</si>
  <si>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</si>
  <si>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</si>
  <si>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</si>
  <si>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</si>
  <si>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</si>
  <si>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</si>
  <si>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</si>
  <si>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</si>
  <si>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</si>
  <si>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</si>
  <si>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</si>
  <si>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</si>
  <si>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</si>
  <si>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</si>
  <si>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</si>
  <si>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</si>
  <si>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</si>
  <si>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</si>
  <si>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</si>
  <si>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</si>
  <si>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</si>
  <si>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</si>
  <si>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</si>
  <si>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</si>
  <si>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</si>
  <si>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</si>
  <si>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</si>
  <si>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</si>
  <si>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</si>
  <si>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</si>
  <si>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</si>
  <si>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</si>
  <si>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</si>
  <si>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</si>
  <si>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</si>
  <si>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</si>
  <si>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</si>
  <si>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</si>
  <si>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</si>
  <si>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</si>
  <si>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</si>
  <si>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</si>
  <si>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</si>
  <si>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</si>
  <si>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</si>
  <si>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</si>
  <si>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</si>
  <si>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</si>
  <si>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</si>
  <si>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</si>
  <si>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</si>
  <si>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</si>
  <si>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</si>
  <si>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</si>
  <si>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</si>
  <si>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</si>
  <si>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</si>
  <si>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</si>
  <si>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</si>
  <si>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CONFORMACAO GEOMETRICA DE PLATAFORMA PARA EXECUCAO DE REVESTIMENTO PRIMARIO EM RODOVIAS VICINAIS</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</si>
  <si>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</si>
  <si>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</si>
  <si>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</si>
  <si>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</si>
  <si>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</si>
  <si>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</si>
  <si>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</si>
  <si>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</si>
  <si>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</si>
  <si>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</si>
  <si>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</si>
  <si>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</si>
  <si>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</si>
  <si>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</si>
  <si>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</si>
  <si>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</si>
  <si>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</si>
  <si>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</si>
  <si>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</si>
  <si>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</si>
  <si>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</si>
  <si>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</si>
  <si>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</si>
  <si>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</si>
  <si>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</si>
  <si>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</si>
  <si>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</si>
  <si>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</si>
  <si>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</si>
  <si>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</si>
  <si>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</si>
  <si>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</si>
  <si>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</si>
  <si>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</si>
  <si>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</si>
  <si>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</si>
  <si>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</si>
  <si>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</si>
  <si>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</si>
  <si>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</si>
  <si>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</si>
  <si>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</si>
  <si>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</si>
  <si>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</si>
  <si>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</si>
  <si>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</si>
  <si>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</si>
  <si>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</si>
  <si>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</si>
  <si>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</si>
  <si>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</si>
  <si>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</si>
  <si>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</si>
  <si>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</si>
  <si>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</si>
  <si>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</si>
  <si>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</si>
  <si>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</si>
  <si>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</si>
  <si>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</si>
  <si>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</si>
  <si>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</si>
  <si>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</si>
  <si>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</si>
  <si>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</si>
  <si>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</si>
  <si>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</si>
  <si>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</si>
  <si>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</si>
  <si>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</si>
  <si>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</si>
  <si>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</si>
  <si>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</si>
  <si>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</si>
  <si>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</si>
  <si>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</si>
  <si>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</si>
  <si>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</si>
  <si>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</si>
  <si>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</si>
  <si>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</si>
  <si>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</si>
  <si>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</si>
  <si>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</si>
  <si>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</si>
  <si>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</si>
  <si>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</si>
  <si>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</si>
  <si>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</si>
  <si>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</si>
  <si>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</si>
  <si>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</si>
  <si>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</si>
  <si>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</si>
  <si>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</si>
  <si>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</si>
  <si>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</si>
  <si>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</si>
  <si>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</si>
  <si>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</si>
  <si>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</si>
  <si>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</si>
  <si>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</si>
  <si>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</si>
  <si>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</si>
  <si>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</si>
  <si>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</si>
  <si>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</si>
  <si>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</si>
  <si>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</si>
  <si>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</si>
  <si>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</si>
  <si>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</si>
  <si>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</si>
  <si>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</si>
  <si>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</si>
  <si>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</si>
  <si>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</si>
  <si>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</si>
  <si>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</si>
  <si>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</si>
  <si>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</si>
  <si>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</si>
  <si>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</si>
  <si>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</si>
  <si>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</si>
  <si>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</si>
  <si>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</si>
  <si>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</si>
  <si>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</si>
  <si>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</si>
  <si>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</si>
  <si>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</si>
  <si>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</si>
  <si>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</si>
  <si>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</si>
  <si>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</si>
  <si>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</si>
  <si>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</si>
  <si>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</si>
  <si>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</si>
  <si>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</si>
  <si>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</si>
  <si>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</si>
  <si>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</si>
  <si>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</si>
  <si>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</si>
  <si>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</si>
  <si>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</si>
  <si>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</si>
  <si>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</si>
  <si>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</si>
  <si>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</si>
  <si>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</si>
  <si>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</si>
  <si>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</si>
  <si>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</si>
  <si>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</si>
  <si>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</si>
  <si>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</si>
  <si>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</si>
  <si>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</si>
  <si>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</si>
  <si>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</si>
  <si>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</si>
  <si>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</si>
  <si>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</si>
  <si>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</si>
  <si>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</si>
  <si>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</si>
  <si>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</si>
  <si>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</si>
  <si>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</si>
  <si>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</si>
  <si>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</si>
  <si>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</si>
  <si>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</si>
  <si>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</si>
  <si>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</si>
  <si>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</si>
  <si>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</si>
  <si>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</si>
  <si>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</si>
  <si>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</si>
  <si>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</si>
  <si>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</si>
  <si>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</si>
  <si>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</si>
  <si>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</si>
  <si>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</si>
  <si>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</si>
  <si>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</si>
  <si>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</si>
  <si>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</si>
  <si>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</si>
  <si>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</si>
  <si>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</si>
  <si>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</si>
  <si>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</si>
  <si>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</si>
  <si>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</si>
  <si>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</si>
  <si>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</si>
  <si>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</si>
  <si>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</si>
  <si>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</si>
  <si>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</si>
  <si>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</si>
  <si>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</si>
  <si>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</si>
  <si>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</si>
  <si>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</si>
  <si>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</si>
  <si>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</si>
  <si>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</si>
  <si>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</si>
  <si>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</si>
  <si>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</si>
  <si>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</si>
  <si>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</si>
  <si>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</si>
  <si>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</si>
  <si>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</si>
  <si>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</si>
  <si>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</si>
  <si>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</si>
  <si>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</si>
  <si>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</si>
  <si>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</si>
  <si>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</si>
  <si>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</si>
  <si>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</si>
  <si>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</si>
  <si>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</si>
  <si>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</si>
  <si>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</si>
  <si>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</si>
  <si>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</si>
  <si>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</si>
  <si>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</si>
  <si>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</si>
  <si>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</si>
  <si>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</si>
  <si>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</si>
  <si>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</si>
  <si>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</si>
  <si>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</si>
  <si>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</si>
  <si>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</si>
  <si>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</si>
  <si>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</si>
  <si>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</si>
  <si>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</si>
  <si>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</si>
  <si>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</si>
  <si>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</si>
  <si>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</si>
  <si>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</si>
  <si>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</si>
  <si>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</si>
  <si>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</si>
  <si>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</si>
  <si>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</si>
  <si>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</si>
  <si>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</si>
  <si>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</si>
  <si>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</si>
  <si>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</si>
  <si>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</si>
  <si>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</si>
  <si>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</si>
  <si>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</si>
  <si>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</si>
  <si>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</si>
  <si>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</si>
  <si>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</si>
  <si>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</si>
  <si>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</si>
  <si>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</si>
  <si>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</si>
  <si>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</si>
  <si>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</si>
  <si>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</si>
  <si>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</si>
  <si>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</si>
  <si>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</si>
  <si>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</si>
  <si>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</si>
  <si>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</si>
  <si>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</si>
  <si>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</si>
  <si>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</si>
  <si>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</si>
  <si>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</si>
  <si>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</si>
  <si>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</si>
  <si>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</si>
  <si>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</si>
  <si>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</si>
  <si>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</si>
  <si>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</si>
  <si>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</si>
  <si>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</si>
  <si>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</si>
  <si>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</si>
  <si>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</si>
  <si>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</si>
  <si>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</si>
  <si>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</si>
  <si>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</si>
  <si>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</si>
  <si>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</si>
  <si>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</si>
  <si>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</si>
  <si>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</si>
  <si>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</si>
  <si>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</si>
  <si>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</si>
  <si>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</si>
  <si>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</si>
  <si>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</si>
  <si>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</si>
  <si>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</si>
  <si>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</si>
  <si>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</si>
  <si>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</si>
  <si>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</si>
  <si>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</si>
  <si>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</si>
  <si>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</si>
  <si>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</si>
  <si>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</si>
  <si>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</si>
  <si>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</si>
  <si>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</si>
  <si>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</si>
  <si>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</si>
  <si>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</si>
  <si>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</si>
  <si>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</si>
  <si>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</si>
  <si>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</si>
  <si>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</si>
  <si>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</si>
  <si>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</si>
  <si>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</si>
  <si>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</si>
  <si>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</si>
  <si>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</si>
  <si>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</si>
  <si>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</si>
  <si>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</si>
  <si>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</si>
  <si>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</si>
  <si>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</si>
  <si>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</si>
  <si>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</si>
  <si>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</si>
  <si>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</si>
  <si>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</si>
  <si>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</si>
  <si>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</si>
  <si>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</si>
  <si>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</si>
  <si>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</si>
  <si>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</si>
  <si>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</si>
  <si>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</si>
  <si>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</si>
  <si>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</si>
  <si>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</si>
  <si>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</si>
  <si>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</si>
  <si>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</si>
  <si>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</si>
  <si>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</si>
  <si>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</si>
  <si>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</si>
  <si>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</si>
  <si>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</si>
  <si>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</si>
  <si>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</si>
  <si>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</si>
  <si>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</si>
  <si>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</si>
  <si>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</si>
  <si>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</si>
  <si>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</si>
  <si>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</si>
  <si>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</si>
  <si>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</si>
  <si>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</si>
  <si>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</si>
  <si>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</si>
  <si>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</si>
  <si>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</si>
  <si>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</si>
  <si>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</si>
  <si>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</si>
  <si>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</si>
  <si>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</si>
  <si>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</si>
  <si>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</si>
  <si>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</si>
  <si>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</si>
  <si>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</si>
  <si>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</si>
  <si>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</si>
  <si>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</si>
  <si>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</si>
  <si>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</si>
  <si>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</si>
  <si>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</si>
  <si>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</si>
  <si>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</si>
  <si>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</si>
  <si>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</si>
  <si>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</si>
  <si>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</si>
  <si>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</si>
  <si>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</si>
  <si>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</si>
  <si>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</si>
  <si>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</si>
  <si>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</si>
  <si>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</si>
  <si>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</si>
  <si>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</si>
  <si>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</si>
  <si>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</si>
  <si>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</si>
  <si>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</si>
  <si>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</si>
  <si>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</si>
  <si>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</si>
  <si>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</si>
  <si>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</si>
  <si>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</si>
  <si>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</si>
  <si>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</si>
  <si>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</si>
  <si>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</si>
  <si>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</si>
  <si>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</si>
  <si>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</si>
  <si>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</si>
  <si>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</si>
  <si>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</si>
  <si>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</si>
  <si>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</si>
  <si>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</si>
  <si>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</si>
  <si>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</si>
  <si>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</si>
  <si>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</si>
  <si>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</si>
  <si>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</si>
  <si>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</si>
  <si>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</si>
  <si>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</si>
  <si>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</si>
  <si>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</si>
  <si>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</si>
  <si>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</si>
  <si>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</si>
  <si>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</si>
  <si>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</si>
  <si>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</si>
  <si>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</si>
  <si>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</si>
  <si>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</si>
  <si>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</si>
  <si>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</si>
  <si>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</si>
  <si>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</si>
  <si>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</si>
  <si>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</si>
  <si>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</si>
  <si>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</si>
  <si>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</si>
  <si>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</si>
  <si>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</si>
  <si>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</si>
  <si>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</si>
  <si>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</si>
  <si>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</si>
  <si>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</si>
  <si>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</si>
  <si>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</si>
  <si>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</si>
  <si>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</si>
  <si>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</si>
  <si>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</si>
  <si>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</si>
  <si>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</si>
  <si>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</si>
  <si>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</si>
  <si>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</si>
  <si>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</si>
  <si>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</si>
  <si>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</si>
  <si>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</si>
  <si>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</si>
  <si>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</si>
  <si>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</si>
  <si>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</si>
  <si>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</si>
  <si>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</si>
  <si>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</si>
  <si>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</si>
  <si>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</si>
  <si>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</si>
  <si>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</si>
  <si>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</si>
  <si>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</si>
  <si>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</si>
  <si>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</si>
  <si>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</si>
  <si>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</si>
  <si>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</si>
  <si>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</si>
  <si>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</si>
  <si>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</si>
  <si>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</si>
  <si>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</si>
  <si>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</si>
  <si>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</si>
  <si>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</si>
  <si>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</si>
  <si>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</si>
  <si>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</si>
  <si>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</si>
  <si>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</si>
  <si>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</si>
  <si>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</si>
  <si>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</si>
  <si>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</si>
  <si>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</si>
  <si>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</si>
  <si>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</si>
  <si>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</si>
  <si>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</si>
  <si>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</si>
  <si>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</si>
  <si>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</si>
  <si>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</si>
  <si>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</si>
  <si>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</si>
  <si>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</si>
  <si>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</si>
  <si>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</si>
  <si>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</si>
  <si>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</si>
  <si>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</si>
  <si>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</si>
  <si>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</si>
  <si>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</si>
  <si>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</si>
  <si>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</si>
  <si>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</si>
  <si>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</si>
  <si>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</si>
  <si>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</si>
  <si>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</si>
  <si>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</si>
  <si>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</si>
  <si>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</si>
  <si>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</si>
  <si>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</si>
  <si>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</si>
  <si>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</si>
  <si>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</si>
  <si>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</si>
  <si>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</si>
  <si>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</si>
  <si>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</si>
  <si>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</si>
  <si>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</si>
  <si>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</si>
  <si>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</si>
  <si>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</si>
  <si>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</si>
  <si>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</si>
  <si>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</si>
  <si>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</si>
  <si>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</si>
  <si>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</si>
  <si>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</si>
  <si>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</si>
  <si>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</si>
  <si>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</si>
  <si>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</si>
  <si>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</si>
  <si>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</si>
  <si>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</si>
  <si>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</si>
  <si>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</si>
  <si>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</si>
  <si>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</si>
  <si>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</si>
  <si>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</si>
  <si>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</si>
  <si>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</si>
  <si>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</si>
  <si>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</si>
  <si>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</si>
  <si>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</si>
  <si>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</si>
  <si>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</si>
  <si>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</si>
  <si>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</si>
  <si>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</si>
  <si>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</si>
  <si>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</si>
  <si>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</si>
  <si>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</si>
  <si>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</si>
  <si>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</si>
  <si>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</si>
  <si>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</si>
  <si>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</si>
  <si>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</si>
  <si>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</si>
  <si>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</si>
  <si>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</si>
  <si>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</si>
  <si>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</si>
  <si>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</si>
  <si>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</si>
  <si>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</si>
  <si>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</si>
  <si>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</si>
  <si>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</si>
  <si>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</si>
  <si>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</si>
  <si>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</si>
  <si>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</si>
  <si>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</si>
  <si>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</si>
  <si>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</si>
  <si>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</si>
  <si>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</si>
  <si>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</si>
  <si>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</si>
  <si>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</si>
  <si>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</si>
  <si>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</si>
  <si>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</si>
  <si>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</si>
  <si>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</si>
  <si>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</si>
  <si>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</si>
  <si>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</si>
  <si>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</si>
  <si>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</si>
  <si>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</si>
  <si>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</si>
  <si>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</si>
  <si>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</si>
  <si>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</si>
  <si>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</si>
  <si>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</si>
  <si>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</si>
  <si>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</si>
  <si>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</si>
  <si>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</si>
  <si>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</si>
  <si>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</si>
  <si>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</si>
  <si>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</si>
  <si>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</si>
  <si>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</si>
  <si>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</si>
  <si>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</si>
  <si>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</si>
  <si>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</si>
  <si>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</si>
  <si>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</si>
  <si>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</si>
  <si>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</si>
  <si>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</si>
  <si>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</si>
  <si>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</si>
  <si>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</si>
  <si>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</si>
  <si>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</si>
  <si>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</si>
  <si>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</si>
  <si>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</si>
  <si>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</si>
  <si>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</si>
  <si>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</si>
  <si>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</si>
  <si>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</si>
  <si>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</si>
  <si>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</si>
  <si>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</si>
  <si>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</si>
  <si>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</si>
  <si>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</si>
  <si>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</si>
  <si>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</si>
  <si>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</si>
  <si>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</si>
  <si>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</si>
  <si>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</si>
  <si>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</si>
  <si>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</si>
  <si>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</si>
  <si>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</si>
  <si>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</si>
  <si>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</si>
  <si>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</si>
  <si>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</si>
  <si>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</si>
  <si>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</si>
  <si>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</si>
  <si>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</si>
  <si>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</si>
  <si>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</si>
  <si>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</si>
  <si>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</si>
  <si>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</si>
  <si>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</si>
  <si>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</si>
  <si>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</si>
  <si>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</si>
  <si>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</si>
  <si>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</si>
  <si>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</si>
  <si>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</si>
  <si>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</si>
  <si>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</si>
  <si>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</si>
  <si>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</si>
  <si>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</si>
  <si>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</si>
  <si>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</si>
  <si>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</si>
  <si>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</si>
  <si>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</si>
  <si>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</si>
  <si>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</si>
  <si>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</si>
  <si>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</si>
  <si>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</si>
  <si>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</si>
  <si>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</si>
  <si>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</si>
  <si>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</si>
  <si>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</si>
  <si>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</si>
  <si>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</si>
  <si>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</si>
  <si>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</si>
  <si>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</si>
  <si>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</si>
  <si>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</si>
  <si>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</si>
  <si>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</si>
  <si>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</si>
  <si>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</si>
  <si>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</si>
  <si>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</si>
  <si>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</si>
  <si>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</si>
  <si>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</si>
  <si>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</si>
  <si>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</si>
  <si>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</si>
  <si>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</si>
  <si>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</si>
  <si>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</si>
  <si>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</si>
  <si>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</si>
  <si>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</si>
  <si>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</si>
  <si>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</si>
  <si>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</si>
  <si>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</si>
  <si>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</si>
  <si>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</si>
  <si>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</si>
  <si>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</si>
  <si>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</si>
  <si>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</si>
  <si>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</si>
  <si>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</si>
  <si>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</si>
  <si>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</si>
  <si>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</si>
  <si>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</si>
  <si>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</si>
  <si>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</si>
  <si>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</si>
  <si>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</si>
  <si>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</si>
  <si>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</si>
  <si>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</si>
  <si>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</si>
  <si>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</si>
  <si>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</si>
  <si>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</si>
  <si>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</si>
  <si>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</si>
  <si>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</si>
  <si>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</si>
  <si>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</si>
  <si>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</si>
  <si>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</si>
  <si>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</si>
  <si>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</si>
  <si>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</si>
  <si>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</si>
  <si>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</si>
  <si>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</si>
  <si>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</si>
  <si>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</si>
  <si>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</si>
  <si>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</si>
  <si>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</si>
  <si>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</si>
  <si>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</si>
  <si>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</si>
  <si>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</si>
  <si>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</si>
  <si>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</si>
  <si>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</si>
  <si>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</si>
  <si>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</si>
  <si>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</si>
  <si>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</si>
  <si>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</si>
  <si>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</si>
  <si>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</si>
  <si>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</si>
  <si>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</si>
  <si>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</si>
  <si>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</si>
  <si>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</si>
  <si>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</si>
  <si>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</si>
  <si>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</si>
  <si>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</si>
  <si>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</si>
  <si>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</si>
  <si>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</si>
  <si>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</si>
  <si>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</si>
  <si>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</si>
  <si>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</si>
  <si>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</si>
  <si>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</si>
  <si>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</si>
  <si>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</si>
  <si>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</si>
  <si>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</si>
  <si>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</si>
  <si>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</si>
  <si>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</si>
  <si>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</si>
  <si>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</si>
  <si>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</si>
  <si>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</si>
  <si>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</si>
  <si>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</si>
  <si>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</si>
  <si>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</si>
  <si>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</si>
  <si>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</si>
  <si>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</si>
  <si>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</si>
  <si>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</si>
  <si>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</si>
  <si>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</si>
  <si>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</si>
  <si>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</si>
  <si>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</si>
  <si>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</si>
  <si>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</si>
  <si>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</si>
  <si>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</si>
  <si>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</si>
  <si>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</si>
  <si>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</si>
  <si>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</si>
  <si>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</si>
  <si>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</si>
  <si>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</si>
  <si>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</si>
  <si>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</si>
  <si>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</si>
  <si>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</si>
  <si>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</si>
  <si>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</si>
  <si>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</si>
  <si>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</si>
  <si>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</si>
  <si>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</si>
  <si>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</si>
  <si>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</si>
  <si>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</si>
  <si>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</si>
  <si>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</si>
  <si>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</si>
  <si>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</si>
  <si>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</si>
  <si>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</si>
  <si>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</si>
  <si>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</si>
  <si>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</si>
  <si>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</si>
  <si>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</si>
  <si>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</si>
  <si>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</si>
  <si>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</si>
  <si>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</si>
  <si>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</si>
  <si>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</si>
  <si>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</si>
  <si>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</si>
  <si>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</si>
  <si>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</si>
  <si>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</si>
  <si>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</si>
  <si>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</si>
  <si>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</si>
  <si>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</si>
  <si>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</si>
  <si>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</si>
  <si>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</si>
  <si>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</si>
  <si>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</si>
  <si>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</si>
  <si>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</si>
  <si>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</si>
  <si>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</si>
  <si>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</si>
  <si>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</si>
  <si>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</si>
  <si>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</si>
  <si>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</si>
  <si>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</si>
  <si>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</si>
  <si>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</si>
  <si>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</si>
  <si>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</si>
  <si>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</si>
  <si>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</si>
  <si>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</si>
  <si>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</si>
  <si>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</si>
  <si>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</si>
  <si>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</si>
  <si>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</si>
  <si>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</si>
  <si>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</si>
  <si>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</si>
  <si>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</si>
  <si>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</si>
  <si>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</si>
  <si>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</si>
  <si>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</si>
  <si>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</si>
  <si>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</si>
  <si>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</si>
  <si>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</si>
  <si>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</si>
  <si>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</si>
  <si>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</si>
  <si>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</si>
  <si>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</si>
  <si>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</si>
  <si>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</si>
  <si>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</si>
  <si>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</si>
  <si>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</si>
  <si>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</si>
  <si>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</si>
  <si>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</si>
  <si>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</si>
  <si>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</si>
  <si>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</si>
  <si>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</si>
  <si>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</si>
  <si>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</si>
  <si>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</si>
  <si>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</si>
  <si>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</si>
  <si>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</si>
  <si>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</si>
  <si>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</si>
  <si>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</si>
  <si>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</si>
  <si>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</si>
  <si>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</si>
  <si>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</si>
  <si>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</si>
  <si>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</si>
  <si>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</si>
  <si>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</si>
  <si>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</si>
  <si>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</si>
  <si>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</si>
  <si>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</si>
  <si>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</si>
  <si>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</si>
  <si>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</si>
  <si>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</si>
  <si>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</si>
  <si>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</si>
  <si>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</si>
  <si>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</si>
  <si>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</si>
  <si>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</si>
  <si>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73900/11</t>
  </si>
  <si>
    <t>ENSAIOS DE AREIA ASFALTO A QUENTE</t>
  </si>
  <si>
    <t>73900/12</t>
  </si>
  <si>
    <t>ENSAIOS DE CONCRETO ASFALTICO</t>
  </si>
  <si>
    <t>74020/1</t>
  </si>
  <si>
    <t>ENSAIO DE PAVIMENTO DE CONCRETO</t>
  </si>
  <si>
    <t>74020/2</t>
  </si>
  <si>
    <t>ENSAIOS DE PAVIMENTO DE CONCRETO COMPACTADO COM ROLO</t>
  </si>
  <si>
    <t>74021/2</t>
  </si>
  <si>
    <t>ENSAIO DE TERRAPLENAGEM - CAMADA FINAL DO ATERRO</t>
  </si>
  <si>
    <t>74021/3</t>
  </si>
  <si>
    <t>ENSAIOS DE REGULARIZACAO DO SUBLEITO</t>
  </si>
  <si>
    <t>74021/4</t>
  </si>
  <si>
    <t>ENSAIOS DE REFORCO DO SUBLEITO</t>
  </si>
  <si>
    <t>74021/5</t>
  </si>
  <si>
    <t>ENSAIOS DE SUB BASE DE SOLO MELHORADO COM CIMENTO</t>
  </si>
  <si>
    <t>74021/6</t>
  </si>
  <si>
    <t>ENSAIOS DE BASE ESTABILIZADA GRANULOMETRICAMENTE</t>
  </si>
  <si>
    <t>74021/7</t>
  </si>
  <si>
    <t>ENSAIO DE BASE DE SOLO MELHORADO COM CIMENTO</t>
  </si>
  <si>
    <t>74021/8</t>
  </si>
  <si>
    <t>ENSAIOS DE BASE DE SOLO CIMENTO</t>
  </si>
  <si>
    <t>74022/1</t>
  </si>
  <si>
    <t>ENSAIO DE PENETRACAO - MATERIAL BETUMINOSO</t>
  </si>
  <si>
    <t>74022/2</t>
  </si>
  <si>
    <t>ENSAIO DE VISCOSIDADE SAYBOLT - FUROL - MATERIAL BETUMINOSO</t>
  </si>
  <si>
    <t>74022/3</t>
  </si>
  <si>
    <t>ENSAIO DE DETERMINACAO DA PENEIRACAO - EMULSAO ASFALTICA</t>
  </si>
  <si>
    <t>74022/4</t>
  </si>
  <si>
    <t>ENSAIO DE DETERMINACAO DA SEDIMENTACAO - EMULSAO ASFALTICA</t>
  </si>
  <si>
    <t>74022/5</t>
  </si>
  <si>
    <t>ENSAIO DE DETERMINACAO DO TEOR DE BETUME - CIMENTO ASFALTICO DE PETROLEO</t>
  </si>
  <si>
    <t>74022/6</t>
  </si>
  <si>
    <t>ENSAIO DE GRANULOMETRIA POR PENEIRAMENTO - SOLOS</t>
  </si>
  <si>
    <t>74022/7</t>
  </si>
  <si>
    <t>ENSAIO DE GRANULOMETRIA POR PENEIRAMENTO E SEDIMENTACAO - SOLOS</t>
  </si>
  <si>
    <t>74022/8</t>
  </si>
  <si>
    <t>ENSAIO DE LIMITE DE LIQUIDEZ - SOLOS</t>
  </si>
  <si>
    <t>74022/9</t>
  </si>
  <si>
    <t>ENSAIO DE LIMITE DE PLASTICIDADE - SOLOS</t>
  </si>
  <si>
    <t>74022/10</t>
  </si>
  <si>
    <t>ENSAIO DE COMPACTACAO - AMOSTRAS NAO TRABALHADAS - ENERGIA NORMAL - SOLOS</t>
  </si>
  <si>
    <t>74022/11</t>
  </si>
  <si>
    <t>ENSAIO DE COMPACTACAO - AMOSTRAS NAO TRABALHADAS - ENERGIA INTERMEDIARIA - SOLOS</t>
  </si>
  <si>
    <t>74022/12</t>
  </si>
  <si>
    <t>ENSAIO DE COMPACTACAO - AMOSTRAS NAO TRABALHADAS - ENERGIA MODIFICADA - SOLOS</t>
  </si>
  <si>
    <t>74022/13</t>
  </si>
  <si>
    <t>ENSAIO DE COMPACTACAO - AMOSTRAS TRABALHADAS - SOLOS</t>
  </si>
  <si>
    <t>74022/14</t>
  </si>
  <si>
    <t>ENSAIO DE MASSA ESPECIFICA - IN SITU - METODO FRASCO DE AREIA - SOLOS</t>
  </si>
  <si>
    <t>74022/15</t>
  </si>
  <si>
    <t>ENSAIO DE MASSA ESPECIFICA - IN SITU - METODO BALAO DE BORRACHA - SOLOS</t>
  </si>
  <si>
    <t>74022/16</t>
  </si>
  <si>
    <t>ENSAIO DE DENSIDADE REAL - SOLOS</t>
  </si>
  <si>
    <t>74022/17</t>
  </si>
  <si>
    <t>ENSAIO DE ABRASAO LOS ANGELES - AGREGADOS</t>
  </si>
  <si>
    <t>74022/18</t>
  </si>
  <si>
    <t>ENSAIO DE MASSA ESPECIFICA - IN SITU - EMPREGO DO OLEO - SOLOS</t>
  </si>
  <si>
    <t>74022/19</t>
  </si>
  <si>
    <t>ENSAIO DE INDICE DE SUPORTE CALIFORNIA - AMOSTRAS NAO TRABALHADAS - ENERGIA NORMAL - SOLOS</t>
  </si>
  <si>
    <t>74022/20</t>
  </si>
  <si>
    <t>ENSAIO DE INDICE DE SUPORTE CALIFORNIA - AMOSTRAS NAO TRABALHADAS - ENERGIA INTERMEDIARIA - SOLOS</t>
  </si>
  <si>
    <t>74022/21</t>
  </si>
  <si>
    <t>ENSAIO DE INDICE DE SUPORTE CALIFORNIA- AMOSTRAS NAO TRABALHADAS - ENERGIA MODIFICADA- SOLOS</t>
  </si>
  <si>
    <t>74022/22</t>
  </si>
  <si>
    <t>ENSAIO DE TEOR DE UMIDADE - METODO EXPEDITO DO ALCOOL - SOLOS</t>
  </si>
  <si>
    <t>74022/23</t>
  </si>
  <si>
    <t>ENSAIO DE TEOR DE UMIDADE - PROCESSO SPEEDY - SOLOS E AGREGADOS MIUDOS</t>
  </si>
  <si>
    <t>74022/24</t>
  </si>
  <si>
    <t>ENSAIO DE TEOR DE UMIDADE - EM LABORATORIO - SOLOS</t>
  </si>
  <si>
    <t>74022/25</t>
  </si>
  <si>
    <t>ENSAIO DE PONTO DE FULGOR - MATERIAL BETUMINOSO</t>
  </si>
  <si>
    <t>74022/26</t>
  </si>
  <si>
    <t>ENSAIO DE DESTILACAO - ASFALTO DILUIDO</t>
  </si>
  <si>
    <t>74022/27</t>
  </si>
  <si>
    <t>ENSAIO DE CONTROLE DE TAXA DE APLICACAO DE LIGANTE BETUMINOSO</t>
  </si>
  <si>
    <t>74022/28</t>
  </si>
  <si>
    <t>ENSAIO DE SUSCEPTIBILIDADE TERMICA - INDICE PFEIFFER - MATERIAL ASFALTICO</t>
  </si>
  <si>
    <t>74022/29</t>
  </si>
  <si>
    <t>ENSAIO DE ESPUMA - MATERIAL ASFALTICO</t>
  </si>
  <si>
    <t>74022/30</t>
  </si>
  <si>
    <t>ENSAIO DE RESISTENCIA A COMPRESSAO SIMPLES - CONCRETO</t>
  </si>
  <si>
    <t>74022/31</t>
  </si>
  <si>
    <t>ENSAIO DE RESISTENCIA A TRACAO POR COMPRESSAO DIAMETRAL - CONCRETO</t>
  </si>
  <si>
    <t>74022/32</t>
  </si>
  <si>
    <t>ENSAIO DE RESISTENCIA A TRACAO NA FLEXAO DE CONCRETO</t>
  </si>
  <si>
    <t>74022/33</t>
  </si>
  <si>
    <t>ENSAIO DE RESILIENCIA - SOLOS</t>
  </si>
  <si>
    <t>74022/34</t>
  </si>
  <si>
    <t>ENSAIO DE RESILIENCIA - MISTURAS BETUMINOSAS</t>
  </si>
  <si>
    <t>74022/35</t>
  </si>
  <si>
    <t>ENSAIO DE PERCENTAGEM DE BETUME - MISTURAS BETUMINOSAS</t>
  </si>
  <si>
    <t>74022/36</t>
  </si>
  <si>
    <t>ENSAIO DE ADESIVIDADE - RESISTENCIA A AGUA - EMULSAO ASFALTICA</t>
  </si>
  <si>
    <t>74022/37</t>
  </si>
  <si>
    <t>ENSAIO DE ADESIVIDADE A LIGANTE BETUMINOSO - AGREGADO GRAUDO</t>
  </si>
  <si>
    <t>74022/38</t>
  </si>
  <si>
    <t>ENSAIO DE EXPANSIBILIDADE - SOLOS</t>
  </si>
  <si>
    <t>74022/39</t>
  </si>
  <si>
    <t>PREPARACAO DE AMOSTRAS PARA ENSAIO DE CARACTERIZACAO - SOLOS</t>
  </si>
  <si>
    <t>74022/40</t>
  </si>
  <si>
    <t>ENSAIO MARSHALL - MISTURA BETUMINOSA A QUENTE</t>
  </si>
  <si>
    <t>74022/41</t>
  </si>
  <si>
    <t>ENSAIO DE DETERMINACAO DO INDICE DE FORMA - AGREGADOS</t>
  </si>
  <si>
    <t>74022/42</t>
  </si>
  <si>
    <t>ENSAIO DE EQUIVALENTE EM AREIA - SOLOS</t>
  </si>
  <si>
    <t>74022/43</t>
  </si>
  <si>
    <t>ENSAIO DE MOLDAGEM E CURA DE SOLO CIMENTO</t>
  </si>
  <si>
    <t>74022/44</t>
  </si>
  <si>
    <t>ENSAIO DE COMPRESSAO AXIAL DE SOLO CIMENTO</t>
  </si>
  <si>
    <t>74022/45</t>
  </si>
  <si>
    <t>ENSAIO DE VISCOSIDADE CINEMATICA - ASFALTO</t>
  </si>
  <si>
    <t>74022/47</t>
  </si>
  <si>
    <t>ENSAIO DE RESIDUO POR EVAPORACAO - EMULSAO ASFALTICA</t>
  </si>
  <si>
    <t>74022/48</t>
  </si>
  <si>
    <t>ENSAIO DE CARGA DA PARTICULA - EMULSAO ASFALTICA</t>
  </si>
  <si>
    <t>74022/49</t>
  </si>
  <si>
    <t>ENSAIO DE DESEMULSIBILIDADE - EMULSAO ASFALTICA</t>
  </si>
  <si>
    <t>74022/50</t>
  </si>
  <si>
    <t>ENSAIO DE DETERMINACAO DA TAXA DE ESPALHAMENTO DO AGREGADO</t>
  </si>
  <si>
    <t>74022/51</t>
  </si>
  <si>
    <t>ENSAIO DE ADESIVIDADE A LIGANTE BETUMINOSO - AGREGADO</t>
  </si>
  <si>
    <t>74022/52</t>
  </si>
  <si>
    <t>ENSAIO DE GRANULOMETRIA DO AGREGADO</t>
  </si>
  <si>
    <t>74022/53</t>
  </si>
  <si>
    <t>ENSAIO DE CONTROLE DO GRAU DE COMPACTACAO DA MISTURA ASFALTICA</t>
  </si>
  <si>
    <t>74022/54</t>
  </si>
  <si>
    <t>ENSAIO DE GRANULOMETRIA DO FILLER</t>
  </si>
  <si>
    <t>74022/55</t>
  </si>
  <si>
    <t>ENSAIO DE TRACAO POR COMPRESSAO DIAMETRAL - MISTURAS BETUMINOSAS</t>
  </si>
  <si>
    <t>74022/56</t>
  </si>
  <si>
    <t>ENSAIO DE DENSIDADE DO MATERIAL BETUMINOSO</t>
  </si>
  <si>
    <t>74022/57</t>
  </si>
  <si>
    <t>ENSAIO DE CONSISTENCIA DO CONCRETO CCR - INDICE VEBE</t>
  </si>
  <si>
    <t>74022/58</t>
  </si>
  <si>
    <t>ENSAIO DE ABATIMENTO DO TRONCO DE CONE</t>
  </si>
  <si>
    <t>SERVIÇOS TÉCNICOS ESPECIALIZADOS PARA ACOMPANHAMENTO DE EXECUÇÃO DE FUNDAÇÕES PROFUNDAS E ESTRUTURAS DE CONTENÇÃO</t>
  </si>
  <si>
    <t>MOBILIZACAO E INSTALACAO DE 01  EQUIPAMENTO DE SONDAGEM, DISTANCIA ACIMA DE 20KM</t>
  </si>
  <si>
    <t>MOBILIZACAO E INSTALACAO DE 01 EQUIPAMENTO DE SONDAGEM, DISTANCIA ATE 10KM</t>
  </si>
  <si>
    <t>MOBILIZACAO E INSTALACAO DE 01 EQUIPAMENTO DE SONDAGEM, DISTANCIA DE 10KM ATE 20KM</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</si>
  <si>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</si>
  <si>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</si>
  <si>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</si>
  <si>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</si>
  <si>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</si>
  <si>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</si>
  <si>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</si>
  <si>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73758/1</t>
  </si>
  <si>
    <t>LEVANTAMENTO SECAO TRANSVERSAL C/NIVEL TERRENO NAO ACIDENTADO VEGETAÇÃO DENSA INCLUSIVE DESENHO ESC 1:200 EM PAPEL VEGETAL MILIMETRADO (MEDIDO P/M SECAO), INCLUSIVE NIVELADOR, AUXILIAR DE CALCULO TOPOGRAFICO E DESENHISTA.</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</si>
  <si>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</si>
  <si>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</si>
  <si>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</si>
  <si>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</si>
  <si>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</si>
  <si>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</si>
  <si>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</si>
  <si>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</si>
  <si>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</si>
  <si>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</si>
  <si>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</si>
  <si>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</si>
  <si>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</si>
  <si>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</si>
  <si>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</si>
  <si>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</si>
  <si>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</si>
  <si>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</si>
  <si>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</si>
  <si>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</si>
  <si>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</si>
  <si>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</si>
  <si>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</si>
  <si>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</si>
  <si>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</si>
  <si>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</si>
  <si>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</si>
  <si>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</si>
  <si>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</si>
  <si>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</si>
  <si>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</si>
  <si>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</si>
  <si>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</si>
  <si>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</si>
  <si>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</si>
  <si>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</si>
  <si>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</si>
  <si>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</si>
  <si>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</si>
  <si>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</si>
  <si>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</si>
  <si>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</si>
  <si>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</si>
  <si>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</si>
  <si>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</si>
  <si>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</si>
  <si>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</si>
  <si>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</si>
  <si>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</si>
  <si>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</si>
  <si>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</si>
  <si>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</si>
  <si>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</si>
  <si>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</si>
  <si>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</si>
  <si>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</si>
  <si>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</si>
  <si>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</si>
  <si>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</si>
  <si>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</si>
  <si>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</si>
  <si>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</si>
  <si>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</si>
  <si>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</si>
  <si>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</si>
  <si>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</si>
  <si>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</si>
  <si>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</si>
  <si>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</si>
  <si>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</si>
  <si>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</si>
  <si>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</si>
  <si>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</si>
  <si>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</si>
  <si>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</si>
  <si>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</si>
  <si>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</si>
  <si>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</si>
  <si>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</si>
  <si>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</si>
  <si>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</si>
  <si>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</si>
  <si>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</si>
  <si>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</si>
  <si>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</si>
  <si>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</si>
  <si>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</si>
  <si>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</si>
  <si>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</si>
  <si>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</si>
  <si>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</si>
  <si>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</si>
  <si>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</si>
  <si>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</si>
  <si>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</si>
  <si>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</si>
  <si>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</si>
  <si>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</si>
  <si>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</si>
  <si>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</si>
  <si>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</si>
  <si>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</si>
  <si>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</si>
  <si>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</si>
  <si>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</si>
  <si>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</si>
  <si>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</si>
  <si>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</si>
  <si>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</si>
  <si>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</si>
  <si>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</si>
  <si>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</si>
  <si>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</si>
  <si>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</si>
  <si>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</si>
  <si>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</si>
  <si>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</si>
  <si>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</si>
  <si>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</si>
  <si>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</si>
  <si>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</si>
  <si>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</si>
  <si>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</si>
  <si>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</si>
  <si>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</si>
  <si>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</si>
  <si>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</si>
  <si>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</si>
  <si>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</si>
  <si>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</si>
  <si>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</si>
  <si>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</si>
  <si>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</si>
  <si>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</si>
  <si>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</si>
  <si>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</si>
  <si>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</si>
  <si>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</si>
  <si>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</si>
  <si>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</si>
  <si>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</si>
  <si>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</si>
  <si>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</si>
  <si>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</si>
  <si>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</si>
  <si>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</si>
  <si>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</si>
  <si>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</si>
  <si>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</si>
  <si>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</si>
  <si>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</si>
  <si>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</si>
  <si>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</si>
  <si>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</si>
  <si>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</si>
  <si>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</si>
  <si>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</si>
  <si>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</si>
  <si>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</si>
  <si>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</si>
  <si>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</si>
  <si>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</si>
  <si>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</si>
  <si>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</si>
  <si>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</si>
  <si>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</si>
  <si>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</si>
  <si>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</si>
  <si>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</si>
  <si>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</si>
  <si>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</si>
  <si>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</si>
  <si>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</si>
  <si>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</si>
  <si>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</si>
  <si>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</si>
  <si>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</si>
  <si>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</si>
  <si>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</si>
  <si>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</si>
  <si>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</si>
  <si>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</si>
  <si>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</si>
  <si>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</si>
  <si>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</si>
  <si>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</si>
  <si>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</si>
  <si>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</si>
  <si>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</si>
  <si>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</si>
  <si>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</si>
  <si>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</si>
  <si>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</si>
  <si>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</si>
  <si>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</si>
  <si>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</si>
  <si>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</si>
  <si>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</si>
  <si>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</si>
  <si>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</si>
  <si>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</si>
  <si>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</si>
  <si>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</si>
  <si>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</si>
  <si>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</si>
  <si>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</si>
  <si>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</si>
  <si>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</si>
  <si>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</si>
  <si>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</si>
  <si>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</si>
  <si>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</si>
  <si>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</si>
  <si>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</si>
  <si>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</si>
  <si>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</si>
  <si>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</si>
  <si>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</si>
  <si>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</si>
  <si>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</si>
  <si>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</si>
  <si>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</si>
  <si>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</si>
  <si>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</si>
  <si>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</si>
  <si>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</si>
  <si>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</si>
  <si>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</si>
  <si>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</si>
  <si>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</si>
  <si>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</si>
  <si>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</si>
  <si>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</si>
  <si>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</si>
  <si>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</si>
  <si>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</si>
  <si>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</si>
  <si>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</si>
  <si>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</si>
  <si>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</si>
  <si>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</si>
  <si>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</si>
  <si>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</si>
  <si>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</si>
  <si>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</si>
  <si>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</si>
  <si>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</si>
  <si>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</si>
  <si>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</si>
  <si>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</si>
  <si>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</si>
  <si>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</si>
  <si>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</si>
  <si>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</si>
  <si>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</si>
  <si>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</si>
  <si>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</si>
  <si>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</si>
  <si>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</si>
  <si>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</si>
  <si>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</si>
  <si>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</si>
  <si>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</si>
  <si>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</si>
  <si>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</si>
  <si>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</si>
  <si>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</si>
  <si>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</si>
  <si>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</si>
  <si>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</si>
  <si>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</si>
  <si>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</si>
  <si>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</si>
  <si>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</si>
  <si>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</si>
  <si>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</si>
  <si>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</si>
  <si>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</si>
  <si>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</si>
  <si>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</si>
  <si>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</si>
  <si>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</si>
  <si>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</si>
  <si>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</si>
  <si>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</si>
  <si>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</si>
  <si>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</si>
  <si>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</si>
  <si>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</si>
  <si>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</si>
  <si>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</si>
  <si>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</si>
  <si>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</si>
  <si>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</si>
  <si>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</si>
  <si>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</si>
  <si>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</si>
  <si>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</si>
  <si>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</si>
  <si>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</si>
  <si>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</si>
  <si>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</si>
  <si>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</si>
  <si>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 xml:space="preserve">!EM PROCESSO DE DESATIVACAO! AR-CONDICIONADO FRIO SPLIT PISO-TETO 30000 BTU/H                                                                                                                                                                                                                                                                                                                                                                                                                             </t>
  </si>
  <si>
    <t xml:space="preserve">!EM PROCESSO DE DESATIVACAO! DIVISORIA COLMEIA CEGA COM MONTANTE E RODAPE DE ALUMINIO ANODIZADO SIMPLES (SEM COLOCACAO)                                                                                                                                                                                                                                                                                                                                                                                   </t>
  </si>
  <si>
    <t xml:space="preserve">!EM PROCESSO DE DESATIVACAO! ESCAVADEIRA DRAGA DE ARRASTE, CAP. 3/4 JC 140HP (INCL MANUTENCAO/OPERACAO)                                                                                                                                                                                                                                                                                                                                                                                                   </t>
  </si>
  <si>
    <t xml:space="preserve">!EM PROCESSO DE DESATIVACAO! ESCAVADEIRA HIDRAULICA SOBRE ESTEIRAS DE 99 HP, PESO OPERACIONAL DE *16* T E CAPACIDADE DE 0,85 A 1,00 M3 (LOCACAO COM OPERADOR, COMBUSTIVEL E MANUTENCAO)                                                                                                                                                                                                                                                                                                                   </t>
  </si>
  <si>
    <t xml:space="preserve">!EM PROCESSO DE DESATIVACAO! HASTE DE ATERRAMENTO EM ACO COM 3,00 M DE COMPRIMENTO E DN = 3/4", REVESTIDA COM BAIXA CAMADA DE COBRE, SEM CONECTOR                                                                                                                                                                                                                                                                                                                                                         </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</si>
  <si>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</si>
  <si>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</si>
  <si>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 xml:space="preserve">!EM PROCESSO DE DESATIVACAO! LUMINARIA FECHADA P/ ILUMINACAO PUBLICA, TIPO ABL 50/F OU EQUIV, P/ LAMPADA A VAPOR DE MERCURIO 400W                                                                                                                                                                                                                                                                                                                                                                         </t>
  </si>
  <si>
    <t xml:space="preserve">!EM PROCESSO DE DESATIVACAO! TELHA CERAMICA TIPO PLAN, COMPRIMENTO DE *47* CM, RENDIMENTO DE *26* TELHAS/M2                                                                                                                                                                                                                                                                                                                                                                                               </t>
  </si>
  <si>
    <t xml:space="preserve">!EM PROCESSO DE DESATIVACAO! TERMINAL DE PORCELANA (MUFLA) UNIPOLAR, USO EXTERNO, TENSAO 3,6/6 KV, PARA CABO DE 10/16 MM2, COM ISOLAMENTO EPR                                                                                                                                                                                                                                                                                                                                                             </t>
  </si>
  <si>
    <t xml:space="preserve">!EM PROCESSO DE DESATIVACAO! VEICULO DE PASSEIO COM MOTOR 1.0 FLEX, POTENCIA 72/85 CV, 5 PORTAS, COR SOLIDA, BASICO                                                                                                                                                                                                                                                                                                                                                                                       </t>
  </si>
  <si>
    <t xml:space="preserve">!EM PROCESSO DE DESATIVACAO# AR-CONDICIONADO FRIO SPLIT HI-WALL (PAREDE) 7000 BTU/H                                                                                                                                                                                                                                                                                                                                                                                                                       </t>
  </si>
  <si>
    <t xml:space="preserve">!EM PROCESSO DESATIVACAO! ELETRODUTO EM ACO GALVANIZADO ELETROLITICO, LEVE, DIAMETRO 1", PAREDE DE 0,90 MM                                                                                                                                                                                                                                                                                                                                                                                                </t>
  </si>
  <si>
    <t xml:space="preserve">!EM PROCESSO DESATIVACAO! ELETRODUTO EM ACO GALVANIZADO ELETROLITICO, LEVE, DIAMETRO 3/4", PAREDE DE 0,90 MM                                                                                                                                                                                                                                                                                                                                                                                              </t>
  </si>
  <si>
    <t xml:space="preserve">!EM PROCESSO DESATIVACAO! ELETRODUTO EM ACO GALVANIZADO ELETROLITICO, SEMI-PESADO, DIAMETRO 1 1/2", PAREDE DE 1,20 MM                                                                                                                                                                                                                                                                                                                                                                                     </t>
  </si>
  <si>
    <t xml:space="preserve">!EM PROCESSO DESATIVACAO! ELETRODUTO EM ACO GALVANIZADO ELETROLITICO, SEMI-PESADO, DIAMETRO 1 1/4", PAREDE DE 1,20 MM                                                                                                                                                                                                                                                                                                                                                                                     </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</si>
  <si>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</si>
  <si>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</si>
  <si>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</si>
  <si>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</si>
  <si>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</si>
  <si>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</si>
  <si>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</si>
  <si>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</si>
  <si>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</si>
  <si>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</si>
  <si>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</si>
  <si>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</si>
  <si>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</si>
  <si>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</si>
  <si>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</si>
  <si>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</si>
  <si>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</si>
  <si>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</si>
  <si>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</si>
  <si>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</si>
  <si>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</si>
  <si>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</si>
  <si>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</si>
  <si>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</si>
  <si>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</si>
  <si>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</si>
  <si>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</si>
  <si>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</si>
  <si>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</si>
  <si>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</si>
  <si>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</si>
  <si>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</si>
  <si>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</si>
  <si>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</si>
  <si>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</si>
  <si>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</si>
  <si>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</si>
  <si>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</si>
  <si>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</si>
  <si>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</si>
  <si>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</si>
  <si>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</si>
  <si>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</si>
  <si>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</si>
  <si>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</si>
  <si>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</si>
  <si>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PARA CILINDRO DE CONJUNTO OXICORTE GRANDE)                                                                                                                                                                                                                                                                                                                                                                                                                                             </t>
  </si>
  <si>
    <t xml:space="preserve">ACIDO MURIATICO, DILUICAO 10% A 12% PARA USO EM LIMPEZA                                                                                                                                                                                                                                                                                                                                                                                                                                                   </t>
  </si>
  <si>
    <t xml:space="preserve">L     </t>
  </si>
  <si>
    <t xml:space="preserve">ACO CA-25, 10,0 MM, VERGALHAO                                                                                                                                                                                                                                                                                                                                                                                                                                                                             </t>
  </si>
  <si>
    <t xml:space="preserve">ACO CA-25, 12,5 MM, VERGALHAO                                                                                                                                                                                                                                                                                                                                                                                                                                                                             </t>
  </si>
  <si>
    <t xml:space="preserve">ACO CA-25, 16,0 MM, VERGALHAO                                                                                                                                                                                                                                                                                                                                                                                                                                                                             </t>
  </si>
  <si>
    <t xml:space="preserve">ACO CA-25, 20,0 MM, VERGALHAO                                                                                                                                                                                                                                                                                                                                                                                                                                                                             </t>
  </si>
  <si>
    <t xml:space="preserve">ACO CA-25, 25,0 MM, VERGALHAO                                                                                                                                                                                                                                                                                                                                                                                                                                                                             </t>
  </si>
  <si>
    <t xml:space="preserve">ACO CA-25, 32,0 MM, BARRA DE TRANSFERENCIA (COLETADO CAIXA)                                                                                                                                                                                                                                                                                                                                                                                                                                               </t>
  </si>
  <si>
    <t xml:space="preserve">ACO CA-25, 32,0 MM, VERGALHAO                                                                                                                                                                                                                                                                                                                                                                                                                                                                             </t>
  </si>
  <si>
    <t xml:space="preserve">ACO CA-25, 6,3 MM, VERGALHAO                                                                                                                                                                                                                                                                                                                                                                                                                                                                              </t>
  </si>
  <si>
    <t xml:space="preserve">ACO CA-25, 8,0 MM, VERGALHAO                                                                                                                                                                                                                                                                                                                                                                                                                                                                              </t>
  </si>
  <si>
    <t xml:space="preserve">ACO CA-50, 10,0 MM, DOBRADO E CORTADO                                                                                                                                                                                                                                                                                                                                                                                                                                                                     </t>
  </si>
  <si>
    <t xml:space="preserve">ACO CA-50, 10,0 MM, VERGALHAO                                                                                                                                                                                                                                                                                                                                                                                                                                                                             </t>
  </si>
  <si>
    <t xml:space="preserve">ACO CA-50, 12,5 MM, DOBRADO E CORTADO                                                                                                                                                                                                                                                                                                                                                                                                                                                                     </t>
  </si>
  <si>
    <t xml:space="preserve">ACO CA-50, 12,5 MM, VERGALHAO                                                                                                                                                                                                                                                                                                                                                                                                                                                                             </t>
  </si>
  <si>
    <t xml:space="preserve">ACO CA-50, 16 MM, DOBRADO E CORTADO                                                                                                                                                                                                                                                                                                                                                                                                                                                                       </t>
  </si>
  <si>
    <t xml:space="preserve">ACO CA-50, 16,0 MM, VERGALHAO                                                                                                                                                                                                                                                                                                                                                                                                                                                                             </t>
  </si>
  <si>
    <t xml:space="preserve">ACO CA-50, 20 MM, DOBRADO E CORTADO                                                                                                                                                                                                                                                                                                                                                                                                                                                                       </t>
  </si>
  <si>
    <t xml:space="preserve">ACO CA-50, 20,0 MM, VERGALHAO                                                                                                                                                                                                                                                                                                                                                                                                                                                                             </t>
  </si>
  <si>
    <t xml:space="preserve">ACO CA-50, 25,0 MM, VERGALHAO                                                                                                                                                                                                                                                                                                                                                                                                                                                                             </t>
  </si>
  <si>
    <t xml:space="preserve">ACO CA-50, 6,3 MM, DOBRADO E CORTADO                                                                                                                                                                                                                                                                                                                                                                                                                                                                      </t>
  </si>
  <si>
    <t xml:space="preserve">ACO CA-50, 6,3 MM, VERGALHAO                                                                                                                                                                                                                                                                                                                                                                                                                                                                              </t>
  </si>
  <si>
    <t xml:space="preserve">ACO CA-50, 8,0 MM, VERGALHAO                                                                                                                                                                                                                                                                                                                                                                                                                                                                              </t>
  </si>
  <si>
    <t xml:space="preserve">ACO CA-60, VERGALHAO, 9,5 MM                                                                                                                                                                                                                                                                                                                                                                                                                                                                              </t>
  </si>
  <si>
    <t xml:space="preserve">ACO CA-60, 4,2 MM, DOBRADO E CORTADO                                                                                                                                                                                                                                                                                                                                                                                                                                                                      </t>
  </si>
  <si>
    <t xml:space="preserve">ACO CA-60, 4,2 MM, VERGALHAO                                                                                                                                                                                                                                                                                                                                                                                                                                                                              </t>
  </si>
  <si>
    <t xml:space="preserve">ACO CA-60, 5,0 MM, DOBRADO E CORTADO                                                                                                                                                                                                                                                                                                                                                                                                                                                                      </t>
  </si>
  <si>
    <t xml:space="preserve">ACO CA-60, 5,0 MM, VERGALHAO                                                                                                                                                                                                                                                                                                                                                                                                                                                                              </t>
  </si>
  <si>
    <t xml:space="preserve">ACO CA-60, 6,0 MM, DOBRADO E CORTADO                                                                                                                                                                                                                                                                                                                                                                                                                                                                      </t>
  </si>
  <si>
    <t xml:space="preserve">ACO CA-60, 6,0 MM, VERGALHAO                                                                                                                                                                                                                                                                                                                                                                                                                                                                              </t>
  </si>
  <si>
    <t xml:space="preserve">ACO CA-60, 7,0 MM, DOBRADO E CORTADO                                                                                                                                                                                                                                                                                                                                                                                                                                                                      </t>
  </si>
  <si>
    <t xml:space="preserve">ACO CA-60, 7,0 MM, VERGALHAO                                                                                                                                                                                                                                                                                                                                                                                                                                                                              </t>
  </si>
  <si>
    <t xml:space="preserve">ACO CA-60, 8,0 MM, VERGALHAO                                                                                                                                                                                                                                                                                                                                                                                                                                                                              </t>
  </si>
  <si>
    <t xml:space="preserve">ACO-FIO PARA PROTENSAO, CP-150 RB L, 8 MM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</si>
  <si>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</si>
  <si>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</si>
  <si>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</si>
  <si>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</si>
  <si>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</si>
  <si>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 xml:space="preserve">ADAPTADOR DE COBRE PARA TUBULACAO PEX, DN 20 X 22 MM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</si>
  <si>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</si>
  <si>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</si>
  <si>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</si>
  <si>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</si>
  <si>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</si>
  <si>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</si>
  <si>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</si>
  <si>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</si>
  <si>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</si>
  <si>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</si>
  <si>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</si>
  <si>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</si>
  <si>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</si>
  <si>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</si>
  <si>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</si>
  <si>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</si>
  <si>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</si>
  <si>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</si>
  <si>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</si>
  <si>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</si>
  <si>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</si>
  <si>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</si>
  <si>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</si>
  <si>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</si>
  <si>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</si>
  <si>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</si>
  <si>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25 MM X 3/4", PARA CAIXA D' AGUA                                                                                                                                                                                                                                                                                                                                                                                                                              </t>
  </si>
  <si>
    <t xml:space="preserve">ADAPTADOR PVC SOLDAVEL, COM FLANGES LIVRES, 32 MM X 1", PARA CAIXA D' AGUA                                                                                                                                                                                                                                                                                                                                                                                                                                </t>
  </si>
  <si>
    <t xml:space="preserve">ADAPTADOR PVC SOLDAVEL, COM FLANGES LIVRES, 40 MM X 1  1/4", PARA CAIXA D' AGUA                                                                                                                                                                                                                                                                                                                                                                                                                           </t>
  </si>
  <si>
    <t xml:space="preserve">ADAPTADOR PVC SOLDAVEL, COM FLANGES LIVRES, 50 MM X 1  1/2", PARA CAIXA D' AGUA                                                                                                                                                                                                                                                                                                                                                                                                                           </t>
  </si>
  <si>
    <t xml:space="preserve">ADAPTADOR PVC SOLDAVEL, COM FLANGES LIVRES, 60 MM X 2",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</si>
  <si>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</si>
  <si>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</si>
  <si>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</si>
  <si>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</si>
  <si>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</si>
  <si>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</si>
  <si>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</si>
  <si>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</si>
  <si>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</si>
  <si>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</si>
  <si>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</si>
  <si>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</si>
  <si>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</si>
  <si>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 xml:space="preserve">ADAPTADOR PVC, ROSCAVEL, COM FLANGES E ANEL DE VEDACAO, 2", PARA CAIXA D' AGUA                                                                                                                                                                                                                                                                                                                                                                                                                            </t>
  </si>
  <si>
    <t xml:space="preserve">ADAPTADOR PVC, ROSCAVEL, PARA VALVULA PIA OU LAVATORIO, 40 MM                                                                                                                                                                                                                                                                                                                                                                                                                                             </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</si>
  <si>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</si>
  <si>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</si>
  <si>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</si>
  <si>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</si>
  <si>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PBA,  BOLSA/ROSCA, JE, DN 75 / DE  85 MM                                                                                                                                                                                                                                                                                                                                                                                                                                                   </t>
  </si>
  <si>
    <t xml:space="preserve">ADAPTADOR, PVC PBA, A BOLSA DEFOFO, JE, DN 100 / DE 110 MM                                                                                                                                                                                                                                                                                                                                                                                                                                                </t>
  </si>
  <si>
    <t xml:space="preserve">ADAPTADOR, PVC PBA, A BOLSA DEFOFO, JE, DN 50 / DE 60 MM                                                                                                                                                                                                                                                                                                                                                                                                                                                  </t>
  </si>
  <si>
    <t xml:space="preserve">ADAPTADOR, PVC PBA, A BOLSA DEFOFO,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</si>
  <si>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</si>
  <si>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</si>
  <si>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</si>
  <si>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</si>
  <si>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ACRILICO/COLA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</si>
  <si>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</si>
  <si>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</si>
  <si>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</si>
  <si>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LIQUIDO A BASE DE RESINAS PARA COLAGEM DE ESPUMA DE ISOLAMENTO TERMICO FLEXIVEL                                                                                                                                                                                                                                                                                                                                                                                                                   </t>
  </si>
  <si>
    <t xml:space="preserve">ADESIVO PARA TUBOS CPVC, *75* G                                                                                                                                                                                                                                                                                                                                                                                                                                                                           </t>
  </si>
  <si>
    <t xml:space="preserve">ADESIVO PLASTICO PARA PVC, BISNAGA COM 75 GR                                                                                                                                                                                                                                                                                                                                                                                                                                                              </t>
  </si>
  <si>
    <t xml:space="preserve">ADESIVO PLASTICO PARA PVC, FRASCO COM 175 GR                                                                                                                                                                                                                                                                                                                                                                                                                                                              </t>
  </si>
  <si>
    <t xml:space="preserve">ADESIVO PLASTICO PARA PVC, FRASCO COM 850 GR                                                                                                                                                                                                                                                                                                                                                                                                                                                              </t>
  </si>
  <si>
    <t xml:space="preserve">ADESIVO/COLA PARA EPS (ISOPOR) E OUTROS MATERIAIS                                                                                                                                                                                                                                                                                                                                                                                                                                                         </t>
  </si>
  <si>
    <t xml:space="preserve">ADITIVO ACELERADOR DE PEGA E ENDURECIMENTO PARA ARGAMASSAS E CONCRETOS                                                                                                                                                                                                                                                                                                                                                                                                                                    </t>
  </si>
  <si>
    <t xml:space="preserve">ADITIVO ADESIVO LIQUIDO PARA ARGAMASSAS DE REVESTIMENTOS CIMENTICIOS                                                                                                                                                                                                                                                                                                                                                                                                                                      </t>
  </si>
  <si>
    <t xml:space="preserve">ADITIVO IMPERMEABILIZANTE DE PEGA NORMAL PARA ARGAMASSAS E  CONCRETOS SEM ARMACAO                                                                                                                                                                                                                                                                                                                                                                                                                         </t>
  </si>
  <si>
    <t xml:space="preserve">ADITIVO IMPERMEABILIZANTE DE PEGA NORMAL PARA ARGAMASSAS E CONCRETOS SEM ARMACAO                                                                                                                                                                                                                                                                                                                                                                                                                          </t>
  </si>
  <si>
    <t xml:space="preserve">ADITIVO IMPERMEABILIZANTE DE PEGA ULTRARRAPIDA                                                                                                                                                                                                                                                                                                                                                                                                                                                            </t>
  </si>
  <si>
    <t xml:space="preserve">ADITIVO LIQUIDO INCORPORADOR DE AR PARA CONCRETO E ARGAMASSA                                                                                                                                                                                                                                                                                                                                                                                                                                              </t>
  </si>
  <si>
    <t xml:space="preserve">ADITIVO PLASTIFICANTE E ESTABILIZADOR PARA ARGAMASSAS DE ASSENTAMENTO E REBOCO                                                                                                                                                                                                                                                                                                                                                                                                                            </t>
  </si>
  <si>
    <t xml:space="preserve">18L   </t>
  </si>
  <si>
    <t xml:space="preserve">ADITIVO PLASTIFICANTE RETARDADOR DE PEGA E REDUTOR DE AGUA PARA CONCRETO                                                                                                                                                                                                                                                                                                                                                                                                                                  </t>
  </si>
  <si>
    <t xml:space="preserve">ADITIVO SUPERPLASTIFICANTE DE PEGA NORMAL PARA CONCRETO (TAMBOR 200 KG)                                                                                                                                                                                                                                                                                                                                                                                                                                   </t>
  </si>
  <si>
    <t xml:space="preserve">ADUELA/GALERIA DE CONCRETO ARMADO, SECAO RETANGULAR 1.50 X 1.50 M (L X A), C = 1.00 M, E = 20 CM                                                                                                                                                                                                                                                                                                                                                                                                          </t>
  </si>
  <si>
    <t xml:space="preserve">ADUELA/GALERIA DE CONCRETO ARMADO, SECAO RETANGULAR 2.00 X 2.00 M (L X A), C = 1.00 M, E = 20 CM                                                                                                                                                                                                                                                                                                                                                                                                          </t>
  </si>
  <si>
    <t xml:space="preserve">ADUELA/GALERIA DE CONCRETO ARMADO, SECAO RETANGULAR 2.50 X 2.50 M (L X A), C = 1.00 M, E = 20 CM                                                                                                                                                                                                                                                                                                                                                                                                          </t>
  </si>
  <si>
    <t xml:space="preserve">ADUELA/GALERIA DE CONCRETO ARMADO, SECAO RETANGULAR 3.00 X 3.00 M (L X A), C = 1.00 M, E = 20 CM                                                                                                                                                                                                                                                                                                                                                                                                          </t>
  </si>
  <si>
    <t xml:space="preserve">AFASTADOR PARA TELHA DE FIBROCIMENTO CANALETE 90 OU KALHETAO                                                                                                                                                                                                                                                                                                                                                                                                                                              </t>
  </si>
  <si>
    <t xml:space="preserve">AGENTE DE CURA, PROTETOR DA EVAPORACAO DA AGUA DE HIDRATACAO DO CONCRETO (COLETADO CAIXA)                                                                                                                                                                                                                                                                                                                                                                                                                 </t>
  </si>
  <si>
    <t xml:space="preserve">AGREGADO RECICLADO, TIPO RACHAO RECICLADO CINZA, CLASSE A                                                                                                                                                                                                                                                                                                                                                                                                                                                 </t>
  </si>
  <si>
    <t xml:space="preserve">AGUA SANITARIA                                                                                                                                                                                                                                                                                                                                                                                                                                                                                            </t>
  </si>
  <si>
    <t xml:space="preserve">AJUDANTE DE ARMADOR                                                                                                                                                                                                                                                                                                                                                                                                                                                                                       </t>
  </si>
  <si>
    <t xml:space="preserve">AJUDANTE DE ARMADOR (MENSALISTA)                                                                                                                                                                                                                                                                                                                                                                                                                                                                          </t>
  </si>
  <si>
    <t xml:space="preserve">AJUDANTE DE ELETRICISTA                                                                                                                                                                                                                                                                                                                                                                                                                                                                                   </t>
  </si>
  <si>
    <t xml:space="preserve">AJUDANTE DE ELETRICISTA (MENSALISTA)                                                                                                                                                                                                                                                                                                                                                                                                                                                                      </t>
  </si>
  <si>
    <t xml:space="preserve">AJUDANTE DE ESTRUTURAS METALICAS                                                                                                                                                                                                                                                                                                                                                                                                                                                                          </t>
  </si>
  <si>
    <t xml:space="preserve">AJUDANTE DE ESTRUTURAS METALICAS (MENSALISTA)                                                                                                                                                                                                                                                                                                                                                                                                                                                             </t>
  </si>
  <si>
    <t xml:space="preserve">AJUDANTE DE OPERACAO EM GERAL                                                                                                                                                                                                                                                                                                                                                                                                                                                                             </t>
  </si>
  <si>
    <t xml:space="preserve">AJUDANTE DE OPERACAO EM GERAL (MENSALISTA)                                                                                                                                                                                                                                                                                                                                                                                                                                                                </t>
  </si>
  <si>
    <t xml:space="preserve">AJUDANTE DE PINTOR                                                                                                                                                                                                                                                                                                                                                                                                                                                                                        </t>
  </si>
  <si>
    <t xml:space="preserve">AJUDANTE DE PINTOR (MENSALISTA)                                                                                                                                                                                                                                                                                                                                                                                                                                                                           </t>
  </si>
  <si>
    <t xml:space="preserve">AJUDANTE DE SERRALHEIRO                                                                                                                                                                                                                                                                                                                                                                                                                                                                                   </t>
  </si>
  <si>
    <t xml:space="preserve">AJUDANTE DE SERRALHEIRO (MENSALISTA)                                                                                                                                                                                                                                                                                                                                                                                                                                                                      </t>
  </si>
  <si>
    <t xml:space="preserve">AJUDANTE ESPECIALIZADO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</si>
  <si>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</si>
  <si>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</si>
  <si>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</si>
  <si>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</si>
  <si>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</si>
  <si>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</si>
  <si>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</si>
  <si>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</si>
  <si>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</si>
  <si>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</si>
  <si>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</si>
  <si>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</si>
  <si>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</si>
  <si>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t>
  </si>
  <si>
    <t xml:space="preserve">ALIMENTACAO - MENSALISTA (COLETADO CAIXA)                                                                                                                                                                                                                                                                                                                                                                                                                                                                 </t>
  </si>
  <si>
    <t xml:space="preserve">ALISADORA DE CONCRETO COM MOTOR A GASOLINA DE 5,5 HP, PESO COM MOTOR DE 78 KG, 4 PAS                                                                                                                                                                                                                                                                                                                                                                                                                      </t>
  </si>
  <si>
    <t xml:space="preserve">ALMOXARIFE                                                                                                                                                                                                                                                                                                                                                                                                                                                                                                </t>
  </si>
  <si>
    <t xml:space="preserve">ALMOXARIFE (MENSALISTA)                                                                                                                                                                                                                                                                                                                                                                                                                                                                                   </t>
  </si>
  <si>
    <t xml:space="preserve">ALONGADOR COM TRES ALTURAS, EM TUBO DE ACO CARBONO, PINTURA NO PROCESSO ELETROSTATICO - EQUIPAMENTO DE GINASTICA PARA ACADEMIA AO AR LIVRE / ACADEMIA DA TERCEIRA IDADE - ATI                                                                                                                                                                                                                                                                                                                             </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</si>
  <si>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</si>
  <si>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</si>
  <si>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</si>
  <si>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</si>
  <si>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</si>
  <si>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</si>
  <si>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</si>
  <si>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</si>
  <si>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</si>
  <si>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</si>
  <si>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</si>
  <si>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</si>
  <si>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</si>
  <si>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</si>
  <si>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 xml:space="preserve">ANEL BORRACHA, PARA TUBO PVC DEFOFO, DN 300 MM (NBR 7665)                                                                                                                                                                                                                                                                                                                                                                                                                                                 </t>
  </si>
  <si>
    <t xml:space="preserve">ANEL BORRACHA, PARA TUBO PVC, REDE COLETOR ESGOTO, DN 100 MM (NBR 7362)                                                                                                                                                                                                                                                                                                                                                                                                                                   </t>
  </si>
  <si>
    <t xml:space="preserve">ANEL BORRACHA, PARA TUBO PVC, REDE COLETOR ESGOTO, DN 125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</si>
  <si>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</si>
  <si>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</si>
  <si>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</si>
  <si>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</si>
  <si>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</si>
  <si>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</si>
  <si>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</si>
  <si>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</si>
  <si>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</si>
  <si>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</si>
  <si>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</si>
  <si>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</si>
  <si>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</si>
  <si>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 xml:space="preserve">ANEL DE BORRACHA PARA VEDACAO DE DUTO PEAD CORRUGADO PARA ELETRICA, DN 3"                                                                                                                                                                                                                                                                                                                                                                                                                                 </t>
  </si>
  <si>
    <t xml:space="preserve">ANEL DE BORRACHA PARA VEDACAO DE DUTO PEAD CORRUGADO PARA ELETRICA, DN 4"                                                                                                                                                                                                                                                                                                                                                                                                                                 </t>
  </si>
  <si>
    <t xml:space="preserve">ANEL DE CONCRETO ARMADO, D = *1,10* M, H = 0,30 M                                                                                                                                                                                                                                                                                                                                                                                                                                                         </t>
  </si>
  <si>
    <t xml:space="preserve">ANEL DE CONCRETO ARMADO, D = 0,60 M, H = 0,10 M                                                                                                                                                                                                                                                                                                                                                                                                                                                           </t>
  </si>
  <si>
    <t xml:space="preserve">ANEL DE CONCRETO ARMADO, D = 0,60 M, H = 0,15 M                                                                                                                                                                                                                                                                                                                                                                                                                                                           </t>
  </si>
  <si>
    <t xml:space="preserve">ANEL DE CONCRETO ARMADO, D = 0,60 M, H = 0,30 M                                                                                                                                                                                                                                                                                                                                                                                                                                                           </t>
  </si>
  <si>
    <t xml:space="preserve">ANEL DE CONCRETO ARMADO, D = 0,60 M, H = 0,40 M                                                                                                                                                                                                                                                                                                                                                                                                                                                           </t>
  </si>
  <si>
    <t xml:space="preserve">ANEL DE CONCRETO ARMADO, D = 0,60 M, H = 0,50 M                                                                                                                                                                                                                                                                                                                                                                                                                                                           </t>
  </si>
  <si>
    <t xml:space="preserve">ANEL DE CONCRETO ARMADO, D = 0,80 M, H = 0,30 M                                                                                                                                                                                                                                                                                                                                                                                                                                                           </t>
  </si>
  <si>
    <t xml:space="preserve">ANEL DE CONCRETO ARMADO, D = 0,80 M, H = 0,50 M                                                                                                                                                                                                                                                                                                                                                                                                                                                           </t>
  </si>
  <si>
    <t xml:space="preserve">ANEL DE CONCRETO ARMADO, D = 1,00 M, H = 0,40 M                                                                                                                                                                                                                                                                                                                                                                                                                                                           </t>
  </si>
  <si>
    <t xml:space="preserve">ANEL DE CONCRETO ARMADO, D = 1,00 M, H = 0,50 M                                                                                                                                                                                                                                                                                                                                                                                                                                                           </t>
  </si>
  <si>
    <t xml:space="preserve">ANEL DE CONCRETO ARMADO, D = 1,20 M, H = 0,50 M                                                                                                                                                                                                                                                                                                                                                                                                                                                           </t>
  </si>
  <si>
    <t xml:space="preserve">ANEL DE CONCRETO ARMADO, D = 1,50 M, H = 0,50 M                                                                                                                                                                                                                                                                                                                                                                                                                                                           </t>
  </si>
  <si>
    <t xml:space="preserve">ANEL DE CONCRETO ARMADO, D = 2,00 M, H = 0,50 M                                                                                                                                                                                                                                                                                                                                                                                                                                                           </t>
  </si>
  <si>
    <t xml:space="preserve">ANEL DE CONCRETO ARMADO, D = 2,50 M, H = 0,50 M                                                                                                                                                                                                                                                                                                                                                                                                                                                           </t>
  </si>
  <si>
    <t xml:space="preserve">ANEL DE CONCRETO ARMADO, D = 3,00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</si>
  <si>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</si>
  <si>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</si>
  <si>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</si>
  <si>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</si>
  <si>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</si>
  <si>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</si>
  <si>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</si>
  <si>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</si>
  <si>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</si>
  <si>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</si>
  <si>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</si>
  <si>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DESLIZANTE / TRADICIONAL, METALICO, PARA TUBO PEX, DN 16 MM                                                                                                                                                                                                                                                                                                                                                                                                                                          </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</si>
  <si>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</si>
  <si>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</si>
  <si>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</si>
  <si>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APARELHO CORTE OXI-ACETILENO PARA SOLDA E CORTE CONTENDO MACARICO SOLDA, BICO DE CORTE, CILINDROS, REGULADORES, MANGUEIRAS E CARRINHO                                                                                                                                                                                                                                                                                                                                                                     </t>
  </si>
  <si>
    <t xml:space="preserve">APARELHO DE APOIO DE NEOPRENE FRETADO, 60 X 45 X 7,6 CM, COM FRETAGEM DE ACO DE 4 MM INTERCALADAS COM ELASTOMERO DE 11 MM E REVESTIMENTO FINAL COM ELASTOMERO DE 6 MM                                                                                                                                                                                                                                                                                                                                     </t>
  </si>
  <si>
    <t xml:space="preserve">APARELHO DE APOIO DE NEOPRENE SIMPLES/ NAO FRETADO, 100 X 100 CM, ESPESSURA 6,3 MM                                                                                                                                                                                                                                                                                                                                                                                                                        </t>
  </si>
  <si>
    <t xml:space="preserve">APARELHO SINALIZADOR LUMINOSO COM LED, PARA SAIDA GARAGEM, COM 2 LENTES EM POLICARBONATO, BIVOLT (INCLUI SUPORTE DE FIXACAO)                                                                                                                                                                                                                                                                                                                                                                              </t>
  </si>
  <si>
    <t xml:space="preserve">APOIO DO PORTA DENTE PARA FRESADORA DE ASFALTO                                                                                                                                                                                                                                                                                                                                                                                                                                                            </t>
  </si>
  <si>
    <t xml:space="preserve">APONTADOR OU APROPRIADOR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</si>
  <si>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</si>
  <si>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</si>
  <si>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</si>
  <si>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</si>
  <si>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</si>
  <si>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</si>
  <si>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</si>
  <si>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</si>
  <si>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CAPACIDADE DO RESERVATORIO 800 L, INCLUI 8 PLACAS COLETORAS DE 1,42 M2                                                                                                                                                                                                                                                                                                                                                                                                                   </t>
  </si>
  <si>
    <t xml:space="preserve">AQUECEDOR SOLAR CAPACIDADE DO RESERVATORIO 1000 L, INCLUI 10 PLACAS COLETORAS DE 1,42 M2                                                                                                                                                                                                                                                                                                                                                                                                                  </t>
  </si>
  <si>
    <t xml:space="preserve">AQUECEDOR SOLAR CAPACIDADE DO RESERVATORIO 200 L, INCLUI 2 PLACAS COLETORAS DE 1,42 M2                                                                                                                                                                                                                                                                                                                                                                                                                    </t>
  </si>
  <si>
    <t xml:space="preserve">AQUECEDOR SOLAR CAPACIDADE DO RESERVATORIO 400L, INCLUI 4 PLACAS COLETORAS DE 1,42 M2                                                                                                                                                                                                                                                                                                                                                                                                                     </t>
  </si>
  <si>
    <t xml:space="preserve">AQUECEDOR SOLAR CAPACIDADE DO RESERVATORIO 600 L, INCLUI 6 PLACAS COLETORAS DE 1,42 M2                                                                                                                                                                                                                                                                                                                                                                                                                    </t>
  </si>
  <si>
    <t xml:space="preserve">AR-CONDICIONADO FRIO SPLIT HI-WALL (PAREDE) 12000 BTU/H                                                                                                                                                                                                                                                                                                                                                                                                                                                   </t>
  </si>
  <si>
    <t xml:space="preserve">AR-CONDICIONADO FRIO SPLIT HI-WALL (PAREDE) 18000 BTU/H                                                                                                                                                                                                                                                                                                                                                                                                                                                   </t>
  </si>
  <si>
    <t xml:space="preserve">AR-CONDICIONADO FRIO SPLIT HI-WALL (PAREDE) 9000 BTU/H                                                                                                                                                                                                                                                                                                                                                                                                                                                    </t>
  </si>
  <si>
    <t xml:space="preserve">AR-CONDICIONADO FRIO SPLIT PISO-TETO 18000 BTU/H                                                                                                                                                                                                                                                                                                                                                                                                                                                          </t>
  </si>
  <si>
    <t xml:space="preserve">AR-CONDICIONADO FRIO SPLIT PISO-TETO 24000 BTU/H                                                                                                                                                                                                                                                                                                                                                                                                                                                          </t>
  </si>
  <si>
    <t xml:space="preserve">AR-CONDICIONADO FRIO SPLIT PISO-TETO 36000 BTU/H                                                                                                                                                                                                                                                                                                                                                                                                                                                          </t>
  </si>
  <si>
    <t xml:space="preserve">AR-CONDICIONADO FRIO SPLIT PISO-TETO 48000 BTU/H                                                                                                                                                                                                                                                                                                                                                                                                                                                          </t>
  </si>
  <si>
    <t xml:space="preserve">AR-CONDICIONADO FRIO SPLIT PISO-TETO 60000 BTU/H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</si>
  <si>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</si>
  <si>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</si>
  <si>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</si>
  <si>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</si>
  <si>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QUENTE/FRIO SPLIT CASSETE (TETO)  4 VIAS 24000 BTU/H                                                                                                                                                                                                                                                                                                                                                                                                                                      </t>
  </si>
  <si>
    <t xml:space="preserve">AR-CONDICIONADO QUENTE/FRIO SPLIT CASSETE (TETO)  4 VIAS 30000 BTU/H                                                                                                                                                                                                                                                                                                                                                                                                                                      </t>
  </si>
  <si>
    <t xml:space="preserve">AR-CONDICIONADO QUENTE/FRIO SPLIT CASSETE (TETO)  4 VIAS 36000 BTU/H                                                                                                                                                                                                                                                                                                                                                                                                                                      </t>
  </si>
  <si>
    <t xml:space="preserve">AR-CONDICIONADO QUENTE/FRIO SPLIT CASSETE (TETO)  4 VIAS 48000 BTU/H                                                                                                                                                                                                                                                                                                                                                                                                                                      </t>
  </si>
  <si>
    <t xml:space="preserve">AR-CONDICIONADO QUENTE/FRIO SPLIT CASSETE (TETO)  4 VIAS 60000 BTU/H                                                                                                                                                                                                                                                                                                                                                                                                                                      </t>
  </si>
  <si>
    <t xml:space="preserve">AR-CONDICIONADO QUENTE/FRIO SPLIT CASSETE (TETO) 4 VIAS 18000 BTU/H                                                                                                                                                                                                                                                                                                                                                                                                                                       </t>
  </si>
  <si>
    <t xml:space="preserve">AR-CONDICIONADO QUENTE/FRIO SPLIT HI-WALL (PAREDE) 12000 BTU/H                                                                                                                                                                                                                                                                                                                                                                                                                                            </t>
  </si>
  <si>
    <t xml:space="preserve">AR-CONDICIONADO QUENTE/FRIO SPLIT HI-WALL (PAREDE) 18000 BTU/H                                                                                                                                                                                                                                                                                                                                                                                                                                            </t>
  </si>
  <si>
    <t xml:space="preserve">AR-CONDICIONADO QUENTE/FRIO SPLIT HI-WALL (PAREDE) 24000 BTU/H                                                                                                                                                                                                                                                                                                                                                                                                                                            </t>
  </si>
  <si>
    <t xml:space="preserve">AR-CONDICIONADO QUENTE/FRIO SPLIT HI-WALL (PAREDE) 7000 BTU/H                                                                                                                                                                                                                                                                                                                                                                                                                                             </t>
  </si>
  <si>
    <t xml:space="preserve">AR-CONDICIONADO QUENTE/FRIO SPLIT HI-WALL (PAREDE) 9000 BTU/H                                                                                                                                                                                                                                                                                                                                                                                                                                             </t>
  </si>
  <si>
    <t xml:space="preserve">AR-CONDICIONADO QUENTE/FRIO SPLIT PISO-TETO 24000 BTU/H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</si>
  <si>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</si>
  <si>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</si>
  <si>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</si>
  <si>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CLASSE 250                                                                                                                                                                                                                                                                                                                                                                                                                                                              </t>
  </si>
  <si>
    <t xml:space="preserve">ARAME FARPADO GALVANIZADO, 16 BWG (1,65 MM), CLASSE 250                                                                                                                                                                                                                                                                                                                                                                                                                                                   </t>
  </si>
  <si>
    <t xml:space="preserve">ARAME FARPADO 16 BWG (0,047 KG/M)                                                                                                                                                                                                                                                                                                                                                                                                                                                                         </t>
  </si>
  <si>
    <t xml:space="preserve">ARAME GALVANIZADO  8 BWG, D = 4,19MM (0,101 KG/M)                                                                                                                                                                                                                                                                                                                                                                                                                                                         </t>
  </si>
  <si>
    <t xml:space="preserve">ARAME GALVANIZADO 10 BWG, 3,40 MM (0,0713 KG/M)                                                                                                                                                                                                                                                                                                                                                                                                                                                           </t>
  </si>
  <si>
    <t xml:space="preserve">ARAME GALVANIZADO 12 BWG, 2,76 MM (0,048 KG/M)                                                                                                                                                                                                                                                                                                                                                                                                                                                            </t>
  </si>
  <si>
    <t xml:space="preserve">ARAME GALVANIZADO 14 BWG, D = 2,11 MM (0,026 KG/M)                                                                                                                                                                                                                                                                                                                                                                                                                                                        </t>
  </si>
  <si>
    <t xml:space="preserve">ARAME GALVANIZADO 14 BWG, 2,10MM (0,0272 KG/M)                                                                                                                                                                                                                                                                                                                                                                                                                                                            </t>
  </si>
  <si>
    <t xml:space="preserve">ARAME GALVANIZADO 16 BWG, 1,65MM (0,0166 KG/M)                                                                                                                                                                                                                                                                                                                                                                                                                                                            </t>
  </si>
  <si>
    <t xml:space="preserve">ARAME GALVANIZADO 18 BWG, 1,24MM (0,009 KG/M)                                                                                                                                                                                                                                                                                                                                                                                                                                                             </t>
  </si>
  <si>
    <t xml:space="preserve">ARAME GALVANIZADO 6 BWG, 5,16 MM (0,157 KG/M)                                                                                                                                                                                                                                                                                                                                                                                                                                                             </t>
  </si>
  <si>
    <t xml:space="preserve">ARAME PROTEGIDO COM PVC PARA GABIAO, DIAMETRO 2,2 MM                                                                                                                                                                                                                                                                                                                                                                                                                                                      </t>
  </si>
  <si>
    <t xml:space="preserve">ARAME RECOZIDO 16 BWG, 1,60 MM (0,016 KG/M)                                                                                                                                                                                                                                                                                                                                                                                                                                                               </t>
  </si>
  <si>
    <t xml:space="preserve">ARAME RECOZIDO 18 BWG, 1,25 MM (0,01 KG/M)                                                                                                                                                                                                                                                                                                                                                                                                                                                                </t>
  </si>
  <si>
    <t xml:space="preserve">AREIA AMARELA, AREIA BARRADA OU ARENOSO (RETIRADA NO AREAL, SEM TRANSPORTE)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</si>
  <si>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</si>
  <si>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</si>
  <si>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</si>
  <si>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</si>
  <si>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</si>
  <si>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AREIA PRETA PARA EMBOCO - POSTO JAZIDA/FORNECEDOR (RETIRADO NA JAZIDA, SEM TRANSPORTE)                                                                                                                                                                                                                                                                                                                                                                                                                    </t>
  </si>
  <si>
    <t xml:space="preserve">ARGAMASSA COLANTE AC I PARA CERAMICAS                                                                                                                                                                                                                                                                                                                                                                                                                                                                     </t>
  </si>
  <si>
    <t xml:space="preserve">ARGAMASSA COLANTE AC-II                                                                                                                                                                                                                                                                                                                                                                                                                                                                                   </t>
  </si>
  <si>
    <t xml:space="preserve">ARGAMASSA COLANTE TIPO ACIII                                                                                                                                                                                                                                                                                                                                                                                                                                                                              </t>
  </si>
  <si>
    <t xml:space="preserve">ARGAMASSA COLANTE TIPO ACIII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</si>
  <si>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</si>
  <si>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</si>
  <si>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</si>
  <si>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CORES CLARAS                                                                                                                                                                                                                                                                                                                                                                                                                                           </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</si>
  <si>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</si>
  <si>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</si>
  <si>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</si>
  <si>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</si>
  <si>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PRONTA PARA REVESTIMENTO INTERNO EM PAREDES                                                                                                                                                                                                                                                                                                                                                                                                                                                     </t>
  </si>
  <si>
    <t xml:space="preserve">ARGAMASSA USINADA AUTOADENSAVEL E AUTONIVELANTE PARA CONTRAPISO, INCLUI BOMBEAMENTO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</si>
  <si>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</si>
  <si>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</si>
  <si>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</si>
  <si>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</si>
  <si>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</si>
  <si>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</si>
  <si>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</si>
  <si>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</si>
  <si>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</si>
  <si>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</si>
  <si>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</si>
  <si>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</si>
  <si>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t>
  </si>
  <si>
    <t xml:space="preserve">ARMADOR (MENSALISTA)                                                                                                                                                                                                                                                                                                                                                                                                                                                                                      </t>
  </si>
  <si>
    <t xml:space="preserve">ARQUITETO JUNIOR                                                                                                                                                                                                                                                                                                                                                                                                                                                                                          </t>
  </si>
  <si>
    <t xml:space="preserve">ARQUITETO JUNIOR (MENSALISTA)                                                                                                                                                                                                                                                                                                                                                                                                                                                                             </t>
  </si>
  <si>
    <t xml:space="preserve">ARQUITETO PAISAGISTA                                                                                                                                                                                                                                                                                                                                                                                                                                                                                      </t>
  </si>
  <si>
    <t xml:space="preserve">ARQUITETO PAISAGISTA (MENSALISTA)                                                                                                                                                                                                                                                                                                                                                                                                                                                                         </t>
  </si>
  <si>
    <t xml:space="preserve">ARQUITETO PLENO                                                                                                                                                                                                                                                                                                                                                                                                                                                                                           </t>
  </si>
  <si>
    <t xml:space="preserve">ARQUITETO PLENO (MENSALISTA)                                                                                                                                                                                                                                                                                                                                                                                                                                                                              </t>
  </si>
  <si>
    <t xml:space="preserve">ARQUITETO SENIOR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</si>
  <si>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</si>
  <si>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</si>
  <si>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</si>
  <si>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</si>
  <si>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</si>
  <si>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</si>
  <si>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</si>
  <si>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</si>
  <si>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</si>
  <si>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</si>
  <si>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</si>
  <si>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</si>
  <si>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QUADRADA EM ACO GALVANIZADO, DIMENSAO = 38 MM, ESPESSURA = 3MM, DIAMETRO DO FURO= 18 MM                                                                                                                                                                                                                                                                                                                                                                                                           </t>
  </si>
  <si>
    <t xml:space="preserve">ARRUELA REDONDA DE LATAO, DIAMETRO EXTERNO = 34 MM, ESPESSURA = 2,5 MM, DIAMETRO DO FURO = 17 MM                                                                                                                                                                                                                                                                                                                                                                                                          </t>
  </si>
  <si>
    <t xml:space="preserve">ASFALTO DILUIDO DE PETROLEO CM-30 (COLETADO CAIXA NA ANP ACRESCIDO DE ICMS)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</si>
  <si>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</si>
  <si>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</si>
  <si>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</si>
  <si>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</si>
  <si>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</si>
  <si>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</si>
  <si>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</si>
  <si>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</si>
  <si>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t>
  </si>
  <si>
    <t xml:space="preserve">AUXILIAR DE ALMOXARIFE (MENSALISTA)                                                                                                                                                                                                                                                                                                                                                                                                                                                                       </t>
  </si>
  <si>
    <t xml:space="preserve">AUXILIAR DE AZULEJISTA                                                                                                                                                                                                                                                                                                                                                                                                                                                                                    </t>
  </si>
  <si>
    <t xml:space="preserve">AUXILIAR DE AZULEJISTA (MENSALISTA)                                                                                                                                                                                                                                                                                                                                                                                                                                                                       </t>
  </si>
  <si>
    <t xml:space="preserve">AUXILIAR DE ENCANADOR OU BOMBEIRO HIDRAULICO                                                                                                                                                                                                                                                                                                                                                                                                                                                              </t>
  </si>
  <si>
    <t xml:space="preserve">AUXILIAR DE ENCANADOR OU BOMBEIRO HIDRAULICO (MENSALISTA)                                                                                                                                                                                                                                                                                                                                                                                                                                                 </t>
  </si>
  <si>
    <t xml:space="preserve">AUXILIAR DE ESCRITORIO                                                                                                                                                                                                                                                                                                                                                                                                                                                                                    </t>
  </si>
  <si>
    <t xml:space="preserve">AUXILIAR DE ESCRITORIO (MENSALISTA)                                                                                                                                                                                                                                                                                                                                                                                                                                                                       </t>
  </si>
  <si>
    <t xml:space="preserve">AUXILIAR DE LABORATORISTA DE SOLOS E CONCRETO                                                                                                                                                                                                                                                                                                                                                                                                                                                             </t>
  </si>
  <si>
    <t xml:space="preserve">AUXILIAR DE LABORATORISTA DE SOLOS E DE CONCRETO (MENSALISTA)                                                                                                                                                                                                                                                                                                                                                                                                                                             </t>
  </si>
  <si>
    <t xml:space="preserve">AUXILIAR DE MECANICO                                                                                                                                                                                                                                                                                                                                                                                                                                                                                      </t>
  </si>
  <si>
    <t xml:space="preserve">AUXILIAR DE MECANICO (MENSALISTA)                                                                                                                                                                                                                                                                                                                                                                                                                                                                         </t>
  </si>
  <si>
    <t xml:space="preserve">AUXILIAR DE PEDREIRO                                                                                                                                                                                                                                                                                                                                                                                                                                                                                      </t>
  </si>
  <si>
    <t xml:space="preserve">AUXILIAR DE PEDREIRO (MENSALISTA)                                                                                                                                                                                                                                                                                                                                                                                                                                                                         </t>
  </si>
  <si>
    <t xml:space="preserve">AUXILIAR DE SERVICOS GERAIS                                                                                                                                                                                                                                                                                                                                                                                                                                                                               </t>
  </si>
  <si>
    <t xml:space="preserve">AUXILIAR DE SERVICOS GERAIS (MENSALISTA)                                                                                                                                                                                                                                                                                                                                                                                                                                                                  </t>
  </si>
  <si>
    <t xml:space="preserve">AUXILIAR DE TOPOGRAFO                                                                                                                                                                                                                                                                                                                                                                                                                                                                                     </t>
  </si>
  <si>
    <t xml:space="preserve">AUXILIAR DE TOPOGRAFO (MENSALISTA)                                                                                                                                                                                                                                                                                                                                                                                                                                                                        </t>
  </si>
  <si>
    <t xml:space="preserve">AUXILIAR TECNICO / ASSISTENTE DE ENGENHARIA                                                                                                                                                                                                                                                                                                                                                                                                                                                               </t>
  </si>
  <si>
    <t xml:space="preserve">AUXILIAR TECNICO / ASSISTENTE DE ENGENHARIA (MENSALISTA)                                                                                                                                                                                                                                                                                                                                                                                                                                                  </t>
  </si>
  <si>
    <t xml:space="preserve">AVENTAL DE SEGURANCA DE RASPA DE COURO 1,00 X 0,60 M                                                                                                                                                                                                                                                                                                                                                                                                                                                      </t>
  </si>
  <si>
    <t xml:space="preserve">AZULEJISTA OU LADRILHEIRO (MENSALISTA)                                                                                                                                                                                                                                                                                                                                                                                                                                                                    </t>
  </si>
  <si>
    <t xml:space="preserve">AZULEJISTA OU LADRILHISTA                                                                                                                                                                                                                                                                                                                                                                                                                                                                                 </t>
  </si>
  <si>
    <t xml:space="preserve">BACIA SANITARIA (VASO) COM CAIXA ACOPLADA, DE LOUCA BRANCA                                                                                                                                                                                                                                                                                                                                                                                                                                                </t>
  </si>
  <si>
    <t xml:space="preserve">BACIA SANITARIA (VASO) CONVENCIONAL DE LOUCA BRANCA                                                                                                                                                                                                                                                                                                                                                                                                                                                       </t>
  </si>
  <si>
    <t xml:space="preserve">BACIA SANITARIA (VASO) CONVENCIONAL DE LOUCA COR                                                                                                                                                                                                                                                                                                                                                                                                                                                          </t>
  </si>
  <si>
    <t xml:space="preserve">BACIA SANITARIA (VASO) CONVENCIONAL PARA PCD SEM FURO FRONTAL, DE LOUCA BRANCA, SEM ASSENTO                                                                                                                                                                                                                                                                                                                                                                                                               </t>
  </si>
  <si>
    <t xml:space="preserve">BACIA SANITARIA TURCA DE LOUCA BRANCA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</si>
  <si>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</si>
  <si>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</si>
  <si>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</si>
  <si>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</si>
  <si>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</si>
  <si>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</si>
  <si>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EM MARMORE, POLIDO, BRANCO COMUM, E=  *3* CM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</si>
  <si>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</si>
  <si>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</si>
  <si>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</si>
  <si>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</si>
  <si>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</si>
  <si>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</si>
  <si>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</si>
  <si>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</si>
  <si>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</si>
  <si>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</si>
  <si>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</si>
  <si>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</si>
  <si>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LADO OPOSTO, COR CINZA                                                                                                                                                                                                                                                                                                                                                                                                                                                       </t>
  </si>
  <si>
    <t xml:space="preserve">PAR   </t>
  </si>
  <si>
    <t xml:space="preserve">BARRA ANTIPANICO DUPLA, PARA PORTA DE VIDRO, COR CINZA                                                                                                                                                                                                                                                                                                                                                                                                                                                    </t>
  </si>
  <si>
    <t xml:space="preserve">BARRA ANTIPANICO SIMPLES, CEGA LADO OPOSTO, COR CINZA                                                                                                                                                                                                                                                                                                                                                                                                                                                     </t>
  </si>
  <si>
    <t xml:space="preserve">BARRA ANTIPANICO SIMPLES, COM FECHADURA LADO OPOSTO, COR CINZA                                                                                                                                                                                                                                                                                                                                                                                                                                            </t>
  </si>
  <si>
    <t xml:space="preserve">BARRA ANTIPANICO SIMPLES, PARA PORTA DE VIDRO, COR CINZA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</si>
  <si>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</si>
  <si>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</si>
  <si>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</si>
  <si>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</si>
  <si>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</si>
  <si>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</si>
  <si>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</si>
  <si>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</si>
  <si>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</si>
  <si>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</si>
  <si>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</si>
  <si>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BARRA DE FERRO RETANGULAR, BARRA CHATA (QUALQUER DIMENSAO)                                                                                                                                                                                                                                                                                                                                                                                                                                                </t>
  </si>
  <si>
    <t xml:space="preserve">BARRA DE FERRO RETANGULAR, BARRA CHATA, 1 1/2"  X 1/2" (L X E), 3,79 KG/M                                                                                                                                                                                                                                                                                                                                                                                                                                 </t>
  </si>
  <si>
    <t xml:space="preserve">BARRA DE FERRO RETANGULAR, BARRA CHATA, 1 1/2" X 1/4" (L X E), 1,89 KG/M                                                                                                                                                                                                                                                                                                                                                                                                                                  </t>
  </si>
  <si>
    <t xml:space="preserve">BARRA DE FERRO RETANGULAR, BARRA CHATA, 1" X 1/4" (L X E), 1,2265 KG/M                                                                                                                                                                                                                                                                                                                                                                                                                                    </t>
  </si>
  <si>
    <t xml:space="preserve">BARRA DE FERRO RETANGULAR, BARRA CHATA, 1" X 3/16" (L X E), 1,73 KG/M                                                                                                                                                                                                                                                                                                                                                                                                                                     </t>
  </si>
  <si>
    <t xml:space="preserve">BARRA DE FERRO RETANGULAR, BARRA CHATA, 2" X 1/2" (L X E), 5,06 KG/M                                                                                                                                                                                                                                                                                                                                                                                                                                      </t>
  </si>
  <si>
    <t xml:space="preserve">BARRA DE FERRO RETANGULAR, BARRA CHATA, 2" X 1/4" (L X E), 2,53 KG/M                                                                                                                                                                                                                                                                                                                                                                                                                                      </t>
  </si>
  <si>
    <t xml:space="preserve">BARRA DE FERRO RETANGULAR, BARRA CHATA, 2" X 1" (L X E), 10,12 KG/M                                                                                                                                                                                                                                                                                                                                                                                                                                       </t>
  </si>
  <si>
    <t xml:space="preserve">BARRA DE FERRO RETANGULAR, BARRA CHATA, 2" X 3/8" (L X E), 3,79KG/M                                                                                                                                                                                                                                                                                                                                                                                                                                       </t>
  </si>
  <si>
    <t xml:space="preserve">BARRA DE FERRO RETANGULAR, BARRA CHATA, 2" X 5/16" (L X E), 3,162 KG/M                                                                                                                                                                                                                                                                                                                                                                                                                                    </t>
  </si>
  <si>
    <t xml:space="preserve">BARRA DE FERRO RETANGULAR, BARRA CHATA, 3/4" X 1/8" (L X E), 0,47 KG/M                                                                                                                                                                                                                                                                                                                                                                                                                                    </t>
  </si>
  <si>
    <t xml:space="preserve">BARRA DE FERRO RETANGULAR, BARRA CHATA, 3/8" X 1 1/2" (L X E), 2,84 KG/M                                                                                                                                                                                                                                                                                                                                                                                                                                  </t>
  </si>
  <si>
    <t xml:space="preserve">BASE DE MISTURADOR MONOCOMANDO PARA CHUVEIRO                                                                                                                                                                                                                                                                                                                                                                                                                                                              </t>
  </si>
  <si>
    <t xml:space="preserve">BASE PARA MASTRO DE PARA-RAIOS DIAMETRO NOMINAL 1 1/2"                                                                                                                                                                                                                                                                                                                                                                                                                                                    </t>
  </si>
  <si>
    <t xml:space="preserve">BASE PARA MASTRO DE PARA-RAIOS DIAMETRO NOMINAL 2"                                                                                                                                                                                                                                                                                                                                                                                                                                                        </t>
  </si>
  <si>
    <t xml:space="preserve">BASE PARA RELE COM SUPORTE METALICO                                                                                                                                                                                                                                                                                                                                                                                                                                                                       </t>
  </si>
  <si>
    <t xml:space="preserve">BASE UNIPOLAR PARA FUSIVEL NH1, CORRENTE NOMINAL DE 250 A, SEM CAPA                                                                                                                                                                                                                                                                                                                                                                                                                                       </t>
  </si>
  <si>
    <t xml:space="preserve">BATE-ESTACAS POR GRAVIDADE, POTENCIA160 HP, PESO DO MARTELO ATE 3 TONELADAS                                                                                                                                                                                                                                                                                                                                                                                                                               </t>
  </si>
  <si>
    <t xml:space="preserve">BATENTE/ PORTAL/ ADUELA/ MARCO MACICO, E= *3 CM, L= *13 CM, *60 CM A 120* CM X *210 CM,  EM CEDRINHO/ ANGELIM COMERCIAL/ EUCALIPTO/ CURUPIXA/ PEROBA/ CUMARU OU EQUIVALENTE DA REGIAO (NAO INCLUI ALIZARES)                                                                                                                                                                                                                                                                                               </t>
  </si>
  <si>
    <t xml:space="preserve">JG    </t>
  </si>
  <si>
    <t xml:space="preserve">BATENTE/ PORTAL/ ADUELA/ MARCO MACICO, E= *3* CM, L= *13* CM, *60 CM A 120* CM X *210* CM, EM PINUS/ TAUARI/ VIROLA OU EQUIVALENTE DA REGIAO (NAO INCLUI ALIZARES)                                                                                                                                                                                                                                                                                                                                        </t>
  </si>
  <si>
    <t xml:space="preserve">BATENTE/ PORTAL/ ADUELA/ MARCO MACICO, E= *3* CM, L= *7* CM, *60 CM A 120* CM X *210* CM,  EM CEDRINHO/ ANGELIM COMERCIAL/ EUCALIPTO/ CURUPIXA/ PEROBA/ CUMARU OU EQUIVALENTE DA REGIAO (NAO INCLUI ALIZARES)                                                                                                                                                                                                                                                                                             </t>
  </si>
  <si>
    <t xml:space="preserve">BATENTE/ PORTAL/ ADUELA/ MARCO MACICO, E= *3* CM, L= *7* CM, *60 CM A 120* CM X *210* CM, EM PINUS/ TAUARI/ VIROLA OU EQUIVALENTE DA REGIAO (NAO INCLUI ALIZARES)                                                                                                                                                                                                                                                                                                                                         </t>
  </si>
  <si>
    <t xml:space="preserve">BATENTE/ PORTAL/ ADUELA/MARCO MACICO, E= *3* CM, L= *15* CM, *60 CM A 120* CM  X *210* CM, EM PINUS/ TAUARI/ VIROLA OU EQUIVALENTE DA REGIAO                                                                                                                                                                                                                                                                                                                                                              </t>
  </si>
  <si>
    <t xml:space="preserve">BATENTE/ PORTAL/ADUELA/ MARCO MACICO, E= *3* CM, L= *15* CM, *60 CM A 120* CM  X *210* CM,  EM CEDRINHO/ ANGELIM COMERCIAL/  EUCALIPTO/ CURUPIXA/ PEROBA/ CUMARU OU EQUIVALENTE DA REGIAO (NAO INCLUI ALIZARES)                                                                                                                                                                                                                                                                                           </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</si>
  <si>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</si>
  <si>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</si>
  <si>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</si>
  <si>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</si>
  <si>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</si>
  <si>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</si>
  <si>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</si>
  <si>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</si>
  <si>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t>
  </si>
  <si>
    <t xml:space="preserve">BLASTER, DINAMITADOR OU CABO DE FOGO (MENSALISTA)                                                                                                                                                                                                                                                                                                                                                                                                                                                         </t>
  </si>
  <si>
    <t xml:space="preserve">BLOCO CERAMICO (ALVENARIA DE VEDACAO), DE 9 X 19 X 19 CM                                                                                                                                                                                                                                                                                                                                                                                                                                                  </t>
  </si>
  <si>
    <t xml:space="preserve">BLOCO CERAMICO (ALVENARIA DE VEDACAO), 4 FUROS, DE 9 X 9 X 19 CM                                                                                                                                                                                                                                                                                                                                                                                                                                          </t>
  </si>
  <si>
    <t xml:space="preserve">BLOCO CERAMICO (ALVENARIA DE VEDACAO), 6 FUROS, DE 9 X 9 X 19 CM                                                                                                                                                                                                                                                                                                                                                                                                                                          </t>
  </si>
  <si>
    <t xml:space="preserve">BLOCO CERAMICO (ALVENARIA DE VEDACAO), 8 FUROS, DE 9 X 19 X 19 CM                                                                                                                                                                                                                                                                                                                                                                                                                                         </t>
  </si>
  <si>
    <t xml:space="preserve">BLOCO CERAMICO (ALVENARIA DE VEDACAO), 8 FUROS, DE 9 X 19 X 29 CM                                                                                                                                                                                                                                                                                                                                                                                                                                         </t>
  </si>
  <si>
    <t xml:space="preserve">BLOCO CERAMICO (ALVENARIA VEDACAO), 6 FUROS, DE 9 X 14 X 19 CM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</si>
  <si>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</si>
  <si>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</si>
  <si>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</si>
  <si>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 xml:space="preserve">BLOCO CERAMICO DE VEDACAO COM FUROS NA VERTICAL, 9 X 19 X 39 CM - 4,5 MPA (NBR 15270)                                                                                                                                                                                                                                                                                                                                                                                                                     </t>
  </si>
  <si>
    <t xml:space="preserve">BLOCO CONCRETO ESTRUTURAL 14 X 19 X 29 CM, FBK 10 MPA (NBR 6136)                                                                                                                                                                                                                                                                                                                                                                                                                                          </t>
  </si>
  <si>
    <t xml:space="preserve">BLOCO CONCRETO ESTRUTURAL 14 X 19 X 29 CM, FBK 12 MPA  (NBR 6136)                                                                                                                                                                                                                                                                                                                                                                                                                                         </t>
  </si>
  <si>
    <t xml:space="preserve">BLOCO CONCRETO ESTRUTURAL 14 X 19 X 29 CM, FBK 14 MPA (NBR 6136)                                                                                                                                                                                                                                                                                                                                                                                                                                          </t>
  </si>
  <si>
    <t xml:space="preserve">BLOCO CONCRETO ESTRUTURAL 14 X 19 X 29 CM, FBK 16 MPA (NBR 6136)                                                                                                                                                                                                                                                                                                                                                                                                                                          </t>
  </si>
  <si>
    <t xml:space="preserve">BLOCO CONCRETO ESTRUTURAL 14 X 19 X 29 CM, FBK 4,5 MPA (NBR 6136)                                                                                                                                                                                                                                                                                                                                                                                                                                         </t>
  </si>
  <si>
    <t xml:space="preserve">BLOCO CONCRETO ESTRUTURAL 14 X 19 X 29 CM, FBK 6 MPA (NBR 6136)                                                                                                                                                                                                                                                                                                                                                                                                                                           </t>
  </si>
  <si>
    <t xml:space="preserve">BLOCO CONCRETO ESTRUTURAL 14 X 19 X 29 CM, FBK 8 MPA (NBR 6136)                                                                                                                                                                                                                                                                                                                                                                                                                                           </t>
  </si>
  <si>
    <t xml:space="preserve">BLOCO CONCRETO ESTRUTURAL 14 X 19 X 34 CM, FBK 4,5 MPA (NBR 6136)                                                                                                                                                                                                                                                                                                                                                                                                                                         </t>
  </si>
  <si>
    <t xml:space="preserve">BLOCO CONCRETO ESTRUTURAL 14 X 19 X 39 CM, FBK 10 MPA (NBR 6136)                                                                                                                                                                                                                                                                                                                                                                                                                                          </t>
  </si>
  <si>
    <t xml:space="preserve">BLOCO CONCRETO ESTRUTURAL 14 X 19 X 39 CM, FBK 12 MPA (NBR 6136)                                                                                                                                                                                                                                                                                                                                                                                                                                          </t>
  </si>
  <si>
    <t xml:space="preserve">BLOCO CONCRETO ESTRUTURAL 14 X 19 X 39 CM, FBK 14 MPA (NBR 6136)                                                                                                                                                                                                                                                                                                                                                                                                                                          </t>
  </si>
  <si>
    <t xml:space="preserve">BLOCO CONCRETO ESTRUTURAL 14 X 19 X 39 CM, FBK 4,5 MPA (NBR 6136)                                                                                                                                                                                                                                                                                                                                                                                                                                         </t>
  </si>
  <si>
    <t xml:space="preserve">BLOCO CONCRETO ESTRUTURAL 14 X 19 X 39 CM, FBK 6 MPA (NBR 6136)                                                                                                                                                                                                                                                                                                                                                                                                                                           </t>
  </si>
  <si>
    <t xml:space="preserve">BLOCO CONCRETO ESTRUTURAL 14 X 19 X 39 CM, FBK 8 MPA (NBR 6136)                                                                                                                                                                                                                                                                                                                                                                                                                                           </t>
  </si>
  <si>
    <t xml:space="preserve">BLOCO CONCRETO ESTRUTURAL 14 X 19 X 39, FCK 16 MPA - NBR 6136/2007                                                                                                                                                                                                                                                                                                                                                                                                                                        </t>
  </si>
  <si>
    <t xml:space="preserve">BLOCO CONCRETO ESTRUTURAL 19 X 19 X 39 CM, FBK 10 MPA (NBR 6136)                                                                                                                                                                                                                                                                                                                                                                                                                                          </t>
  </si>
  <si>
    <t xml:space="preserve">BLOCO CONCRETO ESTRUTURAL 19 X 19 X 39 CM, FBK 12 MPA (NBR 6136)                                                                                                                                                                                                                                                                                                                                                                                                                                          </t>
  </si>
  <si>
    <t xml:space="preserve">BLOCO CONCRETO ESTRUTURAL 19 X 19 X 39 CM, FBK 14 MPA (NBR 6136)                                                                                                                                                                                                                                                                                                                                                                                                                                          </t>
  </si>
  <si>
    <t xml:space="preserve">BLOCO CONCRETO ESTRUTURAL 19 X 19 X 39 CM, FBK 16 MPA (NBR 6136)                                                                                                                                                                                                                                                                                                                                                                                                                                          </t>
  </si>
  <si>
    <t xml:space="preserve">BLOCO CONCRETO ESTRUTURAL 19 X 19 X 39 CM, FBK 4,5 MPA (NBR 6136)                                                                                                                                                                                                                                                                                                                                                                                                                                         </t>
  </si>
  <si>
    <t xml:space="preserve">BLOCO CONCRETO ESTRUTURAL 19 X 19 X 39 CM, FBK 8 MPA (NBR 6136)                                                                                                                                                                                                                                                                                                                                                                                                                                           </t>
  </si>
  <si>
    <t xml:space="preserve">BLOCO CONCRETO ESTRUTURAL 9 X 19 X 39 CM, FBK 4,5 MPA (NBR 6136)                                                                                                                                                                                                                                                                                                                                                                                                                                          </t>
  </si>
  <si>
    <t xml:space="preserve">BLOCO DE ESPUMA MULTIUSO *23 X 13 X 8* CM                                                                                                                                                                                                                                                                                                                                                                                                                                                                 </t>
  </si>
  <si>
    <t xml:space="preserve">BLOCO DE GESSO COMPACTO, BRANCO, E = 10 CM, *67 X 50* CM                                                                                                                                                                                                                                                                                                                                                                                                                                                  </t>
  </si>
  <si>
    <t xml:space="preserve">BLOCO DE GESSO VAZADO BRANCO, E = *7* CM, *67 X 50* CM                                                                                                                                                                                                                                                                                                                                                                                                                                                    </t>
  </si>
  <si>
    <t xml:space="preserve">BLOCO DE POLIETILENO ALTA DENSIDADE, *27* X *30* X *100* CM, ACOMPANHADOS PLACAS  TERMINAIS  E LONGARINAS, PARA FUNDO DE FILTRO                                                                                                                                                                                                                                                                                                                                                                           </t>
  </si>
  <si>
    <t xml:space="preserve">BLOCO DE VIDRO INCOLOR XADREZ, DE *20 X 20 X 10* CM                                                                                                                                                                                                                                                                                                                                                                                                                                                       </t>
  </si>
  <si>
    <t xml:space="preserve">BLOCO DE VIDRO INCOLOR, CANELADO, DE *19 X 19 X 8* CM                                                                                                                                                                                                                                                                                                                                                                                                                                                     </t>
  </si>
  <si>
    <t xml:space="preserve">BLOCO DE VIDRO/ELEMENTO VAZADO INCOLOR, VENEZIANA, DE *20 X 20 X 6* CM                                                                                                                                                                                                                                                                                                                                                                                                                                    </t>
  </si>
  <si>
    <t xml:space="preserve">BLOCO DE VIDRO/ELEMENTO VAZADO, INCOLOR, VENEZIANA, *20 X 10 X 8* CM                                                                                                                                                                                                                                                                                                                                                                                                                                      </t>
  </si>
  <si>
    <t xml:space="preserve">BLOCO ESTRUTURAL CERAMICO - 14 X 19 X 29 CM - 4,0 MPA -  NBR 15270                                                                                                                                                                                                                                                                                                                                                                                                                                        </t>
  </si>
  <si>
    <t xml:space="preserve">BLOCO ESTRUTURAL CERAMICO 14 X 19 X 29 CM, 3,0 MPA (NBR 15270)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</si>
  <si>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</si>
  <si>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</si>
  <si>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</si>
  <si>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</si>
  <si>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</si>
  <si>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BLOCO VEDACAO CONCRETO APARENTE 14 X 19 X 39 CM (CLASSE C - NBR 6136)                                                                                                                                                                                                                                                                                                                                                                                                                                     </t>
  </si>
  <si>
    <t xml:space="preserve">BLOCO VEDACAO CONCRETO APARENTE 19 X 19 X 39 CM  (CLASSE C - NBR 6136)                                                                                                                                                                                                                                                                                                                                                                                                                                    </t>
  </si>
  <si>
    <t xml:space="preserve">BLOCO VEDACAO CONCRETO APARENTE 9 X 19 X 39 CM (CLASSE C - NBR 6136)                                                                                                                                                                                                                                                                                                                                                                                                                                      </t>
  </si>
  <si>
    <t xml:space="preserve">BLOCO VEDACAO CONCRETO CELULAR AUTOCLAVADO 10 X 30 X 60 CM (E X A X C)                                                                                                                                                                                                                                                                                                                                                                                                                                    </t>
  </si>
  <si>
    <t xml:space="preserve">BLOCO VEDACAO CONCRETO CELULAR AUTOCLAVADO 15 X 30 X 60 CM (E X A X C)                                                                                                                                                                                                                                                                                                                                                                                                                                    </t>
  </si>
  <si>
    <t xml:space="preserve">BLOCO VEDACAO CONCRETO CELULAR AUTOCLAVADO 20 X 30 X 60 CM                                                                                                                                                                                                                                                                                                                                                                                                                                                </t>
  </si>
  <si>
    <t xml:space="preserve">BLOCO VEDACAO CONCRETO 14 X 19 X 29 CM (CLASSE C - NBR 6136)                                                                                                                                                                                                                                                                                                                                                                                                                                              </t>
  </si>
  <si>
    <t xml:space="preserve">BLOCO VEDACAO CONCRETO 14 X 19 X 39 CM (CLASSE C - NBR 6136)                                                                                                                                                                                                                                                                                                                                                                                                                                              </t>
  </si>
  <si>
    <t xml:space="preserve">BLOCO VEDACAO CONCRETO 19 X 19 X 39 CM (CLASSE C - NBR 6136)                                                                                                                                                                                                                                                                                                                                                                                                                                              </t>
  </si>
  <si>
    <t xml:space="preserve">BLOCO VEDACAO CONCRETO 9 X 19 X 39 CM (CLASSE C - NBR 6136)                                                                                                                                                                                                                                                                                                                                                                                                                                               </t>
  </si>
  <si>
    <t xml:space="preserve">BLOQUETE/PISO DE CONCRETO - MODELO BLOCO PISOGRAMA/CONCREGRAMA 2 FUROS, *35  CM X 15* CM, E =  *6* CM, COR NATURAL                                                                                                                                                                                                                                                                                                                                                                                        </t>
  </si>
  <si>
    <t xml:space="preserve">BLOQUETE/PISO DE CONCRETO - MODELO BLOCO PISOGRAMA/CONCREGRAMA 2 FUROS, *35  CM X 15* CM, E =  *8* CM, COR NATURAL                                                                                                                                                                                                                                                                                                                                                                                        </t>
  </si>
  <si>
    <t xml:space="preserve">BLOQUETE/PISO DE CONCRETO - MODELO PISOGRAMA/CONCREGRAMA/PAVI-GRADE/GRAMEIRO, *60  CM X 45* CM, E =  *7* CM, COR NATURAL                                                                                                                                                                                                                                                                                                                                                                                  </t>
  </si>
  <si>
    <t xml:space="preserve">BLOQUETE/PISO DE CONCRETO - MODELO PISOGRAMA/CONCREGRAMA/PAVI-GRADE/GRAMEIRO, *60  CM X 45* CM, E =  *9* CM, COR NATURAL                                                                                                                                                                                                                                                                                                                                                                                  </t>
  </si>
  <si>
    <t xml:space="preserve">BLOQUETE/PISO INTERTRAVADO DE CONCRETO - MODELO ONDA/16 FACES/UNISTEIN/PAVIS, *22 CM X *11 CM, E = 10 CM, RESISTENCIA DE 35 MPA (NBR 9781), COR NATURAL                                                                                                                                                                                                                                                                                                                                                   </t>
  </si>
  <si>
    <t xml:space="preserve">BLOQUETE/PISO INTERTRAVADO DE CONCRETO - MODELO ONDA/16 FACES/UNISTEIN/PAVIS, *22 CM X *11 CM, E = 10 CM, RESISTENCIA DE 50 MPA (NBR 9781), COR NATURAL                                                                                                                                                                                                                                                                                                                                                   </t>
  </si>
  <si>
    <t xml:space="preserve">BLOQUETE/PISO INTERTRAVADO DE CONCRETO - MODELO RAQUETE, *22 CM X 13,5* CM, E = 6 CM, RESISTENCIA DE 35 MPA (NBR 9781), COR NATURAL                                                                                                                                                                                                                                                                                                                                                                       </t>
  </si>
  <si>
    <t xml:space="preserve">BLOQUETE/PISO INTERTRAVADO DE CONCRETO - MODELO RETANGULAR/TIJOLINHO/PAVER/HOLANDES/PARALELEPIPEDO, 20 CM X 10 CM, E = 10 CM, RESISTENCIA DE 35 MPA (NBR 9781), COR NATURAL                                                                                                                                                                                                                                                                                                                               </t>
  </si>
  <si>
    <t xml:space="preserve">BLOQUETE/PISO INTERTRAVADO DE CONCRETO - MODELO RETANGULAR/TIJOLINHO/PAVER/HOLANDES/PARALELEPIPEDO, 20 CM X 10 CM, E = 6 CM, RESISTENCIA DE 35 MPA (NBR 9781), COLORIDO                                                                                                                                                                                                                                                                                                                                   </t>
  </si>
  <si>
    <t xml:space="preserve">BLOQUETE/PISO INTERTRAVADO DE CONCRETO - MODELO RETANGULAR/TIJOLINHO/PAVER/HOLANDES/PARALELEPIPEDO, 20 CM X 10 CM, E = 6 CM, RESISTENCIA DE 35 MPA (NBR 9781), COR NATURAL                                                                                                                                                                                                                                                                                                                                </t>
  </si>
  <si>
    <t xml:space="preserve">BLOQUETE/PISO INTERTRAVADO DE CONCRETO - MODELO RETANGULAR/TIJOLINHO/PAVER/HOLANDES/PARALELEPIPEDO, 20 CM X 10 CM, E = 8 CM, RESISTENCIA DE 35 MPA (NBR 9781), COLORIDO                                                                                                                                                                                                                                                                                                                                   </t>
  </si>
  <si>
    <t xml:space="preserve">BLOQUETE/PISO INTERTRAVADO DE CONCRETO - MODELO RETANGULAR/TIJOLINHO/PAVER/HOLANDES/PARALELEPIPEDO, 20 CM X 10 CM, E = 8 CM, RESISTENCIA DE 35 MPA (NBR 9781), COR NATURAL                                                                                                                                                                                                                                                                                                                                </t>
  </si>
  <si>
    <t xml:space="preserve">BLOQUETE/PISO INTERTRAVADO DE CONCRETO - MODELO SEXTAVADO, 25 CM X 25 CM, E = 10 CM, RESISTENCIA DE 35 MPA (NBR 9781), COR NATURAL                                                                                                                                                                                                                                                                                                                                                                        </t>
  </si>
  <si>
    <t xml:space="preserve">BLOQUETE/PISO INTERTRAVADO DE CONCRETO - MODELO SEXTAVADO, 25 CM X 25 CM, E = 6 CM, RESISTENCIA DE 35 MPA (NBR 9781), COR NATURAL                                                                                                                                                                                                                                                                                                                                                                         </t>
  </si>
  <si>
    <t xml:space="preserve">BLOQUETE/PISO INTERTRAVADO DE CONCRETO - MODELO SEXTAVADO, 25 CM X 25 CM, E = 8 CM, RESISTENCIA DE 35 MPA (NBR 9781), COR NATURAL                                                                                                                                                                                                                                                                                                                                                                         </t>
  </si>
  <si>
    <t xml:space="preserve">BLOQUETE/PISO INTERTRAVADO DE CONCRETO - ONDA/16 FACES/UNISTEIN/PAVIS, *22 CM X 11* CM, E = 6 CM, RESISTENCIA DE 35 MPA (NBR 9781), COLORIDO                                                                                                                                                                                                                                                                                                                                                              </t>
  </si>
  <si>
    <t xml:space="preserve">BLOQUETE/PISO INTERTRAVADO DE CONCRETO - ONDA/16 FACES/UNISTEIN/PAVIS, *22 CM X 11* CM, E = 6 CM, RESISTENCIA DE 35 MPA (NBR 9781), COR NATURAL                                                                                                                                                                                                                                                                                                                                                           </t>
  </si>
  <si>
    <t xml:space="preserve">BLOQUETE/PISO INTERTRAVADO DE CONCRETO - ONDA/16 FACES/UNISTEIN/PAVIS, *22 CM X 11* CM, E = 8 CM, RESISTENCIA DE 35 MPA (NBR 9781), COLORIDO                                                                                                                                                                                                                                                                                                                                                              </t>
  </si>
  <si>
    <t xml:space="preserve">BLOQUETE/PISO INTERTRAVADO DE CONCRETO - ONDA/16 FACES/UNISTEIN/PAVIS, *22 CM X 11*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</si>
  <si>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</si>
  <si>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</si>
  <si>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</si>
  <si>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</si>
  <si>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</si>
  <si>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</si>
  <si>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</si>
  <si>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</si>
  <si>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</si>
  <si>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</si>
  <si>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</si>
  <si>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</si>
  <si>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</si>
  <si>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</si>
  <si>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</si>
  <si>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</si>
  <si>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</si>
  <si>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</si>
  <si>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</si>
  <si>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</si>
  <si>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</si>
  <si>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</si>
  <si>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</si>
  <si>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</si>
  <si>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</si>
  <si>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</si>
  <si>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</si>
  <si>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</si>
  <si>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</si>
  <si>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</si>
  <si>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</si>
  <si>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</si>
  <si>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</si>
  <si>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EM LATAO FUNDIDO CROMADO, PARA TRAVAR JANELA TIPO GUILHOTINA                                                                                                                                                                                                                                                                                                                                                                                                                                    </t>
  </si>
  <si>
    <t xml:space="preserve">BORBOLETA EM ZAMAC CROMADO, PARA TRAVAR JANELA TIPO GUILHOTINA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</si>
  <si>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</si>
  <si>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</si>
  <si>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</si>
  <si>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ELETRICO                                                                                                                                                                                                                                                                                                                                                                                                                                        </t>
  </si>
  <si>
    <t xml:space="preserve">BRACO OU HASTE COM CANOPLA PLASTICA, 1/2 ", PARA CHUVEIRO SIMPLES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</si>
  <si>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</si>
  <si>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</si>
  <si>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</si>
  <si>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</si>
  <si>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</si>
  <si>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</si>
  <si>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</si>
  <si>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</si>
  <si>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</si>
  <si>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</si>
  <si>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</si>
  <si>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</si>
  <si>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</si>
  <si>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</si>
  <si>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</si>
  <si>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</si>
  <si>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</si>
  <si>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</si>
  <si>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</si>
  <si>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</si>
  <si>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</si>
  <si>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</si>
  <si>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</si>
  <si>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</si>
  <si>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</si>
  <si>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</si>
  <si>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</si>
  <si>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</si>
  <si>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</si>
  <si>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</si>
  <si>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</si>
  <si>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</si>
  <si>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</si>
  <si>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</si>
  <si>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</si>
  <si>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</si>
  <si>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</si>
  <si>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</si>
  <si>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</si>
  <si>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</si>
  <si>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</si>
  <si>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</si>
  <si>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</si>
  <si>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</si>
  <si>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</si>
  <si>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</si>
  <si>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110 X 85 MM, PARA AGUA FRIA PREDIAL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</si>
  <si>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</si>
  <si>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</si>
  <si>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</si>
  <si>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</si>
  <si>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</si>
  <si>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</si>
  <si>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</si>
  <si>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</si>
  <si>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 xml:space="preserve">BUCHA DE REDUCAO DE PVC, SOLDAVEL, LONGA, COM 110 X 75 MM, PARA AGUA FRIA PREDIAL                                                                                                                                                                                                                                                                                                                                                                                                                         </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</si>
  <si>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</si>
  <si>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</si>
  <si>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</si>
  <si>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 xml:space="preserve">BUCHA DE REDUCAO DE PVC, SOLDAVEL, LONGA, COM 50 X 20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</si>
  <si>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</si>
  <si>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</si>
  <si>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</si>
  <si>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</si>
  <si>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</si>
  <si>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</si>
  <si>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</si>
  <si>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</si>
  <si>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</si>
  <si>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</si>
  <si>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</si>
  <si>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</si>
  <si>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</si>
  <si>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</si>
  <si>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</si>
  <si>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</si>
  <si>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</si>
  <si>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</si>
  <si>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</si>
  <si>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</si>
  <si>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</si>
  <si>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</si>
  <si>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</si>
  <si>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</si>
  <si>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</si>
  <si>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</si>
  <si>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</si>
  <si>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</si>
  <si>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</si>
  <si>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</si>
  <si>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</si>
  <si>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</si>
  <si>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</si>
  <si>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</si>
  <si>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</si>
  <si>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</si>
  <si>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</si>
  <si>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</si>
  <si>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</si>
  <si>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</si>
  <si>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</si>
  <si>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</si>
  <si>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</si>
  <si>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</si>
  <si>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</si>
  <si>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</si>
  <si>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</si>
  <si>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</si>
  <si>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</si>
  <si>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</si>
  <si>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</si>
  <si>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PVC, LONGA, SERIE R, DN 50 X 40 MM, PARA ESGOTO PREDIAL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</si>
  <si>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</si>
  <si>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</si>
  <si>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</si>
  <si>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</si>
  <si>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</si>
  <si>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</si>
  <si>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</si>
  <si>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</si>
  <si>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</si>
  <si>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</si>
  <si>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</si>
  <si>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</si>
  <si>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</si>
  <si>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</si>
  <si>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</si>
  <si>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</si>
  <si>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</si>
  <si>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</si>
  <si>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</si>
  <si>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</si>
  <si>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</si>
  <si>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</si>
  <si>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DE ACO GALVANIZADO, DIAMETRO 9,53 MM (3/8"), COM ALMA DE FIBRA 6 X 25 F  (COLETADO CAIXA)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</si>
  <si>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</si>
  <si>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</si>
  <si>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</si>
  <si>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</si>
  <si>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</si>
  <si>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</si>
  <si>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</si>
  <si>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</si>
  <si>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</si>
  <si>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</si>
  <si>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</si>
  <si>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</si>
  <si>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</si>
  <si>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</si>
  <si>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300 MM2 MEIO-DURO                                                                                                                                                                                                                                                                                                                                                                                                                                                                        </t>
  </si>
  <si>
    <t xml:space="preserve">CABO DE COBRE NU 35 MM2 MEIO-DURO                                                                                                                                                                                                                                                                                                                                                                                                                                                                         </t>
  </si>
  <si>
    <t xml:space="preserve">CABO DE COBRE NU 50 MM2 MEIO-DURO                                                                                                                                                                                                                                                                                                                                                                                                                                                                         </t>
  </si>
  <si>
    <t xml:space="preserve">CABO DE COBRE NU 500 MM2 MEIO-DURO                                                                                                                                                                                                                                                                                                                                                                                                                                                                        </t>
  </si>
  <si>
    <t xml:space="preserve">CABO DE COBRE NU 70 MM2 MEIO-DURO                                                                                                                                                                                                                                                                                                                                                                                                                                                                         </t>
  </si>
  <si>
    <t xml:space="preserve">CABO DE COBRE NU 95 MM2 MEIO-DURO                                                                                                                                                                                                                                                                                                                                                                                                                                                                         </t>
  </si>
  <si>
    <t xml:space="preserve">CABO DE COBRE RIGIDO, CLASSE 2, ISOLACAO EM PVC, ANTI-CHAMA BWF-B, 1 CONDUTOR, 450/750 V, DIAMETRO 120 MM2                                                                                                                                                                                                                                                                                                                                                                                                </t>
  </si>
  <si>
    <t xml:space="preserve">CABO DE COBRE UNIPOLAR 10 MM2, BLINDADO, ISOLACAO 3,6/6 KV EPR, COBERTURA EM PVC                                                                                                                                                                                                                                                                                                                                                                                                                          </t>
  </si>
  <si>
    <t xml:space="preserve">CABO DE COBRE UNIPOLAR 16 MM2, BLINDADO, ISOLACAO 3,6/6 KV EPR, COBERTURA EM PVC                                                                                                                                                                                                                                                                                                                                                                                                                          </t>
  </si>
  <si>
    <t xml:space="preserve">CABO DE COBRE UNIPOLAR 16 MM2, BLINDADO, ISOLACAO 6/10 KV EPR, COBERTURA EM PVC                                                                                                                                                                                                                                                                                                                                                                                                                           </t>
  </si>
  <si>
    <t xml:space="preserve">CABO DE COBRE UNIPOLAR 25 MM2, BLINDADO, ISOLACAO 3,6/6 KV EPR, COBERTURA EM PVC                                                                                                                                                                                                                                                                                                                                                                                                                          </t>
  </si>
  <si>
    <t xml:space="preserve">CABO DE COBRE UNIPOLAR 25MM2, BLINDADO, ISOLACAO 6/10 KV EPR, COBERTURA EM PVC                                                                                                                                                                                                                                                                                                                                                                                                                            </t>
  </si>
  <si>
    <t xml:space="preserve">CABO DE COBRE UNIPOLAR 35 MM2, BLINDADO, ISOLACAO 12/20 KV EPR, COBERTURA EM PVC                                                                                                                                                                                                                                                                                                                                                                                                                          </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</si>
  <si>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</si>
  <si>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</si>
  <si>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</si>
  <si>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 xml:space="preserve">CABO DE COBRE UNIPOLAR 50 MM2, BLINDADO, ISOLACAO 3,6/6 KV EPR, COBERTURA EM PVC                                                                                                                                                                                                                                                                                                                                                                                                                          </t>
  </si>
  <si>
    <t xml:space="preserve">CABO DE COBRE UNIPOLAR 50 MM2, BLINDADO, ISOLACAO 6/10 KV EPR, COBERTURA EM PVC                                                                                                                                                                                                                                                                                                                                                                                                                           </t>
  </si>
  <si>
    <t xml:space="preserve">CABO DE COBRE UNIPOLAR 70 MM2, BLINDADO, ISOLACAO 12/20 KV EPR, COBERTURA EM PVC                                                                                                                                                                                                                                                                                                                                                                                                                          </t>
  </si>
  <si>
    <t xml:space="preserve">CABO DE COBRE UNIPOLAR 70 MM2, BLINDADO, ISOLACAO 3,6/6 KV EPR, COBERTURA EM PVC                                                                                                                                                                                                                                                                                                                                                                                                                          </t>
  </si>
  <si>
    <t xml:space="preserve">CABO DE COBRE UNIPOLAR 70 MM2, BLINDADO, ISOLACAO 6/10 KV EPR, COBERTURA EM PVC                                                                                                                                                                                                                                                                                                                                                                                                                           </t>
  </si>
  <si>
    <t xml:space="preserve">CABO DE COBRE UNIPOLAR 95 MM2, BLINDADO, ISOLACAO 12/20 KV EPR, COBERTURA EM PVC                                                                                                                                                                                                                                                                                                                                                                                                                          </t>
  </si>
  <si>
    <t xml:space="preserve">CABO DE COBRE UNIPOLAR 95 MM2, BLINDADO, ISOLACAO 3,6/6 KV EPR, COBERTURA EM PVC                                                                                                                                                                                                                                                                                                                                                                                                                          </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</si>
  <si>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</si>
  <si>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</si>
  <si>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</si>
  <si>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</si>
  <si>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</si>
  <si>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</si>
  <si>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</si>
  <si>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</si>
  <si>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</si>
  <si>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</si>
  <si>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</si>
  <si>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</si>
  <si>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</si>
  <si>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</si>
  <si>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</si>
  <si>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</si>
  <si>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</si>
  <si>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</si>
  <si>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</si>
  <si>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</si>
  <si>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</si>
  <si>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</si>
  <si>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</si>
  <si>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</si>
  <si>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</si>
  <si>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</si>
  <si>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</si>
  <si>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</si>
  <si>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</si>
  <si>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</si>
  <si>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</si>
  <si>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</si>
  <si>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</si>
  <si>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</si>
  <si>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</si>
  <si>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</si>
  <si>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</si>
  <si>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COMPACTADO, BLINDADO, ISOLACAO EM EPR OU XLPE, COBERTURA ANTICHAMA EM PVC, PEAD OU HFFR, 1 CONDUTOR, 20/35 KV, SECAO NOMINAL 120 MM2                                                                                                                                                                                                                                                                                                                                     </t>
  </si>
  <si>
    <t xml:space="preserve">CABO DE COBRE, RIGIDO, CLASSE 2, COMPACTADO, BLINDADO, ISOLACAO EM EPR OU XLPE, COBERTURA ANTICHAMA EM PVC, PEAD OU HFFR, 1 CONDUTOR, 20/35 KV, SECAO NOMINAL 150 MM2                                                                                                                                                                                                                                                                                                                                     </t>
  </si>
  <si>
    <t xml:space="preserve">CABO DE COBRE, RIGIDO, CLASSE 2, COMPACTADO, BLINDADO, ISOLACAO EM EPR OU XLPE, COBERTURA ANTICHAMA EM PVC, PEAD OU HFFR, 1 CONDUTOR, 20/35 KV, SECAO NOMINAL 185 MM2                                                                                                                                                                                                                                                                                                                                     </t>
  </si>
  <si>
    <t xml:space="preserve">CABO DE COBRE, RIGIDO, CLASSE 2, COMPACTADO, BLINDADO, ISOLACAO EM EPR OU XLPE, COBERTURA ANTICHAMA EM PVC, PEAD OU HFFR, 1 CONDUTOR, 20/35 KV, SECAO NOMINAL 240 MM2                                                                                                                                                                                                                                                                                                                                     </t>
  </si>
  <si>
    <t xml:space="preserve">CABO DE COBRE, RIGIDO, CLASSE 2, COMPACTADO, BLINDADO, ISOLACAO EM EPR OU XLPE, COBERTURA ANTICHAMA EM PVC, PEAD OU HFFR, 1 CONDUTOR, 20/35 KV, SECAO NOMINAL 300 MM2                                                                                                                                                                                                                                                                                                                                     </t>
  </si>
  <si>
    <t xml:space="preserve">CABO DE COBRE, RIGIDO, CLASSE 2, COMPACTADO, BLINDADO, ISOLACAO EM EPR OU XLPE, COBERTURA ANTICHAMA EM PVC, PEAD OU HFFR, 1 CONDUTOR, 20/35 KV, SECAO NOMINAL 400 MM2                                                                                                                                                                                                                                                                                                                                     </t>
  </si>
  <si>
    <t xml:space="preserve">CABO DE COBRE, RIGIDO, CLASSE 2, COMPACTADO, BLINDADO, ISOLACAO EM EPR OU XLPE, COBERTURA ANTICHAMA EM PVC, PEAD OU HFFR, 1 CONDUTOR, 20/35 KV, SECAO NOMINAL 50 MM2                                                                                                                                                                                                                                                                                                                                      </t>
  </si>
  <si>
    <t xml:space="preserve">CABO DE COBRE, RIGIDO, CLASSE 2, COMPACTADO, BLINDADO, ISOLACAO EM EPR OU XLPE, COBERTURA ANTICHAMA EM PVC, PEAD OU HFFR, 1 CONDUTOR, 20/35 KV, SECAO NOMINAL 500 MM2                                                                                                                                                                                                                                                                                                                                     </t>
  </si>
  <si>
    <t xml:space="preserve">CABO DE COBRE, RIGIDO, CLASSE 2, COMPACTADO, BLINDADO, ISOLACAO EM EPR OU XLPE, COBERTURA ANTICHAMA EM PVC, PEAD OU HFFR, 1 CONDUTOR, 20/35 KV, SECAO NOMINAL 70 MM2                                                                                                                                                                                                                                                                                                                                      </t>
  </si>
  <si>
    <t xml:space="preserve">CABO DE COBRE, RIGIDO, CLASSE 2, COMPACTADO, BLINDADO, ISOLACAO EM EPR OU XLPE, COBERTURA ANTICHAMA EM PVC, PEAD OU HFFR, 1 CONDUTOR, 20/35 KV, SECAO NOMINAL 95 MM2                                                                                                                                                                                                                                                                                                                                      </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</si>
  <si>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</si>
  <si>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</si>
  <si>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</si>
  <si>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</si>
  <si>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</si>
  <si>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</si>
  <si>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</si>
  <si>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</si>
  <si>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300 MM2                                                                                                                                                                                                                                                                                                                                                                                         </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</si>
  <si>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</si>
  <si>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</si>
  <si>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</si>
  <si>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 xml:space="preserve">CABO DE COBRE, RIGIDO, CLASSE 2, ISOLACAO EM PVC/A, ANTICHAMA BWF-B, 1 CONDUTOR, 450/750 V, SECAO NOMINAL 50 MM2                                                                                                                                                                                                                                                                                                                                                                                          </t>
  </si>
  <si>
    <t xml:space="preserve">CABO DE COBRE, RIGIDO, CLASSE 2, ISOLACAO EM PVC/A, ANTICHAMA BWF-B, 1 CONDUTOR, 450/750 V, SECAO NOMINAL 500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</si>
  <si>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</si>
  <si>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</si>
  <si>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</si>
  <si>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</si>
  <si>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</si>
  <si>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</si>
  <si>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</si>
  <si>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</si>
  <si>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</si>
  <si>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</si>
  <si>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10,0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</si>
  <si>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</si>
  <si>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</si>
  <si>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</si>
  <si>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10,0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</si>
  <si>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</si>
  <si>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</si>
  <si>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</si>
  <si>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</si>
  <si>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</si>
  <si>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</si>
  <si>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</si>
  <si>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</si>
  <si>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</si>
  <si>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</si>
  <si>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</si>
  <si>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</si>
  <si>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</si>
  <si>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</si>
  <si>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</si>
  <si>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</si>
  <si>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</si>
  <si>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</si>
  <si>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</si>
  <si>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</si>
  <si>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</si>
  <si>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</si>
  <si>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</si>
  <si>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</si>
  <si>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</si>
  <si>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</si>
  <si>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</si>
  <si>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</si>
  <si>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</si>
  <si>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</si>
  <si>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</si>
  <si>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</si>
  <si>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</si>
  <si>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</si>
  <si>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EM ACO INOX, LARGURA DE *50* MM, COM HASTE EM ACO TEMPERADO, SEM MOLA - CHAVES INCLUIDAS                                                                                                                                                                                                                                                                                                                                                                                                          </t>
  </si>
  <si>
    <t xml:space="preserve">CADEADO SIMPLES/COMUM, EM LATAO MACICO CROMADO, LARGURA DE 25 MM,  HASTE DE ACO TEMPERADO, CEMENTADO (NAO LONGA), INCLUI 2 CHAVES                                                                                                                                                                                                                                                                                                                                                                         </t>
  </si>
  <si>
    <t xml:space="preserve">CADEADO SIMPLES, EM LATAO MACICO CROMADO, LARGURA DE 35 MM,  HASTE DE ACO TEMPERADO, CEMENTADO (NAO LONGA), INCLUI 2 CHAVES                                                                                                                                                                                                                                                                                                                                                                               </t>
  </si>
  <si>
    <t xml:space="preserve">CADEIRA SUSPENSA MANUAL / BALANCIM INDIVIDUAL (NBR 14751)                                                                                                                                                                                                                                                                                                                                                                                                                                                 </t>
  </si>
  <si>
    <t xml:space="preserve">CAIBRO DE MADEIRA APARELHADA *6 X 8* CM, MACARANDUBA, ANGELIM OU EQUIVALENTE DA REGIAO                                                                                                                                                                                                                                                                                                                                                                                                                    </t>
  </si>
  <si>
    <t xml:space="preserve">CAIBRO DE MADEIRA NAO APARELHADA *5 X 6* CM, MACARANDUBA, ANGELIM OU EQUIVALENTE DA REGIAO                                                                                                                                                                                                                                                                                                                                                                                                                </t>
  </si>
  <si>
    <t xml:space="preserve">CAIBRO DE MADEIRA NAO APARELHADA *6 X 8* CM, MACARANDUBA, ANGELIM OU EQUIVALENTE DA REGIAO                                                                                                                                                                                                                                                                                                                                                                                                                </t>
  </si>
  <si>
    <t xml:space="preserve">CAIBRO DE MADEIRA NAO APARELHADA *7,5 X 10 CM (3 X 4 ") PINUS, MISTA OU EQUIVALENTE DA REGIAO                                                                                                                                                                                                                                                                                                                                                                                                             </t>
  </si>
  <si>
    <t xml:space="preserve">CAIBRO DE MADEIRA NAO APARELHADA 5 X 5 CM (2 X 2 ") PINUS, MISTA OU EQUIVALENTE DA REGIAO                                                                                                                                                                                                                                                                                                                                                                                                                 </t>
  </si>
  <si>
    <t xml:space="preserve">CAIBRO DE MADEIRA NAO APARELHADA 5 X 5 CM, CEDRINHO OU EQUIVALENTE DA REGIAO                                                                                                                                                                                                                                                                                                                                                                                                                              </t>
  </si>
  <si>
    <t xml:space="preserve">CAIXA D'AGUA DE FIBRA DE VIDRO, PARA 500 LITROS, COM TAMPA                                                                                                                                                                                                                                                                                                                                                                                                                                                </t>
  </si>
  <si>
    <t xml:space="preserve">CAIXA D'AGUA EM POLIETILENO 1000 LITROS, COM TAMPA                                                                                                                                                                                                                                                                                                                                                                                                                                                        </t>
  </si>
  <si>
    <t xml:space="preserve">CAIXA D'AGUA EM POLIETILENO 1500 LITROS, COM TAMPA                                                                                                                                                                                                                                                                                                                                                                                                                                                        </t>
  </si>
  <si>
    <t xml:space="preserve">CAIXA D'AGUA EM POLIETILENO 2000 LITROS, COM TAMPA                                                                                                                                                                                                                                                                                                                                                                                                                                                        </t>
  </si>
  <si>
    <t xml:space="preserve">CAIXA D'AGUA EM POLIETILENO 500 LITROS, COM TAMPA                                                                                                                                                                                                                                                                                                                                                                                                                                                         </t>
  </si>
  <si>
    <t xml:space="preserve">CAIXA D'AGUA EM POLIETILENO 750 LITROS, COM TAMPA                                                                                                                                                                                                                                                                                                                                                                                                                                                         </t>
  </si>
  <si>
    <t xml:space="preserve">CAIXA D'AGUA FIBRA DE VIDRO PARA 1000 LITROS, COM TAMPA                                                                                                                                                                                                                                                                                                                                                                                                                                                   </t>
  </si>
  <si>
    <t xml:space="preserve">CAIXA D'AGUA FIBRA DE VIDRO PARA 10000 LITROS, COM TAMPA                                                                                                                                                                                                                                                                                                                                                                                                                                                  </t>
  </si>
  <si>
    <t xml:space="preserve">CAIXA D'AGUA FIBRA DE VIDRO PARA 1500 LITROS, COM TAMPA                                                                                                                                                                                                                                                                                                                                                                                                                                                   </t>
  </si>
  <si>
    <t xml:space="preserve">CAIXA D'AGUA FIBRA DE VIDRO PARA 2000 LITROS, COM TAMPA                                                                                                                                                                                                                                                                                                                                                                                                                                                   </t>
  </si>
  <si>
    <t xml:space="preserve">CAIXA D'AGUA FIBRA DE VIDRO PARA 5000 LITROS, COM TAMPA                                                                                                                                                                                                                                                                                                                                                                                                                                                   </t>
  </si>
  <si>
    <t xml:space="preserve">CAIXA DE CONCRETO PRE-MOLDADO PARA AR-CONDICIONADO DE JANELA, DE *80 X 54 X 76,5* CM (L X A X P)                                                                                                                                                                                                                                                                                                                                                                                                          </t>
  </si>
  <si>
    <t xml:space="preserve">CAIXA DE DESCARGA DE PLASTICO EXTERNA, DE *9* L, PUXADOR FIO DE NYLON, NAO INCLUSO CANO, BOLSA, ENGATE                                                                                                                                                                                                                                                                                                                                                                                                    </t>
  </si>
  <si>
    <t xml:space="preserve">CAIXA DE DESCARGA PLASTICA DE EMBUTIR COMPLETA, COM ESPELHO PLASTICO, CAPACIDADE 6 A 10 L, ACESSORIOS INCLUSOS                                                                                                                                                                                                                                                                                                                                                                                            </t>
  </si>
  <si>
    <t xml:space="preserve">CAIXA DE GORDURA EM PVC, DIAMETRO MINIMO 300 MM, DIAMETRO DE SAIDA 100 MM, CAPACIDADE  APROXIMADA 18 LITROS, COM TAMPA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</si>
  <si>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</si>
  <si>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</si>
  <si>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</si>
  <si>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</si>
  <si>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LUZ "3 X 3" EM ACO ESMALTADA                                                                                                                                                                                                                                                                                                                                                                                                                                                                     </t>
  </si>
  <si>
    <t xml:space="preserve">CAIXA DE LUZ "4 X 2" EM ACO ESMALTADA                                                                                                                                                                                                                                                                                                                                                                                                                                                                     </t>
  </si>
  <si>
    <t xml:space="preserve">CAIXA DE LUZ "4 X 4" EM ACO ESMALTADA                                                                                                                                                                                                                                                                                                                                                                                                                                                                     </t>
  </si>
  <si>
    <t xml:space="preserve">CAIXA DE PASSAGEM DE PAREDE, DE EMBUTIR, EM PVC, DIMENSOES *120 X 120 X 75* MM                                                                                                                                                                                                                                                                                                                                                                                                                            </t>
  </si>
  <si>
    <t xml:space="preserve">CAIXA DE PASSAGEM DE PAREDE, DE EMBUTIR, EM PVC, DIMENSOES *150 X 150 X 75* MM                                                                                                                                                                                                                                                                                                                                                                                                                            </t>
  </si>
  <si>
    <t xml:space="preserve">CAIXA DE PASSAGEM DE PAREDE, DE EMBUTIR, EM PVC, DIMENSOES *200 X 200 X 90* MM                                                                                                                                                                                                                                                                                                                                                                                                                            </t>
  </si>
  <si>
    <t xml:space="preserve">CAIXA DE PASSAGEM METALICA DE SOBREPOR COM TAMPA PARAFUSADA, DIMENSOES 15 X 15 X 10 CM                                                                                                                                                                                                                                                                                                                                                                                                                    </t>
  </si>
  <si>
    <t xml:space="preserve">CAIXA DE PASSAGEM METALICA DE SOBREPOR COM TAMPA PARAFUSADA, DIMENSOES 20 X 20 X 10 CM                                                                                                                                                                                                                                                                                                                                                                                                                    </t>
  </si>
  <si>
    <t xml:space="preserve">CAIXA DE PASSAGEM METALICA DE SOBREPOR COM TAMPA PARAFUSADA, DIMENSOES 25 X 25 X 10 CM                                                                                                                                                                                                                                                                                                                                                                                                                    </t>
  </si>
  <si>
    <t xml:space="preserve">CAIXA DE PASSAGEM METALICA DE SOBREPOR COM TAMPA PARAFUSADA, DIMENSOES 30 X 30 X 10 CM                                                                                                                                                                                                                                                                                                                                                                                                                    </t>
  </si>
  <si>
    <t xml:space="preserve">CAIXA DE PASSAGEM METALICA DE SOBREPOR COM TAMPA PARAFUSADA, DIMENSOES 35 X 35 X 12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</si>
  <si>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</si>
  <si>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</si>
  <si>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</si>
  <si>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</si>
  <si>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</si>
  <si>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N 2, DE EMBUTIR, PADRAO TELEBRAS, DIMENSOES 20 X 20 X 12 CM, EM CHAPA DE ACO GALVANIZADO                                                                                                                                                                                                                                                                                                                                                                                                </t>
  </si>
  <si>
    <t xml:space="preserve">CAIXA DE PASSAGEM N 2, DE SOBREPOR, PADRAO TELEBRAS, DIMENSOES 20 X 20 X *12* CM, EM CHAPA DE ACO GALVANIZADO                                                                                                                                                                                                                                                                                                                                                                                             </t>
  </si>
  <si>
    <t xml:space="preserve">CAIXA DE PASSAGEM N 3, DE EMBUTIR, PADRAO TELEBRAS, DIMENSOES 40 X 40 X 12 CM, EM CHAPA DE ACO GALVANIZADO                                                                                                                                                                                                                                                                                                                                                                                                </t>
  </si>
  <si>
    <t xml:space="preserve">CAIXA DE PASSAGEM N 3, DE SOBREPOR, PADRAO TELEBRAS, DIMENSOES 40 X 40 X *12* CM, EM CHAPA DE ACO GALVANIZADO                                                                                                                                                                                                                                                                                                                                                                                             </t>
  </si>
  <si>
    <t xml:space="preserve">CAIXA DE PASSAGEM N 4, DE EMBUTIR, PADRAO TELEBRAS, DIMENSOES 60 X 60 X 12 CM, EM CHAPA DE ACO GALVANIZADO                                                                                                                                                                                                                                                                                                                                                                                                </t>
  </si>
  <si>
    <t xml:space="preserve">CAIXA DE PASSAGEM N 4, DE SOBREPOR, PADRAO TELEBRAS, DIMENSOES 60 X 60 X *12* CM, EM CHAPA DE ACO GALVANIZADO                                                                                                                                                                                                                                                                                                                                                                                             </t>
  </si>
  <si>
    <t xml:space="preserve">CAIXA DE PASSAGEM N 5, DE EMBUTIR, PADRAO TELEBRAS, DIMENSOES 80 X 80 X 12 CM, EM CHAPA DE ACO GALVANIZADO                                                                                                                                                                                                                                                                                                                                                                                                </t>
  </si>
  <si>
    <t xml:space="preserve">CAIXA DE PASSAGEM N 5, DE SOBREPOR, PADRAO TELEBRAS, DIMENSOES 80 X 80 X *12* CM, EM CHAPA DE ACO GALVANIZADO                                                                                                                                                                                                                                                                                                                                                                                             </t>
  </si>
  <si>
    <t xml:space="preserve">CAIXA DE PASSAGEM N 6, DE EMBUTIR, PADRAO TELEBRAS, DIMENSOES 120 X 120 X 12 CM, EM CHAPA DE ACO GALVANIZADO                                                                                                                                                                                                                                                                                                                                                                                              </t>
  </si>
  <si>
    <t xml:space="preserve">CAIXA DE PASSAGEM N 6, DE SOBREPOR, PADRAO TELEBRAS, DIMENSOES 120 X 120 X *12* CM, EM CHAPA DE ACO GALVANIZADO                                                                                                                                                                                                                                                                                                                                                                                           </t>
  </si>
  <si>
    <t xml:space="preserve">CAIXA DE PASSAGEM N 7, DE EMBUTIR, PADRAO TELEBRAS, DIMENSOES 150 X 150 X 15 CM, EM CHAPA DE ACO GALVANIZADO                                                                                                                                                                                                                                                                                                                                                                                              </t>
  </si>
  <si>
    <t xml:space="preserve">CAIXA DE PASSAGEM N 7, DE SOBREPOR, PADRAO TELEBRAS, DIMENSOES 150 X 150 X *15* CM, EM CHAPA DE ACO GALVANIZADO                                                                                                                                                                                                                                                                                                                                                                                           </t>
  </si>
  <si>
    <t xml:space="preserve">CAIXA DE PASSAGEM N 8, DE EMBUTIR, PADRAO TELEBRAS, DIMENSOES 200 X 200 X 20 CM, EM CHAPA DE ACO GALVANIZADO                                                                                                                                                                                                                                                                                                                                                                                              </t>
  </si>
  <si>
    <t xml:space="preserve">CAIXA DE PASSAGEM N 8, DE SOBREPOR, PADRAO TELEBRAS, DIMENSOES 200 X 200 X *20* CM, EM CHAPA DE ACO GALVANIZADO                                                                                                                                                                                                                                                                                                                                                                                           </t>
  </si>
  <si>
    <t xml:space="preserve">CAIXA DE PASSAGEM OCTOGONAL 4 X4, EM ACO ESMALTADA, COM FUNDO MOVEL SIMPLES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</si>
  <si>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</si>
  <si>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</si>
  <si>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</si>
  <si>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</si>
  <si>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DE PROTECAO PARA 1 MEDIDOR BIFASICO, EM CHAPA DE ACO 20 USG (PADRAO DA CONCESSIONARIA LOCAL)                                                                                                                                                                                                                                                                                                                                                                                                        </t>
  </si>
  <si>
    <t xml:space="preserve">CAIXA DE PROTECAO PARA 1 MEDIDOR MONOFASICO, EM CHAPA DE ACO 20 USG (PADRAO DA CONCESSIONARIA LOCAL)                                                                                                                                                                                                                                                                                                                                                                                                      </t>
  </si>
  <si>
    <t xml:space="preserve">CAIXA DE PROTECAO PARA 1 MEDIDOR TRIFASICO, EM CHAPA DE ACO 20 USG (PADRAO DA CONCESSIONARIA LOCAL)                                                                                                                                                                                                                                                                                                                                                                                                       </t>
  </si>
  <si>
    <t xml:space="preserve">CAIXA EXTERNA DE MEDICAO PARA 1 MEDIDOR TRIFASICO, COM VISOR, EM CHAPA DE ACO 18 USG (PADRAO DA CONCESSIONARIA LOCAL)                                                                                                                                                                                                                                                                                                                                                                                     </t>
  </si>
  <si>
    <t xml:space="preserve">CAIXA EXTERNA DE MEDICAO PARA 4 MEDIDORES MONOFASICOS, COM VISOR, EM CHAPA DE ACO 18 USG (PADRAO DA CONCESSIONARIA LOCAL)                                                                                                                                                                                                                                                                                                                                                                                 </t>
  </si>
  <si>
    <t xml:space="preserve">CAIXA GORDURA DUPLA, CONCRETO PRE MOLDADO, CIRCULAR, COM TAMPA, D = 60* CM                                                                                                                                                                                                                                                                                                                                                                                                                                </t>
  </si>
  <si>
    <t xml:space="preserve">CAIXA GORDURA, SIMPLES, CONCRETO PRE MOLDADO, CIRCULAR, COM TAMPA, D = 40 CM                                                                                                                                                                                                                                                                                                                                                                                                                              </t>
  </si>
  <si>
    <t xml:space="preserve">CAIXA INSPECAO EM CONCRETO PARA ATERRAMENTO E PARA RAIOS DIAMETRO = 300 MM                                                                                                                                                                                                                                                                                                                                                                                                                                </t>
  </si>
  <si>
    <t xml:space="preserve">CAIXA INSPECAO EM POLIETILENO PARA ATERRAMENTO E PARA RAIOS DIAMETRO = 300 MM                                                                                                                                                                                                                                                                                                                                                                                                                             </t>
  </si>
  <si>
    <t xml:space="preserve">CAIXA INSPECAO, CONCRETO PRE MOLDADO, CIRCULAR, COM TAMPA, D = 40* CM                                                                                                                                                                                                                                                                                                                                                                                                                                     </t>
  </si>
  <si>
    <t xml:space="preserve">CAIXA INSPECAO, CONCRETO PRE MOLDADO, CIRCULAR, COM TAMPA, D = 60* CM, H= 60* CM                                                                                                                                                                                                                                                                                                                                                                                                                          </t>
  </si>
  <si>
    <t xml:space="preserve">CAIXA INTERNA DE MEDICAO PARA 1 MEDIDOR TRIFASICO, COM VISOR, EM CHAPA DE ACO 18 USG (PADRAO DA CONCESSIONARIA LOCAL)                                                                                                                                                                                                                                                                                                                                                                                     </t>
  </si>
  <si>
    <t xml:space="preserve">CAIXA INTERNA DE MEDICAO PARA 4 MEDIDORES MONOFASICOS, COM VISOR, EM CHAPA DE ACO 18 USG (PADRAO DA CONCESSIONARIA LOCAL)                                                                                                                                                                                                                                                                                                                                                                                 </t>
  </si>
  <si>
    <t xml:space="preserve">CAIXA INTERNA/EXTERNA DE MEDICAO PARA 1 MEDIDOR MONOFASICO, COM VISOR, EM CHAPA DE ACO 18 USG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</si>
  <si>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</si>
  <si>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</si>
  <si>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t>
  </si>
  <si>
    <t xml:space="preserve">CAIXA PARA MEDICAO COLETIVA TIPO H, PADRAO BIFASICO OU TRIFASICO, PARA ATE 6 MEDIDORES (PADRAO DA CONCESSIONARIA LOCAL)                                                                                                                                                                                                                                                                                                                                                                                   </t>
  </si>
  <si>
    <t xml:space="preserve">CAIXA PARA MEDICAO COLETIVA TIPO K, PADRAO BIFASICO OU TRIFASICO, PARA ATE 2 MEDIDORES (PADRAO DA CONCESSIONARIA LOCAL)                                                                                                                                                                                                                                                                                                                                                                                   </t>
  </si>
  <si>
    <t xml:space="preserve">CAIXA PARA MEDICAO COLETIVA TIPO L, PADRAO BIFASICO OU TRIFASICO, PARA ATE 4 MEDIDORES (PADRAO DA CONCESSIONARIA LOCAL)                                                                                                                                                                                                                                                                                                                                                                                   </t>
  </si>
  <si>
    <t xml:space="preserve">CAIXA PARA MEDICAO COLETIVA TIPO M, PADRAO BIFASICO OU TRIFASICO, PARA ATE 8 MEDIDORES (PADRAO DA CONCESSIONARIA LOCAL)                                                                                                                                                                                                                                                                                                                                                                                   </t>
  </si>
  <si>
    <t xml:space="preserve">CAIXA PARA MEDICAO COLETIVA TIPO N, PADRAO BIFASICO OU TRIFASICO, PARA ATE 12 MEDIDORES (PADRAO DA CONCESSIONARIA LOCAL)                                                                                                                                                                                                                                                                                                                                                                                  </t>
  </si>
  <si>
    <t xml:space="preserve">CAIXA PARA MEDIDOR MONOFASICO, EM POLICARBONATO (TERMOPLASTICO), COM DISJUNTOR                                                                                                                                                                                                                                                                                                                                                                                                                            </t>
  </si>
  <si>
    <t xml:space="preserve">CAIXA PARA MEDIDOR POLIFASICO, EM POLICARBONATO (TERMOPLASTICO), COM DISJUNTOR                                                                                                                                                                                                                                                                                                                                                                                                                            </t>
  </si>
  <si>
    <t xml:space="preserve">CAIXA SIFONADA PVC 150 X 150 X 50MM COM TAMPA CEGA QUADRADA BRANCA                                                                                                                                                                                                                                                                                                                                                                                                                                        </t>
  </si>
  <si>
    <t xml:space="preserve">CAIXA SIFONADA PVC, 100 X 100 X 40 MM, COM GRELHA REDONDA BRANCA                                                                                                                                                                                                                                                                                                                                                                                                                                          </t>
  </si>
  <si>
    <t xml:space="preserve">CAIXA SIFONADA PVC, 100 X 100 X 50 MM, COM GRELHA REDONDA BRANCA                                                                                                                                                                                                                                                                                                                                                                                                                                          </t>
  </si>
  <si>
    <t xml:space="preserve">CAIXA SIFONADA PVC, 150 X 150 X 50 MM, COM GRELHA QUADRADA BRANCA (NBR 5688)                                                                                                                                                                                                                                                                                                                                                                                                                              </t>
  </si>
  <si>
    <t xml:space="preserve">CAIXA SIFONADA PVC, 150 X 150 X 50 MM, COM GRELHA REDONDA BRANCA                                                                                                                                                                                                                                                                                                                                                                                                                                          </t>
  </si>
  <si>
    <t xml:space="preserve">CAIXA SIFONADA PVC, 150 X 185 X 75 MM, COM GRELHA QUADRADA BRANCA                                                                                                                                                                                                                                                                                                                                                                                                                                         </t>
  </si>
  <si>
    <t xml:space="preserve">CAIXA SIFONADA PVC, 150 X 185 X 75 MM, COM TAMPA CEGA QUADRADA BRANCA                                                                                                                                                                                                                                                                                                                                                                                                                                     </t>
  </si>
  <si>
    <t xml:space="preserve">CAIXA SIFONADA PVC, 250 X 230 X 75 MM, COM TAMPA E PORTA TAMPA QUADRADA BRANCA                                                                                                                                                                                                                                                                                                                                                                                                                            </t>
  </si>
  <si>
    <t xml:space="preserve">CAL HIDRATADA CH-I PARA ARGAMASSAS                                                                                                                                                                                                                                                                                                                                                                                                                                                                        </t>
  </si>
  <si>
    <t xml:space="preserve">CAL HIDRATADA PARA PINTURA                                                                                                                                                                                                                                                                                                                                                                                                                                                                                </t>
  </si>
  <si>
    <t xml:space="preserve">CAL VIRGEM COMUM PARA ARGAMASSAS (NBR 6453)                                                                                                                                                                                                                                                                                                                                                                                                                                                               </t>
  </si>
  <si>
    <t xml:space="preserve">CALAFETADOR / CALAFATE                                                                                                                                                                                                                                                                                                                                                                                                                                                                                    </t>
  </si>
  <si>
    <t xml:space="preserve">CALAFETADOR / CALAFATE (MENSALISTA)                                                                                                                                                                                                                                                                                                                                                                                                                                                                       </t>
  </si>
  <si>
    <t xml:space="preserve">CALCARIO DOLOMITICO A (POSTO PEDREIRA/FORNECEDOR, SEM FRETE)                                                                                                                                                                                                                                                                                                                                                                                                                                              </t>
  </si>
  <si>
    <t xml:space="preserve">CALCETEIRO                                                                                                                                                                                                                                                                                                                                                                                                                                                                                                </t>
  </si>
  <si>
    <t xml:space="preserve">CALCETEIRO  (MENSALISTA)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</si>
  <si>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</si>
  <si>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</si>
  <si>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</si>
  <si>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</si>
  <si>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PLUVIAL DE PVC, DIAMETRO ENTRE 119 E 170 MM, COMPRIMENTO DE 3 M, PARA DRENAGEM PREDIAL                                                                                                                                                                                                                                                                                                                                                                                                              </t>
  </si>
  <si>
    <t xml:space="preserve">CALHA QUADRADA DE CHAPA DE ACO GALVANIZADA NUM 24, CORTE 100 CM (COLETADO CAIXA)                                                                                                                                                                                                                                                                                                                                                                                                                          </t>
  </si>
  <si>
    <t xml:space="preserve">CALHA QUADRADA DE CHAPA DE ACO GALVANIZADA NUM 24, CORTE 33 CM (COLETADO CAIXA)                                                                                                                                                                                                                                                                                                                                                                                                                           </t>
  </si>
  <si>
    <t xml:space="preserve">CALHA QUADRADA DE CHAPA DE ACO GALVANIZADA NUM 24, CORTE 50 CM (COLETADO CAIXA)                                                                                                                                                                                                                                                                                                                                                                                                                           </t>
  </si>
  <si>
    <t xml:space="preserve">CALHA QUADRADA DE CHAPA DE ACO GALVANIZADA NUM 26, CORTE 33 CM                                                                                                                                                                                                                                                                                                                                                                                                                                            </t>
  </si>
  <si>
    <t xml:space="preserve">CALHA QUADRADA DE CHAPA DE ACO GALVANIZADA NUM 28, CORTE 25 CM                                                                                                                                                                                                                                                                                                                                                                                                                                            </t>
  </si>
  <si>
    <t xml:space="preserve">CALHA/CANALETA DE CONCRETO SIMPLES, TIPO MEIA CANA, D = 20 CM, PARA AGUA PLUVIAL                                                                                                                                                                                                                                                                                                                                                                                                                          </t>
  </si>
  <si>
    <t xml:space="preserve">CALHA/CANALETA DE CONCRETO SIMPLES, TIPO MEIA CANA, D = 30 CM, PARA AGUA PLUVIAL                                                                                                                                                                                                                                                                                                                                                                                                                          </t>
  </si>
  <si>
    <t xml:space="preserve">CALHA/CANALETA DE CONCRETO SIMPLES, TIPO MEIA CANA, D = 50 CM, PARA AGUA PLUVIAL                                                                                                                                                                                                                                                                                                                                                                                                                          </t>
  </si>
  <si>
    <t xml:space="preserve">CALHA/CANALETA DE CONCRETO SIMPLES, TIPO MEIA CANA, D = 60 CM, PARA AGUA PLUVIAL                                                                                                                                                                                                                                                                                                                                                                                                                          </t>
  </si>
  <si>
    <t xml:space="preserve">CALHA/CANALETA DE CONCRETO SIMPLES, TIPO MEIA CANA, D = 80 CM, PARA AGUA PLUVIAL                                                                                                                                                                                                                                                                                                                                                                                                                          </t>
  </si>
  <si>
    <t xml:space="preserve">CALHA/CANALETA DE CONCRETO SIMPLES, TIPO MEIA CANA, D= 40 CM, PARA AGUA PLUVIAL                                                                                                                                                                                                                                                                                                                                                                                                                           </t>
  </si>
  <si>
    <t xml:space="preserve">CAMADA SEPARADORA DE FILME DE POLIETILENO 20 A 25 MICRA                                                                                                                                                                                                                                                                                                                                                                                                                                                   </t>
  </si>
  <si>
    <t xml:space="preserve">CAMINHAO TOCO, PESO BRUTO TOTAL 13000 KG, CARGA UTIL MAXIMA 7925 KG, DISTANCIA ENTRE EIXOS 4,80 M, POTENCIA 189 CV (INCLUI CABINE E CHASSI, NAO INCLUI CARROCERIA)                                                                                                                                                                                                                                                                                                                                        </t>
  </si>
  <si>
    <t xml:space="preserve">CAMINHAO TOCO, PESO BRUTO TOTAL 14300 KG, CARGA UTIL MAXIMA 9590 KG, DISTANCIA ENTRE EIXOS 4,76 M, POTENCIA 185 CV (INCLUI CABINE E CHASSI, NAO INCLUI CARROCERIA)                                                                                                                                                                                                                                                                                                                                        </t>
  </si>
  <si>
    <t xml:space="preserve">CAMINHAO TOCO, PESO BRUTO TOTAL 14300 KG, CARGA UTIL MAXIMA 9710 KG, DISTANCIA ENTRE EIXOS 3,56 M, POTENCIA 185 CV (INCLUI CABINE E CHASSI, NAO INCLUI CARROCERIA)                                                                                                                                                                                                                                                                                                                                        </t>
  </si>
  <si>
    <t xml:space="preserve">CAMINHAO TOCO, PESO BRUTO TOTAL 16000 KG, CARGA UTIL MAXIMA DE 10685 KG, DISTANCIA ENTRE EIXOS 4,8M, POTENCIA 189 CV (INCLUI CABINE E CHASSI, NAO INCLUI CARROCERIA)                                                                                                                                                                                                                                                                                                                                      </t>
  </si>
  <si>
    <t xml:space="preserve">CAMINHAO TOCO, PESO BRUTO TOTAL 16000 KG, CARGA UTIL MAXIMA 10600 KG, DISTANCIA ENTRE EIXOS 4,80 M, POTENCIA 275 CV (INCLUI CABINE E CHASSI, NAO INCLUI CARROCERIA)                                                                                                                                                                                                                                                                                                                                       </t>
  </si>
  <si>
    <t xml:space="preserve">CAMINHAO TOCO, PESO BRUTO TOTAL 16000 KG, CARGA UTIL MAXIMA 10780 KG, DISTANCIA ENTRE EIXOS 3,56 M, POTENCIA 275 CV (INCLUI CABINE E CHASSI, NAO INCLUI CARROCERIA)                                                                                                                                                                                                                                                                                                                                       </t>
  </si>
  <si>
    <t xml:space="preserve">CAMINHAO TOCO, PESO BRUTO TOTAL 16000 KG, CARGA UTIL MAXIMA 11030 KG, DISTANCIA ENTRE EIXOS 3,56M, POTENCIA 186 CV (INCLUI CABINE E CHASSI, NAO INCLUI CARROCERIA)                                                                                                                                                                                                                                                                                                                                        </t>
  </si>
  <si>
    <t xml:space="preserve">CAMINHAO TOCO, PESO BRUTO TOTAL 16000 KG, CARGA UTIL MAXIMA 11130 KG, DISTANCIA ENTRE EIXOS 5,36 M, POTENCIA 185 CV (INCLUI CABINE E CHASSI, NAO INCLUI CARROCERIA)                                                                                                                                                                                                                                                                                                                                       </t>
  </si>
  <si>
    <t xml:space="preserve">CAMINHAO TOCO, PESO BRUTO TOTAL 16000 KG, CARGA UTIL MAXIMA 13071 KG, DISTANCIA ENTRE EIXOS 4,80 M, POTENCIA 230 CV (INCLUI CABINE E CHASSI, NAO INCLUI CARROCERIA)                                                                                                                                                                                                                                                                                                                                       </t>
  </si>
  <si>
    <t xml:space="preserve">CAMINHAO TOCO, PESO BRUTO TOTAL 8250 KG, CARGA UTIL MAXIMA 5110 KG, DISTANCIA ENTRE EIXOS 4,30 M, POTENCIA 162 CV (INCLUI CABINE E CHASSI, NAO INCLUI CARROCERIA)                                                                                                                                                                                                                                                                                                                                         </t>
  </si>
  <si>
    <t xml:space="preserve">CAMINHAO TOCO, PESO BRUTO TOTAL 9000 KG, CARGA UTIL MAXIMA 5940 KG, DISTANCIA ENTRE EIXOS 3,69 M, POTENCIA 177 CV (INCLUI CABINE E CHASSI, NAO INCLUI CARROCERIA)                                                                                                                                                                                                                                                                                                                                         </t>
  </si>
  <si>
    <t xml:space="preserve">CAMINHAO TOCO, PESO BRUTO TOTAL 9600 KG, CARGA UTIL MAXIMA 6110 KG, DISTANCIA ENTRE EIXOS 3,70 M, POTENCIA 156 CV (INCLUI CABINE E CHASSI, NAO INCLUI CARROCERIA)                                                                                                                                                                                                                                                                                                                                         </t>
  </si>
  <si>
    <t xml:space="preserve">CAMINHAO TOCO, PESO BRUTO TOTAL 9600 KG, CARGA UTIL MAXIMA 6200 KG, DISTANCIA ENTRE EIXOS 3,10 M, POTENCIA 156 CV (INCLUI CABINE E CHASSI, NAO INCLUI CARROCERIA)                                                                                                                                                                                                                                                                                                                                         </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</si>
  <si>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</si>
  <si>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</si>
  <si>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 xml:space="preserve">CAMINHAO TRUCADO, PESO BRUTO TOTAL 23000 KG, CARGA UTIL MAXIMA 15378 KG, DISTANCIA ENTRE EIXOS 4,80 M, POTENCIA 326 CV (INCLUI CABINE E CHASSI, NAO INCLUI CARROCERIA)                                                                                                                                                                                                                                                                                                                                    </t>
  </si>
  <si>
    <t xml:space="preserve">CAMINHAO TRUCADO, PESO BRUTO TOTAL 23000 KG, CARGA UTIL MAXIMA 15935 KG, DISTANCIA ENTRE EIXOS 4,80 M, POTENCIA 230 CV (INCLUI CABINE E CHASSI, NAO INCLUI CARROCERIA)                                                                                                                                                                                                                                                                                                                                    </t>
  </si>
  <si>
    <t xml:space="preserve">CAMINHAO TRUCADO, PESO BRUTO TOTAL 23000 KG, CARGA UTIL MAXIMA 15940 KG, DISTANCIA ENTRE EIXOS 3,60 M, POTENCIA 286 CV (INCLUI CABINE E CHASSI, NAO INCLUI CARROCERIA)                                                                                                                                                                                                                                                                                                                                    </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</si>
  <si>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</si>
  <si>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</si>
  <si>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 xml:space="preserve">CAMINHONETE CABINE SIMPLES COM MOTOR 1.6 FLEX, CAMBIO  MANUAL, POTENCIA 101/104 CV, 2 PORTAS                                                                                                                                                                                                                                                                                                                                                                                                              </t>
  </si>
  <si>
    <t xml:space="preserve">CAMINHONETE COM MOTOR A DIESEL, POTENCIA 180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</si>
  <si>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</si>
  <si>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</si>
  <si>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</si>
  <si>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CONCRETO ESTRUTURAL 14 X 19 X 29 CM, FBK 14 MPA (NBR 6136)                                                                                                                                                                                                                                                                                                                                                                                                                                       </t>
  </si>
  <si>
    <t xml:space="preserve">CANALETA CONCRETO ESTRUTURAL 14 X 19 X 29 CM, FBK 4,5 MPA (NBR 6136)                                                                                                                                                                                                                                                                                                                                                                                                                                      </t>
  </si>
  <si>
    <t xml:space="preserve">CANALETA CONCRETO ESTRUTURAL 14 X 19 X 39 CM, FBK 14 MPA (NBR 6136)                                                                                                                                                                                                                                                                                                                                                                                                                                       </t>
  </si>
  <si>
    <t xml:space="preserve">CANALETA CONCRETO ESTRUTURAL 14 X 19 X 39 CM, FBK 4,5 MPA (NBR 6136)                                                                                                                                                                                                                                                                                                                                                                                                                                      </t>
  </si>
  <si>
    <t xml:space="preserve">CANALETA CONCRETO 14 X 19 X 19 CM (CLASSE C - NBR 6136)                                                                                                                                                                                                                                                                                                                                                                                                                                                   </t>
  </si>
  <si>
    <t xml:space="preserve">CANALETA CONCRETO 19 X 19 X 19 CM (CLASSE C - NBR 6136)                                                                                                                                                                                                                                                                                                                                                                                                                                                   </t>
  </si>
  <si>
    <t xml:space="preserve">CANALETA CONCRETO 9 X 19 X 19 CM (CLASSE C - NBR 6136)                                                                                                                                                                                                                                                                                                                                                                                                                                                    </t>
  </si>
  <si>
    <t xml:space="preserve">CANALETA ESTRUTURAL CERAMICA, 14 X 19 X 19 CM, 6,0 MPA (NBR 15270)                                                                                                                                                                                                                                                                                                                                                                                                                                        </t>
  </si>
  <si>
    <t xml:space="preserve">CANALETA ESTRUTURAL CERAMICA, 14 X 19 X 29 CM, 4,0 MPA (NBR 15270)                                                                                                                                                                                                                                                                                                                                                                                                                                        </t>
  </si>
  <si>
    <t xml:space="preserve">CANALETA ESTRUTURAL CERAMICA, 14 X 19 X 29 CM, 6,0 MPA (NBR 15270)                                                                                                                                                                                                                                                                                                                                                                                                                                        </t>
  </si>
  <si>
    <t xml:space="preserve">CANALETA ESTRUTURAL CERAMICA, 14 X 19 X 39 CM, 4,0 MPA (NBR 15270)                                                                                                                                                                                                                                                                                                                                                                                                                                        </t>
  </si>
  <si>
    <t xml:space="preserve">CANALETA ESTRUTURAL CERAMICA, 14 X 19 X 39 CM, 6,0 MPA (NBR 15270)                                                                                                                                                                                                                                                                                                                                                                                                                                        </t>
  </si>
  <si>
    <t xml:space="preserve">CANOPLA ACABAMENTO CROMADO PARA INSTALACAO DE SPRINKLER, SOB FORRO, 15 MM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</si>
  <si>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</si>
  <si>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</si>
  <si>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</si>
  <si>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</si>
  <si>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</si>
  <si>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</si>
  <si>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 xml:space="preserve">CANTONEIRA ALUMINIO ABAS IGUAIS 1 1/2 ", E = 3/16 "                                                                                                                                                                                                                                                                                                                                                                                                                                                       </t>
  </si>
  <si>
    <t xml:space="preserve">CANTONEIRA ALUMINIO ABAS IGUAIS 1 1/4 ", E = 3/16 "                                                                                                                                                                                                                                                                                                                                                                                                                                                       </t>
  </si>
  <si>
    <t xml:space="preserve">CANTONEIRA ALUMINIO ABAS IGUAIS 2 ", E = 1/4 "                                                                                                                                                                                                                                                                                                                                                                                                                                                            </t>
  </si>
  <si>
    <t xml:space="preserve">CANTONEIRA ALUMINIO ABAS IGUAIS 2 ", E = 1/8 "                                                                                                                                                                                                                                                                                                                                                                                                                                                            </t>
  </si>
  <si>
    <t xml:space="preserve">CANTONEIRA DE ACO 3 "  X  3 "  X  1/4 "                                                                                                                                                                                                                                                                                                                                                                                                                                                                   </t>
  </si>
  <si>
    <t xml:space="preserve">CANTONEIRA FERRO GALVANIZADO DE ABAS IGUAIS, 1 1/2" X 1/4" (L X E), 3,40 KG/M                                                                                                                                                                                                                                                                                                                                                                                                                             </t>
  </si>
  <si>
    <t xml:space="preserve">CANTONEIRA FERRO GALVANIZADO DE ABAS IGUAIS, 1" X 1/8" (L X E) , 1,20KG/M                                                                                                                                                                                                                                                                                                                                                                                                                                 </t>
  </si>
  <si>
    <t xml:space="preserve">CANTONEIRA FERRO GALVANIZADO DE ABAS IGUAIS, 2" X 3/8" (L X E), 6,9 KG/M                                                                                                                                                                                                                                                                                                                                                                                                                                  </t>
  </si>
  <si>
    <t xml:space="preserve">CANTONEIRA FERRO GALVANIZADO DE ABAS IGUAIS, 3/4" X 1/8" (L X E)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</si>
  <si>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</si>
  <si>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</si>
  <si>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</si>
  <si>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</si>
  <si>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</si>
  <si>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</si>
  <si>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</si>
  <si>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</si>
  <si>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</si>
  <si>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</si>
  <si>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</si>
  <si>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</si>
  <si>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</si>
  <si>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</si>
  <si>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 xml:space="preserve">CAP PVC, ROSCAVEL, 1 1/4",  AGUA FRIA PREDIAL                                                                                                                                                                                                                                                                                                                                                                                                                                                             </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</si>
  <si>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</si>
  <si>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</si>
  <si>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</si>
  <si>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</si>
  <si>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</si>
  <si>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 xml:space="preserve">CAP PVC, ROSCAVEL, 3",  AGUA FRIA PREDIAL                                                                                                                                                                                                                                                                                                                                                                                                                                                                 </t>
  </si>
  <si>
    <t xml:space="preserve">CAP PVC, SERIE R, DN 100 MM, PARA ESGOTO PREDIAL                                                                                                                                                                                                                                                                                                                                                                                                                                                          </t>
  </si>
  <si>
    <t xml:space="preserve">CAP PVC, SERIE R, DN 150 MM, PARA ESGOTO PREDIAL                                                                                                                                                                                                                                                                                                                                                                                                                                                          </t>
  </si>
  <si>
    <t xml:space="preserve">CAP PVC, SERIE R, DN 75 MM, PARA ESGOTO PREDIAL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</si>
  <si>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</si>
  <si>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</si>
  <si>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</si>
  <si>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</si>
  <si>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</si>
  <si>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</si>
  <si>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</si>
  <si>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</si>
  <si>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</si>
  <si>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</si>
  <si>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</si>
  <si>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</si>
  <si>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</si>
  <si>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</si>
  <si>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</si>
  <si>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</si>
  <si>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</si>
  <si>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</si>
  <si>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</si>
  <si>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</si>
  <si>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</si>
  <si>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</si>
  <si>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CARENAGEM /TAMPA, EM PLASTICO, COR BRANCA, UTILIZADO EM KIT CHASSI METALICO PARA INSTALACAO HIDRAULICA DE CUBA SIMPLES SEM MAQUINA DE LAVAR ROUPA, LARGURA *355* MM X ALTURA *670* MM (COM FUROS E DEMAIS ENCAIXES)                                                                                                                                                                                                                                                                                       </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</si>
  <si>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</si>
  <si>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</si>
  <si>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</si>
  <si>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</si>
  <si>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</si>
  <si>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</si>
  <si>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t>
  </si>
  <si>
    <t xml:space="preserve">CARPINTEIRO AUXILIAR (MENSALISTA)                                                                                                                                                                                                                                                                                                                                                                                                                                                                         </t>
  </si>
  <si>
    <t xml:space="preserve">CARPINTEIRO DE ESQUADRIAS                                                                                                                                                                                                                                                                                                                                                                                                                                                                                 </t>
  </si>
  <si>
    <t xml:space="preserve">CARPINTEIRO DE ESQUADRIAS (MENSALISTA)                                                                                                                                                                                                                                                                                                                                                                                                                                                                    </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</si>
  <si>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</si>
  <si>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</si>
  <si>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</si>
  <si>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</si>
  <si>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</si>
  <si>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</si>
  <si>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</si>
  <si>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</si>
  <si>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</si>
  <si>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</si>
  <si>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</si>
  <si>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t>
  </si>
  <si>
    <t xml:space="preserve">CARVAO ANTRACITO PARA FILTRO, GRAO VARIANDO DE 0,8 ATE 1,1 MM, COEFICIENTE DE UNIFORMIDADE MENOR QUE 1,7 MM (DISTRIBUIDOR)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</si>
  <si>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</si>
  <si>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</si>
  <si>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</si>
  <si>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</si>
  <si>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</si>
  <si>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</si>
  <si>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</si>
  <si>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</si>
  <si>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</si>
  <si>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t>
  </si>
  <si>
    <t xml:space="preserve">CAVOUQUEIRO OU OPERADOR DE PERFURATRIZ / ROMPEDOR (MENSALISTA)                                                                                                                                                                                                                                                                                                                                                                                                                                            </t>
  </si>
  <si>
    <t xml:space="preserve">CENTRALIZADOR DE BARRA DE ACO (CHUMBADOR TIPO CARAMBOLA), PARA ACO ATE 20 MM                                                                                                                                                                                                                                                                                                                                                                                                                              </t>
  </si>
  <si>
    <t xml:space="preserve">CERA  LIQUIDA                                                                                                                                                                                                                                                                                                                                                                                                                                                                                             </t>
  </si>
  <si>
    <t xml:space="preserve">CHAPA ACO INOX AISI 304 NUMERO 4 (E = 6 MM), ACABAMENTO NUMERO 1 (LAMINADO A QUENTE, FOSCO)                                                                                                                                                                                                                                                                                                                                                                                                               </t>
  </si>
  <si>
    <t xml:space="preserve">CHAPA ACO INOX AISI 304 NUMERO 9 (E = 4 MM), ACABAMENTO NUMERO 1 (LAMINADO A QUENTE, FOSCO)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</si>
  <si>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</si>
  <si>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</si>
  <si>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</si>
  <si>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</si>
  <si>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</si>
  <si>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</si>
  <si>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</si>
  <si>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</si>
  <si>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</si>
  <si>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</si>
  <si>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</si>
  <si>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</si>
  <si>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</si>
  <si>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</si>
  <si>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</si>
  <si>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0,65 MM (5,20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</si>
  <si>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</si>
  <si>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</si>
  <si>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</si>
  <si>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</si>
  <si>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</si>
  <si>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</si>
  <si>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</si>
  <si>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</si>
  <si>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</si>
  <si>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</si>
  <si>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</si>
  <si>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ALUMINIO, E = 3 MM, L = 1000 MM - 8,10 KG/M2 (LIGA 1200 - H14)                                                                                                                                                                                                                                                                                                                                                                                                                                   </t>
  </si>
  <si>
    <t xml:space="preserve">CHAPA DE ALUMINIO, E = 4 MM, L = 1000 MM - 10,8 KG/M2 (LIGA 1200 - H14)                                                                                                                                                                                                                                                                                                                                                                                                                                   </t>
  </si>
  <si>
    <t xml:space="preserve">CHAPA DE ALUMINIO, E = 5 MM, L = 1060 MM - 13,5 KG/M2 (LIGA 1200 - H14)                                                                                                                                                                                                                                                                                                                                                                                                                                   </t>
  </si>
  <si>
    <t xml:space="preserve">CHAPA DE GESSO ACARTONADO, RESISTENTE A UMIDADE (RU), COR VERDE, E = 12,5 MM, 1200 X 1800 MM (L X C)                                                                                                                                                                                                                                                                                                                                                                                                      </t>
  </si>
  <si>
    <t xml:space="preserve">CHAPA DE GESSO ACARTONADO, RESISTENTE A UMIDADE (RU), COR VERDE, E = 12,5 MM, 1200 X 2400 MM (L X C)                                                                                                                                                                                                                                                                                                                                                                                                      </t>
  </si>
  <si>
    <t xml:space="preserve">CHAPA DE GESSO ACARTONADO, RESISTENTE AO FOGO (RF), COR ROSA, E = 12,5 MM, 1200 X 1800 MM (L X C)                                                                                                                                                                                                                                                                                                                                                                                                         </t>
  </si>
  <si>
    <t xml:space="preserve">CHAPA DE GESSO ACARTONADO, RESISTENTE AO FOGO (RF), COR ROSA, E = 12,5 MM, 1200 X 2400 MM (L X C)                                                                                                                                                                                                                                                                                                                                                                                                         </t>
  </si>
  <si>
    <t xml:space="preserve">CHAPA DE GESSO ACARTONADO, STANDARD (ST), COR BRANCA, E = 12,5 MM, 1200 X 1800 MM (L X C)                                                                                                                                                                                                                                                                                                                                                                                                                 </t>
  </si>
  <si>
    <t xml:space="preserve">CHAPA DE GESSO ACARTONADO, STANDARD (ST), COR BRANCA, E = 12,5 MM, 1200 X 2400 MM (L X C)                                                                                                                                                                                                                                                                                                                                                                                                                 </t>
  </si>
  <si>
    <t xml:space="preserve">CHAPA DE LAMINADO MELAMINICO, LISO BRILHANTE, DE *1,25 X 3,08* M, E = 0,8 MM                                                                                                                                                                                                                                                                                                                                                                                                                              </t>
  </si>
  <si>
    <t xml:space="preserve">CHAPA DE LAMINADO MELAMINICO, LISO FOSCO, DE *1,25 X 3,08* M, E = 0,8 MM                                                                                                                                                                                                                                                                                                                                                                                                                                  </t>
  </si>
  <si>
    <t xml:space="preserve">CHAPA DE LAMINADO MELAMINICO, TEXTURIZADO, DE *1,25 X 3,08* M, E = 0,8 MM                                                                                                                                                                                                                                                                                                                                                                                                                                 </t>
  </si>
  <si>
    <t xml:space="preserve">CHAPA DE MADEIRA COMPENSADA DE PINUS, VIROLA OU EQUIVALENTE, DE *2,2 X 1,6* M, E = 10 MM                                                                                                                                                                                                                                                                                                                                                                                                                  </t>
  </si>
  <si>
    <t xml:space="preserve">CHAPA DE MADEIRA COMPENSADA DE PINUS, VIROLA OU EQUIVALENTE, DE *2,2 X 1,6* M, E = 12 MM                                                                                                                                                                                                                                                                                                                                                                                                                  </t>
  </si>
  <si>
    <t xml:space="preserve">CHAPA DE MADEIRA COMPENSADA DE PINUS, VIROLA OU EQUIVALENTE, DE *2,2 X 1,6* M, E = 15 MM                                                                                                                                                                                                                                                                                                                                                                                                                  </t>
  </si>
  <si>
    <t xml:space="preserve">CHAPA DE MADEIRA COMPENSADA DE PINUS, VIROLA OU EQUIVALENTE, DE *2,2 X 1,6* M, E = 20 MM                                                                                                                                                                                                                                                                                                                                                                                                                  </t>
  </si>
  <si>
    <t xml:space="preserve">CHAPA DE MADEIRA COMPENSADA DE PINUS, VIROLA OU EQUIVALENTE, DE *2,2 X 1,6* M, E = 25 MM                                                                                                                                                                                                                                                                                                                                                                                                                  </t>
  </si>
  <si>
    <t xml:space="preserve">CHAPA DE MADEIRA COMPENSADA DE PINUS, VIROLA OU EQUIVALENTE, DE *2,2 X 1,6* M, E = 6 MM                                                                                                                                                                                                                                                                                                                                                                                                                   </t>
  </si>
  <si>
    <t xml:space="preserve">CHAPA DE MADEIRA COMPENSADA DE PINUS, VIROLA OU EQUIVALENTE, DE *2,2 X 1,6* M, E = 8 MM                                                                                                                                                                                                                                                                                                                                                                                                                   </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</si>
  <si>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</si>
  <si>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</si>
  <si>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</si>
  <si>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 xml:space="preserve">CHAPA DE MADEIRA COMPENSADA NAVAL (COM COLA FENOLICA), E = 18 MM, DE *1,60 X 2,20* M                                                                                                                                                                                                                                                                                                                                                                                                                      </t>
  </si>
  <si>
    <t xml:space="preserve">CHAPA DE MADEIRA COMPENSADA NAVAL (COM COLA FENOLICA), E = 20 MM, DE *1,60 X 2,20* M                                                                                                                                                                                                                                                                                                                                                                                                                      </t>
  </si>
  <si>
    <t xml:space="preserve">CHAPA DE MADEIRA COMPENSADA NAVAL (COM COLA FENOLICA), E = 25 MM, DE *1,60 X 2,20* M                                                                                                                                                                                                                                                                                                                                                                                                                      </t>
  </si>
  <si>
    <t xml:space="preserve">CHAPA DE MADEIRA COMPENSADA NAVAL (COM COLA FENOLICA), E = 4 MM, DE *1,60 X 2,20* M                                                                                                                                                                                                                                                                                                                                                                                                                       </t>
  </si>
  <si>
    <t xml:space="preserve">CHAPA DE MADEIRA COMPENSADA NAVAL (COM COLA FENOLICA), E = 6 MM, DE *1,60 X 2,20* M                                                                                                                                                                                                                                                                                                                                                                                                                       </t>
  </si>
  <si>
    <t xml:space="preserve">CHAPA DE MADEIRA COMPENSADA PLASTIFICADA PARA FORMA DE CONCRETO, DE 2,20 x 1,10 M, E = 10 MM                                                                                                                                                                                                                                                                                                                                                                                                              </t>
  </si>
  <si>
    <t xml:space="preserve">CHAPA DE MADEIRA COMPENSADA PLASTIFICADA PARA FORMA DE CONCRETO, DE 2,20 x 1,10 M, E = 18 MM                                                                                                                                                                                                                                                                                                                                                                                                              </t>
  </si>
  <si>
    <t xml:space="preserve">CHAPA DE MADEIRA COMPENSADA PLASTIFICADA PARA FORMA DE CONCRETO, DE 2,20 x 1,10 M, E = 6 MM                                                                                                                                                                                                                                                                                                                                                                                                               </t>
  </si>
  <si>
    <t xml:space="preserve">CHAPA DE MADEIRA COMPENSADA PLASTIFICADA PARA FORMA DE CONCRETO, DE 2,20 X 1,10 m, E = 14 MM                                                                                                                                                                                                                                                                                                                                                                                                              </t>
  </si>
  <si>
    <t xml:space="preserve">CHAPA DE MADEIRA COMPENSADA PLASTIFICADA PARA FORMA DE CONCRETO, DE 2,20 X 1,10 M, E = 12 MM                                                                                                                                                                                                                                                                                                                                                                                                              </t>
  </si>
  <si>
    <t xml:space="preserve">CHAPA DE MADEIRA COMPENSADA PLASTIFICADA PARA FORMA DE CONCRETO, DE 2,20 X 1,10 M, E = 20 MM                                                                                                                                                                                                                                                                                                                                                                                                              </t>
  </si>
  <si>
    <t xml:space="preserve">CHAPA DE MADEIRA COMPENSADA RESINADA PARA FORMA DE CONCRETO, DE *2,2 X 1,1* M, E = 10 MM                                                                                                                                                                                                                                                                                                                                                                                                                  </t>
  </si>
  <si>
    <t xml:space="preserve">CHAPA DE MADEIRA COMPENSADA RESINADA PARA FORMA DE CONCRETO, DE *2,2 X 1,1* M, E = 12 MM                                                                                                                                                                                                                                                                                                                                                                                                                  </t>
  </si>
  <si>
    <t xml:space="preserve">CHAPA DE MADEIRA COMPENSADA RESINADA PARA FORMA DE CONCRETO, DE *2,2 X 1,1* M, E = 14 MM                                                                                                                                                                                                                                                                                                                                                                                                                  </t>
  </si>
  <si>
    <t xml:space="preserve">CHAPA DE MADEIRA COMPENSADA RESINADA PARA FORMA DE CONCRETO, DE *2,2 X 1,1* M, E = 17 MM                                                                                                                                                                                                                                                                                                                                                                                                                  </t>
  </si>
  <si>
    <t xml:space="preserve">CHAPA DE MADEIRA COMPENSADA RESINADA PARA FORMA DE CONCRETO, DE *2,2 X 1,1* M, E = 20 MM                                                                                                                                                                                                                                                                                                                                                                                                                  </t>
  </si>
  <si>
    <t xml:space="preserve">CHAPA DE MADEIRA COMPENSADA RESINADA PARA FORMA DE CONCRETO, DE *2,2 X 1,1* M, E = 6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</si>
  <si>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</si>
  <si>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</si>
  <si>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</si>
  <si>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</si>
  <si>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</si>
  <si>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</si>
  <si>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</si>
  <si>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</si>
  <si>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</si>
  <si>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</si>
  <si>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</si>
  <si>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</si>
  <si>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</si>
  <si>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</si>
  <si>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</si>
  <si>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</si>
  <si>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</si>
  <si>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</si>
  <si>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</si>
  <si>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PARA EMENDA DE VIGA, EM ACO GROSSO, QUALIDADE ESTRUTURAL, BITOLA 3/16 ", E= 4,75 MM, 4 FUROS, LARGURA 45 MM, COMPRIMENTO 500 MM                                                                                                                                                                                                                                                                                                                                                                     </t>
  </si>
  <si>
    <t xml:space="preserve">CHAPA/BOBINA ALUMINIO, E = 0,5 MM, L = 300 MM - 0,41 KG/M (LIGA 1200 - H14)                                                                                                                                                                                                                                                                                                                                                                                                                               </t>
  </si>
  <si>
    <t xml:space="preserve">CHAPA/BOBINA ALUMINIO, E = 0,8 MM, L = 1000 MM - 2,16 KG/M (LIGA 1200 - H14)                                                                                                                                                                                                                                                                                                                                                                                                                              </t>
  </si>
  <si>
    <t xml:space="preserve">CHAPA/BOBINA ALUMINIO, E = 0,8 MM, L = 500 MM - 1,08 KG/M (LIGA 1200 - H14)                                                                                                                                                                                                                                                                                                                                                                                                                               </t>
  </si>
  <si>
    <t xml:space="preserve">CHAPA/BOBINA ALUMINIO, E = 0,8 MM, L = 600 MM - 1,30 KG/M (LIGA 1200 - H14)                                                                                                                                                                                                                                                                                                                                                                                                                               </t>
  </si>
  <si>
    <t xml:space="preserve">CHAVE BLINDADA TRIPOLAR PARA MOTORES, DO TIPO FACA, COM PORTA FUSIVEL DO TIPO CARTUCHO, CORRENTE NOMINAL DE 100 A, TENSAO NOMINAL DE 250 V                                                                                                                                                                                                                                                                                                                                                                </t>
  </si>
  <si>
    <t xml:space="preserve">CHAVE BLINDADA TRIPOLAR PARA MOTORES, DO TIPO FACA, COM PORTA FUSIVEL DO TIPO CARTUCHO, CORRENTE NOMINAL DE 30 A, TENSAO NOMINAL DE 250 V                                                                                                                                                                                                                                                                                                                                                                 </t>
  </si>
  <si>
    <t xml:space="preserve">CHAVE BLINDADA TRIPOLAR PARA MOTORES, DO TIPO FACA, COM PORTA FUSIVEL DO TIPO CARTUCHO, CORRENTE NOMINAL DE 60 A, TENSAO NOMINAL DE 250 V                                                                                                                                                                                                                                                                                                                                                                 </t>
  </si>
  <si>
    <t xml:space="preserve">CHAVE DE PARTIDA DIRETA TRIFASICA, COM CAIXA TERMOPLASTICA, COM FUSIVEL DE 25 A, PARA MOTOR COM POTENCIA DE 7,5 CV E TENSAO DE 380 V                                                                                                                                                                                                                                                                                                                                                                      </t>
  </si>
  <si>
    <t xml:space="preserve">CHAVE DE PARTIDA DIRETA TRIFASICA, COM CAIXA TERMOPLASTICA, COM FUSIVEL DE 35 A, PARA MOTOR COM POTENCIA DE 5 CV E TENSAO DE 220 V                                                                                                                                                                                                                                                                                                                                                                        </t>
  </si>
  <si>
    <t xml:space="preserve">CHAVE DE PARTIDA DIRETA TRIFASICA, COM CAIXA TERMOPLASTICA, COM FUSIVEL DE 63 A, PARA MOTOR COM POTENCIA DE 10 CV E TENSAO DE 220 V                                                                                                                                                                                                                                                                                                                                                                       </t>
  </si>
  <si>
    <t xml:space="preserve">CHAVE DUPLA PARA CONEXOES TIPO STORZ, ENGATE RAPIDO 1 1/2" X 2 1/2", EM LATAO, PARA INSTALACAO PREDIAL COMBATE A INCENDIO                                                                                                                                                                                                                                                                                                                                                                                 </t>
  </si>
  <si>
    <t xml:space="preserve">CHAVE FUSIVEL PARA REDES DE DISTRIBUICAO, TENSAO DE 15,0 KV, CORRENTE NOMINAL DO PORTA FUSIVEL DE 100 A, CAPACIDADE DE INTERRUPCAO SIMETRICA DE 7,10 KA, CAPACIDADE DE INTERRUPCAO ASSIMETRICA 10,00 KA                                                                                                                                                                                                                                                                                                   </t>
  </si>
  <si>
    <t xml:space="preserve">CHAVE SECCIONADORA-FUSIVEL BLINDADA TRIPOLAR, ABERTURA COM CARGA, PARA FUSIVEL NH00, CORRENTE NOMINAL DE 160 A, TENSAO DE 500 V                                                                                                                                                                                                                                                                                                                                                                           </t>
  </si>
  <si>
    <t xml:space="preserve">CHAVE SECCIONADORA-FUSIVEL BLINDADA TRIPOLAR, ABERTURA COM CARGA, PARA FUSIVEL NH01, CORRENTE NOMINAL DE 250 A, TENSAO DE 500 V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</si>
  <si>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</si>
  <si>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</si>
  <si>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</si>
  <si>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DE ACO, 1" X 600 MM, PARA POSTES DE ACO COM BASE, INCLUSO PORCA E ARRUELA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</si>
  <si>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</si>
  <si>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</si>
  <si>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</si>
  <si>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CHUVEIRO PLASTICO BRANCO SIMPLES 5 '' PARA ACOPLAR EM HASTE 1/2 ", AGUA FRIA                                                                                                                                                                                                                                                                                                                                                                                                                              </t>
  </si>
  <si>
    <t xml:space="preserve">CIMENTO ASFALTICO DE PETROLEO A GRANEL (CAP) 30/45 (COLETADO CAIXA NA ANP ACRESCIDO DE ICMS)                                                                                                                                                                                                                                                                                                                                                                                                              </t>
  </si>
  <si>
    <t xml:space="preserve">CIMENTO ASFALTICO DE PETROLEO A GRANEL (CAP) 50/70 (COLETADO CAIXA NA ANP ACRESCIDO DE ICMS)                                                                                                                                                                                                                                                                                                                                                                                                              </t>
  </si>
  <si>
    <t xml:space="preserve">CIMENTO BRANCO                                                                                                                                                                                                                                                                                                                                                                                                                                                                                            </t>
  </si>
  <si>
    <t xml:space="preserve">CIMENTO IMPERMEABILIZANTE DE PEGA ULTRARRAPIDA PARA TAMPONAMENTOS                                                                                                                                                                                                                                                                                                                                                                                                                                         </t>
  </si>
  <si>
    <t xml:space="preserve">CIMENTO PORTLAND COMPOSTO CP II-32                                                                                                                                                                                                                                                                                                                                                                                                                                                                        </t>
  </si>
  <si>
    <t xml:space="preserve">CIMENTO PORTLAND COMPOSTO CP II-32 (SACO DE 50 KG)                                                                                                                                                                                                                                                                                                                                                                                                                                                        </t>
  </si>
  <si>
    <t xml:space="preserve">CIMENTO PORTLAND DE ALTO FORNO (AF) CP III-32                                                                                                                                                                                                                                                                                                                                                                                                                                                             </t>
  </si>
  <si>
    <t xml:space="preserve">CIMENTO PORTLAND ESTRUTURAL BRANCO CPB-32                                                                                                                                                                                                                                                                                                                                                                                                                                                                 </t>
  </si>
  <si>
    <t xml:space="preserve">CIMENTO PORTLAND POZOLANICO CP IV- 32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</si>
  <si>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</si>
  <si>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</si>
  <si>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</si>
  <si>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</si>
  <si>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</si>
  <si>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</si>
  <si>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</si>
  <si>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</si>
  <si>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</si>
  <si>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</si>
  <si>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</si>
  <si>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</si>
  <si>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</si>
  <si>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</si>
  <si>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</si>
  <si>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</si>
  <si>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110 MM X 1/2" OU 110 MM X 3/4", PARA LIGACAO PREDIAL DE AGUA                                                                                                                                                                                                                                                                                                                                                                          </t>
  </si>
  <si>
    <t xml:space="preserve">COLAR TOMADA PVC, COM TRAVAS, SAIDA ROSCAVEL COM BUCHA DE LATAO, DE 60 MM X 1/2" OU 60 MM X 3/4", PARA LIGACAO PREDIAL DE AGUA                                                                                                                                                                                                                                                                                                                                                                            </t>
  </si>
  <si>
    <t xml:space="preserve">COLAR TOMADA PVC, COM TRAVAS, SAIDA ROSCAVEL COM BUCHA DE LATAO, DE 75 MM X 1/2" OU 75 MM X 3/4", PARA LIGACAO PREDIAL DE AGUA                                                                                                                                                                                                                                                                                                                                                                            </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</si>
  <si>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</si>
  <si>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</si>
  <si>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</si>
  <si>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</si>
  <si>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 xml:space="preserve">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                                                                                                                                                                                 </t>
  </si>
  <si>
    <t xml:space="preserve">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                                                                                                                                                                                 </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</si>
  <si>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</si>
  <si>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 xml:space="preserve">COMPACTADOR DE SOLOS DE PERCURSAO (SOQUETE) COM MOTOR A GASOLINA 4 TEMPOS DE 4 HP (4 CV)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</si>
  <si>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</si>
  <si>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</si>
  <si>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</si>
  <si>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</si>
  <si>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*89* PCM, PRESSAO EFETIVA DE TRABALHO *102* PSI, MOTOR DIESEL, POTENCIA *20*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</si>
  <si>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</si>
  <si>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</si>
  <si>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</si>
  <si>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COMPRESSOR DE AR, VAZAO DE 10 PCM, RESERVATORIO 100 L, PRESSAO DE TRABALHO ENTRE 6,9 E 9,7 BAR,  POTENCIA 2 HP, TENSAO 110/220 V (COLETADO CAIXA)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</si>
  <si>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</si>
  <si>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</si>
  <si>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INCLUI SERVICO DE BOMBEAMENTO (NBR 15823)                                                                                                                                                                                                                                                                                                                                                                                       </t>
  </si>
  <si>
    <t xml:space="preserve">CONCRETO AUTOADENSAVEL (CAA) CLASSE DE RESISTENCIA C20, ESPALHAMENTO SF2, INCLUI SERVICO DE BOMBEAMENTO (NBR 15823)                                                                                                                                                                                                                                                                                                                                                                                       </t>
  </si>
  <si>
    <t xml:space="preserve">CONCRETO AUTOADENSAVEL (CAA) CLASSE DE RESISTENCIA C25, ESPALHAMENTO SF2, INCLUI SERVICO DE BOMBEAMENTO (NBR 15823)                                                                                                                                                                                                                                                                                                                                                                                       </t>
  </si>
  <si>
    <t xml:space="preserve">CONCRETO AUTOADENSAVEL (CAA) CLASSE DE RESISTENCIA C30, ESPALHAMENTO SF2, INCLUI SERVICO DE BOMBEAMENTO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</si>
  <si>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</si>
  <si>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</si>
  <si>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</si>
  <si>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COM BRITA 0 E 1, SLUMP = 100 +/- 20 MM, EXCLUI SERVICO DE BOMBEAMENTO (NBR 8953)                                                                                                                                                                                                                                                                                                                                                                   </t>
  </si>
  <si>
    <t xml:space="preserve">CONCRETO USINADO BOMBEAVEL, CLASSE DE RESISTENCIA C20, COM BRITA 0 E 1, SLUMP = 100 +/- 20 MM, INCLUI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</si>
  <si>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</si>
  <si>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INCLUI SERVICO DE BOMBEAMENTO (NBR 8953)                                                                                                                                                                                                                                                                                                                                                                   </t>
  </si>
  <si>
    <t xml:space="preserve">CONCRETO USINADO BOMBEAVEL, CLASSE DE RESISTENCIA C20, COM BRITA 0, SLUMP = 220 +/- 20 MM, INCLUI SERVICO DE BOMBEAMENTO (NBR 8953)                                                                                                                                                                                                                                                                                                                                                                       </t>
  </si>
  <si>
    <t xml:space="preserve">CONCRETO USINADO BOMBEAVEL, CLASSE DE RESISTENCIA C25, COM BRITA 0 E 1, SLUMP = 100 +/- 20 MM, EXCLUI SERVICO DE BOMBEAMENTO (NBR 8953)                                                                                                                                                                                                                                                                                                                                                                   </t>
  </si>
  <si>
    <t xml:space="preserve">CONCRETO USINADO BOMBEAVEL, CLASSE DE RESISTENCIA C25, COM BRITA 0 E 1, SLUMP = 100 +/- 20 MM, INCLUI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</si>
  <si>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</si>
  <si>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</si>
  <si>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COM BRITA 0 E 1, SLUMP = 100 +/- 20 MM, EXCLUI SERVICO DE BOMBEAMENTO (NBR 8953)                                                                                                                                                                                                                                                                                                                                                                   </t>
  </si>
  <si>
    <t xml:space="preserve">CONCRETO USINADO BOMBEAVEL, CLASSE DE RESISTENCIA C30, COM BRITA 0 E 1, SLUMP = 100 +/- 20 MM, INCLUI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</si>
  <si>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</si>
  <si>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</si>
  <si>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C35, COM BRITA 0 E 1, SLUMP = 100 +/- 20 MM, EXCLUI SERVICO DE BOMBEAMENTO (NBR 8953)                                                                                                                                                                                                                                                                                                                                                                   </t>
  </si>
  <si>
    <t xml:space="preserve">CONCRETO USINADO BOMBEAVEL, CLASSE DE RESISTENCIA C35, COM BRITA 0 E 1, SLUMP = 100 +/- 20 MM, INCLUI SERVICO DE BOMBEAMENTO (NBR 8953)                                                                                                                                                                                                                                                                                                                                                                   </t>
  </si>
  <si>
    <t xml:space="preserve">CONCRETO USINADO BOMBEAVEL, CLASSE DE RESISTENCIA C40, COM BRITA 0 E 1, SLUMP = 100 +/- 20 MM, EXCLUI SERVICO DE BOMBEAMENTO (NBR 8953)                                                                                                                                                                                                                                                                                                                                                                   </t>
  </si>
  <si>
    <t xml:space="preserve">CONCRETO USINADO BOMBEAVEL, CLASSE DE RESISTENCIA C40, COM BRITA 0 E 1, SLUMP = 100 +/- 20 MM, INCLUI SERVICO DE BOMBEAMENTO (NBR 8953)                                                                                                                                                                                                                                                                                                                                                                   </t>
  </si>
  <si>
    <t xml:space="preserve">CONCRETO USINADO BOMBEAVEL, CLASSE DE RESISTENCIA C45, COM BRITA 0 E 1, SLUMP = 100 +/- 20 MM, INCLUI SERVICO DE BOMBEAMENTO (NBR 8953)                                                                                                                                                                                                                                                                                                                                                                   </t>
  </si>
  <si>
    <t xml:space="preserve">CONCRETO USINADO BOMBEAVEL, CLASSE DE RESISTENCIA C50, COM BRITA 0 E 1, SLUMP = 100 +/- 20 MM, INCLUI SERVICO DE BOMBEAMENTO (NBR 8953)                                                                                                                                                                                                                                                                                                                                                                   </t>
  </si>
  <si>
    <t xml:space="preserve">CONCRETO USINADO BOMBEAVEL, CLASSE DE RESISTENCIA C60, COM BRITA 0 E 1, SLUMP = 100 +/- 20 MM, INCLUI SERVICO DE BOMBEAMENTO (NBR 8953)                                                                                                                                                                                                                                                                                                                                                                   </t>
  </si>
  <si>
    <t xml:space="preserve">CONCRETO USINADO BOMBEAVEL, CLASSE DE RESISTENCIA C80, COM BRITA 0 E 1, SLUMP = 100 +/- 20 MM, EXCLUI SERVICO DE BOMBEAMENTO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</si>
  <si>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</si>
  <si>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</si>
  <si>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</si>
  <si>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</si>
  <si>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</si>
  <si>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</si>
  <si>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</si>
  <si>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</si>
  <si>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</si>
  <si>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</si>
  <si>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</si>
  <si>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</si>
  <si>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</si>
  <si>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</si>
  <si>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</si>
  <si>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</si>
  <si>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</si>
  <si>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</si>
  <si>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</si>
  <si>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</si>
  <si>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</si>
  <si>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</si>
  <si>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</si>
  <si>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</si>
  <si>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</si>
  <si>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</si>
  <si>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</si>
  <si>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</si>
  <si>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</si>
  <si>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</si>
  <si>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</si>
  <si>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</si>
  <si>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</si>
  <si>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</si>
  <si>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</si>
  <si>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</si>
  <si>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</si>
  <si>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</si>
  <si>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</si>
  <si>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</si>
  <si>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</si>
  <si>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</si>
  <si>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</si>
  <si>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</si>
  <si>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</si>
  <si>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</si>
  <si>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</si>
  <si>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</si>
  <si>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</si>
  <si>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</si>
  <si>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</si>
  <si>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</si>
  <si>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</si>
  <si>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</si>
  <si>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</si>
  <si>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</si>
  <si>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</si>
  <si>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</si>
  <si>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</si>
  <si>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</si>
  <si>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</si>
  <si>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</si>
  <si>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</si>
  <si>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</si>
  <si>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</si>
  <si>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</si>
  <si>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</si>
  <si>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</si>
  <si>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 xml:space="preserve">CONECTOR / ADAPTADOR FEMEA, COM INSERTO METALICO, PPR, DN 32 MM X 3/4", PARA AGUA QUENTE E FRIA PREDIAL                                                                                                                                                                                                                                                                                                                                                                                                   </t>
  </si>
  <si>
    <t xml:space="preserve">CONECTOR / ADAPTADOR MACHO, COM INSERTO METALICO, PPR, DN 25 MM X 1/2", PARA AGUA QUENTE E FRIA PREDIAL                                                                                                                                                                                                                                                                                                                                                                                                   </t>
  </si>
  <si>
    <t xml:space="preserve">CONECTOR / ADAPTADOR MACHO, COM INSERTO METALICO, PPR, DN 32 MM X 3/4", PARA AGUA QUENTE E FRIA PREDIAL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</si>
  <si>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</si>
  <si>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</si>
  <si>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</si>
  <si>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</si>
  <si>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</si>
  <si>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</si>
  <si>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</si>
  <si>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</si>
  <si>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</si>
  <si>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</si>
  <si>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</si>
  <si>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</si>
  <si>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</si>
  <si>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</si>
  <si>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</si>
  <si>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</si>
  <si>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</si>
  <si>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</si>
  <si>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</si>
  <si>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</si>
  <si>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</si>
  <si>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</si>
  <si>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</si>
  <si>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</si>
  <si>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</si>
  <si>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</si>
  <si>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</si>
  <si>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</si>
  <si>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</si>
  <si>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</si>
  <si>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</si>
  <si>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</si>
  <si>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</si>
  <si>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</si>
  <si>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</si>
  <si>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</si>
  <si>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</si>
  <si>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</si>
  <si>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</si>
  <si>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</si>
  <si>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</si>
  <si>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</si>
  <si>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</si>
  <si>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</si>
  <si>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</si>
  <si>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</si>
  <si>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</si>
  <si>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</si>
  <si>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</si>
  <si>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</si>
  <si>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</si>
  <si>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</si>
  <si>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</si>
  <si>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CONEXAO FIXA, ROSCA FEMEA, EM PLASTICO, DN 16 MM X 1/2", PARA CONEXAO COM CRIMPAGEM EM TUBO PEX                                                                                                                                                                                                                                                                                                                                                                                                           </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</si>
  <si>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</si>
  <si>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</si>
  <si>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</si>
  <si>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 xml:space="preserve">CONEXAO FIXA, ROSCA FEMEA, EM PLASTICO, DN 25 MM X 1/2", PARA CONEXAO COM CRIMPAGEM EM TUBO PEX                                                                                                                                                                                                                                                                                                                                                                                                           </t>
  </si>
  <si>
    <t xml:space="preserve">CONEXAO FIXA, ROSCA FEMEA, EM PLASTICO, DN 25 MM X 3/4", PARA CONEXAO COM CRIMPAGEM EM TUBO PEX                                                                                                                                                                                                                                                                                                                                                                                                           </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</si>
  <si>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</si>
  <si>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</si>
  <si>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</si>
  <si>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</si>
  <si>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</si>
  <si>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</si>
  <si>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</si>
  <si>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</si>
  <si>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</si>
  <si>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</si>
  <si>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</si>
  <si>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</si>
  <si>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</si>
  <si>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</si>
  <si>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</si>
  <si>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</si>
  <si>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</si>
  <si>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</si>
  <si>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</si>
  <si>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</si>
  <si>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</si>
  <si>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</si>
  <si>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 xml:space="preserve">CONJUNTO ARRUELAS DE VEDACAO 5/16" PARA TELHA FIBROCIMENTO (UMA ARRUELA METALICA E UMA ARRUELA PVC - CONICAS)                                                                                                                                                                                                                                                                                                                                                                                             </t>
  </si>
  <si>
    <t xml:space="preserve">CJ    </t>
  </si>
  <si>
    <t xml:space="preserve">CONJUNTO DE FECHADURA DE SOBREPOR EM FERRO PINTADO, SEM MACANETA, COM CHAVE GRANDE (SEM CILINDRO) - TIPO CAIXAO - COMPLETA                                                                                                                                                                                                                                                                                                                                                                                </t>
  </si>
  <si>
    <t xml:space="preserve">CONJUNTO DE FERRAGENS PIVO, PARA PORTA PIVOTANTE DE ATE 100 KG, REGULAVEL COM ESFERA , CROMADO - SUPERIOR E INFERIOR - COMPLETO                                                                                                                                                                                                                                                                                                                                                                           </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</si>
  <si>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</si>
  <si>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</si>
  <si>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</si>
  <si>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</si>
  <si>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</si>
  <si>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</si>
  <si>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</si>
  <si>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</si>
  <si>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</si>
  <si>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</si>
  <si>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</si>
  <si>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</si>
  <si>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</si>
  <si>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</si>
  <si>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</si>
  <si>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</si>
  <si>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</si>
  <si>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</si>
  <si>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</si>
  <si>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</si>
  <si>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</si>
  <si>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</si>
  <si>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</si>
  <si>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</si>
  <si>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</si>
  <si>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COORDENADOR / GERENTE DE OBRA                                                                                                                                                                                                                                                                                                                                                                                                                                                                             </t>
  </si>
  <si>
    <t xml:space="preserve">COORDENADOR / GERENTE DE OBRA (MENSALISTA)                                                                                                                                                                                                                                                                                                                                                                                                                                                                </t>
  </si>
  <si>
    <t xml:space="preserve">CORANTE LIQUIDO PARA TINTA PVA, BISNAGA 50 ML                                                                                                                                                                                                                                                                                                                                                                                                                                                             </t>
  </si>
  <si>
    <t xml:space="preserve">CORDA DE POLIAMIDA 12 MM TIPO BOMBEIRO, PARA TRABALHO EM ALTURA                                                                                                                                                                                                                                                                                                                                                                                                                                           </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</si>
  <si>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</si>
  <si>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</si>
  <si>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</si>
  <si>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</si>
  <si>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</si>
  <si>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</si>
  <si>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</si>
  <si>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</si>
  <si>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</si>
  <si>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</si>
  <si>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</si>
  <si>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</si>
  <si>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</si>
  <si>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</si>
  <si>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</si>
  <si>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</si>
  <si>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</si>
  <si>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</si>
  <si>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</si>
  <si>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</si>
  <si>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</si>
  <si>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</si>
  <si>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</si>
  <si>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</si>
  <si>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</si>
  <si>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</si>
  <si>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</si>
  <si>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</si>
  <si>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</si>
  <si>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</si>
  <si>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</si>
  <si>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</si>
  <si>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</si>
  <si>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</si>
  <si>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</si>
  <si>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</si>
  <si>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</si>
  <si>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</si>
  <si>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</si>
  <si>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</si>
  <si>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</si>
  <si>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</si>
  <si>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</si>
  <si>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</si>
  <si>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</si>
  <si>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</si>
  <si>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</si>
  <si>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</si>
  <si>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</si>
  <si>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</si>
  <si>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</si>
  <si>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</si>
  <si>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</si>
  <si>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</si>
  <si>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</si>
  <si>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</si>
  <si>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</si>
  <si>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</si>
  <si>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</si>
  <si>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</si>
  <si>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</si>
  <si>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</si>
  <si>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</si>
  <si>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</si>
  <si>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</si>
  <si>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</si>
  <si>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</si>
  <si>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</si>
  <si>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</si>
  <si>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</si>
  <si>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</si>
  <si>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</si>
  <si>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</si>
  <si>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</si>
  <si>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COM CASTANHA BIPARTIDA, COM VARA DE 1.20 M, EM LATAO CROMADO, PARA PORTAS E JANELAS - COMPLETA                                                                                                                                                                                                                                                                                                                                                                                                    </t>
  </si>
  <si>
    <t xml:space="preserve">CREMONA COM CASTANHA BIPARTIDA, COM VARA DE 1.50 M, EM LATAO CROMADO, PARA PORTAS E JANELAS - COMPLETA                                                                                                                                                                                                                                                                                                                                                                                                    </t>
  </si>
  <si>
    <t xml:space="preserve">CREMONA LATAO CROMADO, COM CASTANHA BIPARTIDA E PRESILHAS, MEDIDAS APROXIMADAS DE 113 X 40 X 35 MM (NAO INCL VARA FERRO)                                                                                                                                                                                                                                                                                                                                                                                  </t>
  </si>
  <si>
    <t xml:space="preserve">CRUZETA DE CONCRETO LEVE, COMP. 2000 MM SECAO, 90 X 90 MM                                                                                                                                                                                                                                                                                                                                                                                                                                                 </t>
  </si>
  <si>
    <t xml:space="preserve">CRUZETA DE EUCALIPTO TRATADO, OU EQUIVALENTE DA REGIAO, *2,4* M, SECAO *9 X 11,5* CM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</si>
  <si>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</si>
  <si>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</si>
  <si>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</si>
  <si>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</si>
  <si>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</si>
  <si>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</si>
  <si>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</si>
  <si>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</si>
  <si>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</si>
  <si>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</si>
  <si>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</si>
  <si>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ALUMINIO ONDULADA, COMPRIMENTO = *1,12* M, E = 0,8 MM                                                                                                                                                                                                                                                                                                                                                                                                                                            </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</si>
  <si>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</si>
  <si>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</si>
  <si>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</si>
  <si>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</si>
  <si>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</si>
  <si>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</si>
  <si>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</si>
  <si>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</si>
  <si>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(COLETADO CAIXA)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</si>
  <si>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</si>
  <si>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</si>
  <si>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</si>
  <si>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</si>
  <si>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</si>
  <si>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 xml:space="preserve">CURVA CURTA PVC, PB, JE, 45 GRAUS, DN 100 MM, PARA REDE COLETORA ESGOTO (NBR 10569)                                                                                                                                                                                                                                                                                                                                                                                                                       </t>
  </si>
  <si>
    <t xml:space="preserve">CURVA CURTA PVC, PB, JE, 90 GRAUS, DN 100 MM, PARA REDE COLETORA ESGOTO (NBR 10569)                                                                                                                                                                                                                                                                                                                                                                                                                       </t>
  </si>
  <si>
    <t xml:space="preserve">CURVA DE PVC 45 GRAUS, SOLDAVEL, 110 MM, PARA AGUA FRIA PREDIAL (NBR 5648)                                                                                                                                                                                                                                                                                                                                                                                                                                </t>
  </si>
  <si>
    <t xml:space="preserve">CURVA DE PVC 45 GRAUS, SOLDAVEL, 20 MM, PARA AGUA FRIA PREDIAL (NBR 5648)                                                                                                                                                                                                                                                                                                                                                                                                                                 </t>
  </si>
  <si>
    <t xml:space="preserve">CURVA DE PVC 45 GRAUS, SOLDAVEL, 25 MM, PARA AGUA FRIA PREDIAL (NBR 5648)                                                                                                                                                                                                                                                                                                                                                                                                                                 </t>
  </si>
  <si>
    <t xml:space="preserve">CURVA DE PVC 45 GRAUS, SOLDAVEL, 32 MM, PARA AGUA FRIA PREDIAL (NBR 5648)                                                                                                                                                                                                                                                                                                                                                                                                                                 </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</si>
  <si>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</si>
  <si>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</si>
  <si>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</si>
  <si>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</si>
  <si>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</si>
  <si>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 xml:space="preserve">CURVA DE PVC 90 GRAUS, SOLDAVEL, 110 MM, PARA AGUA FRIA PREDIAL (NBR 5648)                                                                                                                                                                                                                                                                                                                                                                                                                                </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</si>
  <si>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</si>
  <si>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</si>
  <si>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</si>
  <si>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</si>
  <si>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</si>
  <si>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</si>
  <si>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 xml:space="preserve">CURVA DE PVC 90 GRAUS, SOLDAVEL, 75 MM, PARA AGUA FRIA PREDIAL (NBR 5648)                                                                                                                                                                                                                                                                                                                                                                                                                                 </t>
  </si>
  <si>
    <t xml:space="preserve">CURVA DE PVC 90 GRAUS, SOLDAVEL, 85 MM, PARA AGUA FRIA PREDIAL (NBR 5648)                                                                                                                                                                                                                                                                                                                                                                                                                                 </t>
  </si>
  <si>
    <t xml:space="preserve">CURVA DE PVC, 45 GRAUS, SERIE R, DN 100 MM, PARA ESGOTO PREDIAL                                                                                                                                                                                                                                                                                                                                                                                                                                           </t>
  </si>
  <si>
    <t xml:space="preserve">CURVA DE PVC, 90 GRAUS, SERIE R, DN 100 MM, PARA ESGOTO PREDIAL                                                                                                                                                                                                                                                                                                                                                                                                                                           </t>
  </si>
  <si>
    <t xml:space="preserve">CURVA DE PVC, 90 GRAUS, SERIE R, DN 50 MM, PARA ESGOTO PREDIAL                                                                                                                                                                                                                                                                                                                                                                                                                                            </t>
  </si>
  <si>
    <t xml:space="preserve">CURVA DE PVC, 90 GRAUS, SERIE R, DN 75 MM, PARA ESGOTO PREDIAL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</si>
  <si>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</si>
  <si>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</si>
  <si>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</si>
  <si>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</si>
  <si>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</si>
  <si>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</si>
  <si>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</si>
  <si>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</si>
  <si>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 xml:space="preserve">CURVA LONGA PVC, PB, JE, 45 GRAUS, DN 100 MM, PARA REDE COLETORA ESGOTO (NBR 10569)                                                                                                                                                                                                                                                                                                                                                                                                                       </t>
  </si>
  <si>
    <t xml:space="preserve">CURVA LONGA PVC, PB, JE, 45 GRAUS, DN 150 MM, PARA REDE COLETORA ESGOTO (NBR 10569)                                                                                                                                                                                                                                                                                                                                                                                                                       </t>
  </si>
  <si>
    <t xml:space="preserve">CURVA LONGA PVC, PB, JE, 90 GRAUS, DN 100 MM, PARA REDE COLETORA ESGOTO (NBR 10569)                                                                                                                                                                                                                                                                                                                                                                                                                       </t>
  </si>
  <si>
    <t xml:space="preserve">CURVA LONGA PVC, PB, JE, 90 GRAUS, DN 150 MM, PARA REDE COLETORA ESGOTO (NBR 10569)                                                                                                                                                                                                                                                                                                                                                                                                                       </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</si>
  <si>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</si>
  <si>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</si>
  <si>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</si>
  <si>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</si>
  <si>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 xml:space="preserve">CURVA PVC CURTA 90 GRAUS, DN 75 MM, PARA ESGOTO PREDIAL                                                                                                                                                                                                                                                                                                                                                                                                                                                   </t>
  </si>
  <si>
    <t xml:space="preserve">CURVA PVC CURTA 90 GRAUS, 100 MM, PARA ESGOTO PREDIAL                                                                                                                                                                                                                                                                                                                                                                                                                                                     </t>
  </si>
  <si>
    <t xml:space="preserve">CURVA PVC LEVE, 90 GRAUS, COM PONTA E BOLSA LISA, DN 150 MM                                                                                                                                                                                                                                                                                                                                                                                                                                               </t>
  </si>
  <si>
    <t xml:space="preserve">CURVA PVC LEVE, 90 GRAUS, COM PONTA E BOLSA LISA, DN 250 MM                                                                                                                                                                                                                                                                                                                                                                                                                                               </t>
  </si>
  <si>
    <t xml:space="preserve">CURVA PVC LEVE, 90 GRAUS, COM PONTA E BOLSA LISA, DN 300 MM                                                                                                                                                                                                                                                                                                                                                                                                                                               </t>
  </si>
  <si>
    <t xml:space="preserve">CURVA PVC LONGA 45 GRAUS, 100 MM, PARA ESGOTO PREDIAL                                                                                                                                                                                                                                                                                                                                                                                                                                                     </t>
  </si>
  <si>
    <t xml:space="preserve">CURVA PVC LONGA 45G, DN 50 MM, PARA ESGOTO PREDIAL                                                                                                                                                                                                                                                                                                                                                                                                                                                        </t>
  </si>
  <si>
    <t xml:space="preserve">CURVA PVC LONGA 45G, DN 75 MM, PARA ESGOTO PREDIAL                                                                                                                                                                                                                                                                                                                                                                                                                                                        </t>
  </si>
  <si>
    <t xml:space="preserve">CURVA PVC LONGA 90 GRAUS, 100 MM, PARA ESGOTO PREDIAL                                                                                                                                                                                                                                                                                                                                                                                                                                                     </t>
  </si>
  <si>
    <t xml:space="preserve">CURVA PVC LONGA 90 GRAUS, 40 MM, PARA ESGOTO PREDIAL                                                                                                                                                                                                                                                                                                                                                                                                                                                      </t>
  </si>
  <si>
    <t xml:space="preserve">CURVA PVC LONGA 90 GRAUS, 50 MM, PARA ESGOTO PREDIAL                                                                                                                                                                                                                                                                                                                                                                                                                                                      </t>
  </si>
  <si>
    <t xml:space="preserve">CURVA PVC LONGA 90 GRAUS, 75 MM, PARA ESGOTO PREDIAL                                                                                                                                                                                                                                                                                                                                                                                                                                                      </t>
  </si>
  <si>
    <t xml:space="preserve">CURVA PVC PBA, JE, PB, 22 GRAUS, DN 100 / DE 110 MM, PARA REDE AGUA (NBR 10351)                                                                                                                                                                                                                                                                                                                                                                                                                           </t>
  </si>
  <si>
    <t xml:space="preserve">CURVA PVC PBA, JE, PB, 22 GRAUS, DN 50 / DE 60 MM, PARA REDE AGUA (NBR 10351)                                                                                                                                                                                                                                                                                                                                                                                                                             </t>
  </si>
  <si>
    <t xml:space="preserve">CURVA PVC PBA, JE, PB, 22 GRAUS, DN 75 / DE 85 MM, PARA REDE AGUA (NBR 10351)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</si>
  <si>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</si>
  <si>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</si>
  <si>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</si>
  <si>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</si>
  <si>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</si>
  <si>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</si>
  <si>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</si>
  <si>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</si>
  <si>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</si>
  <si>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</si>
  <si>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</si>
  <si>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 xml:space="preserve">CURVA PVC 90 GRAUS, ROSCAVEL, 3/4",  AGUA FRIA PREDIAL                                                                                                                                                                                                                                                                                                                                                                                                                                                    </t>
  </si>
  <si>
    <t xml:space="preserve">CURVA PVC, BB, JE, 45 GRAUS, DN 200 MM, PARA TUBO CORRUGADO E/OU LISO, REDE COLETORA ESGOTO (NBR 10569)                                                                                                                                                                                                                                                                                                                                                                                                   </t>
  </si>
  <si>
    <t xml:space="preserve">CURVA PVC, BB, JE, 45 GRAUS, DN 250 MM, PARA TUBO CORRUGADO E/OU LISO, REDE COLETORA ESGOTO (NBR 10569)                                                                                                                                                                                                                                                                                                                                                                                                   </t>
  </si>
  <si>
    <t xml:space="preserve">CURVA PVC, BB, JE, 90 GRAUS, DN 200 MM, PARA TUBO CORRUGADO E/OU LISO, REDE COLETORA ESGOTO (NBR 10569)                                                                                                                                                                                                                                                                                                                                                                                                   </t>
  </si>
  <si>
    <t xml:space="preserve">CURVA PVC, BB, JE, 90 GRAUS, DN 250 MM, PARA TUBO CORRUGADO E/OU LISO, REDE COLETORA ESGOTO (NBR 10569)                                                                                                                                                                                                                                                                                                                                                                                                   </t>
  </si>
  <si>
    <t xml:space="preserve">CURVA PVC, SERIE R, 87.30 GRAUS, CURTA, 100 MM, PARA ESGOTO PREDIAL (PARA PE-DE-COLUNA)                                                                                                                                                                                                                                                                                                                                                                                                                   </t>
  </si>
  <si>
    <t xml:space="preserve">CURVA PVC, SERIE R, 87.30 GRAUS, CURTA, 150 MM, PARA ESGOTO PREDIAL (PARA PE-DE-COLUNA)                                                                                                                                                                                                                                                                                                                                                                                                                   </t>
  </si>
  <si>
    <t xml:space="preserve">CURVA PVC, SERIE R, 87.30 GRAUS, CURTA, 75 MM, PARA ESGOTO PREDIAL (PARA PE-DE-COLUNA)                                                                                                                                                                                                                                                                                                                                                                                                                    </t>
  </si>
  <si>
    <t xml:space="preserve">CURVA PVC, 45 GRAUS, CURTA, PB, DN 100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</si>
  <si>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</si>
  <si>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</si>
  <si>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</si>
  <si>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</si>
  <si>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</si>
  <si>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</si>
  <si>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</si>
  <si>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</si>
  <si>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</si>
  <si>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</si>
  <si>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</si>
  <si>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</si>
  <si>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</si>
  <si>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</si>
  <si>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</si>
  <si>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</si>
  <si>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</si>
  <si>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</si>
  <si>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</si>
  <si>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</si>
  <si>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</si>
  <si>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</si>
  <si>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</si>
  <si>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</si>
  <si>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</si>
  <si>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</si>
  <si>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</si>
  <si>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</si>
  <si>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</si>
  <si>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</si>
  <si>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</si>
  <si>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</si>
  <si>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</si>
  <si>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</si>
  <si>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</si>
  <si>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</si>
  <si>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</si>
  <si>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</si>
  <si>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</si>
  <si>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</si>
  <si>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</si>
  <si>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</si>
  <si>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</si>
  <si>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</si>
  <si>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</si>
  <si>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</si>
  <si>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</si>
  <si>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</si>
  <si>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</si>
  <si>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</si>
  <si>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</si>
  <si>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</si>
  <si>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100 MM (4")                                                                                                                                                                                                                                                                                                                                                                                                                 </t>
  </si>
  <si>
    <t xml:space="preserve">CURVA 45 GRAUS, PARA ELETRODUTO, EM ACO GALVANIZADO ELETROLITICO, DIAMETRO DE 15 MM (1/2")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</si>
  <si>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</si>
  <si>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</si>
  <si>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</si>
  <si>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45 GRAUS, PARA ELETRODUTO, EM ACO GALVANIZADO ELETROLITICO, DIAMETRO DE 50 MM (2")                                                                                                                                                                                                                                                                                                                                                                                                                  </t>
  </si>
  <si>
    <t xml:space="preserve">CURVA 45 GRAUS, PARA ELETRODUTO, EM ACO GALVANIZADO ELETROLITICO, DIAMETRO DE 65 MM (2 1/2")                                                                                                                                                                                                                                                                                                                                                                                                              </t>
  </si>
  <si>
    <t xml:space="preserve">CURVA 45 GRAUS, PARA ELETRODUTO, EM ACO GALVANIZADO ELETROLITICO, DIAMETRO DE 80 MM (3")                                                                                                                                                                                                                                                                                                                                                                                                                  </t>
  </si>
  <si>
    <t xml:space="preserve">CURVA 90 GRAUS DE BARRA CHATA EM ALUMINIO 3/4 " X 1/4 "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</si>
  <si>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</si>
  <si>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</si>
  <si>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</si>
  <si>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</si>
  <si>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</si>
  <si>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</si>
  <si>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</si>
  <si>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</si>
  <si>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</si>
  <si>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</si>
  <si>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</si>
  <si>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</si>
  <si>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</si>
  <si>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</si>
  <si>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</si>
  <si>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</si>
  <si>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</si>
  <si>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</si>
  <si>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</si>
  <si>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</si>
  <si>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</si>
  <si>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</si>
  <si>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</si>
  <si>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</si>
  <si>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</si>
  <si>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</si>
  <si>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</si>
  <si>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</si>
  <si>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</si>
  <si>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</si>
  <si>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</si>
  <si>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</si>
  <si>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</si>
  <si>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</si>
  <si>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</si>
  <si>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</si>
  <si>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</si>
  <si>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</si>
  <si>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</si>
  <si>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</si>
  <si>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</si>
  <si>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</si>
  <si>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</si>
  <si>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</si>
  <si>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</si>
  <si>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</si>
  <si>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</si>
  <si>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</si>
  <si>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</si>
  <si>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</si>
  <si>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</si>
  <si>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</si>
  <si>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</si>
  <si>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</si>
  <si>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</si>
  <si>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</si>
  <si>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</si>
  <si>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</si>
  <si>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</si>
  <si>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</si>
  <si>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</si>
  <si>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</si>
  <si>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</si>
  <si>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</si>
  <si>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t>
  </si>
  <si>
    <t xml:space="preserve">DESENHISTA COPISTA (MENSALISTA)                                                                                                                                                                                                                                                                                                                                                                                                                                                                           </t>
  </si>
  <si>
    <t xml:space="preserve">DESENHISTA DETALHISTA                                                                                                                                                                                                                                                                                                                                                                                                                                                                                     </t>
  </si>
  <si>
    <t xml:space="preserve">DESENHISTA DETALHISTA (MENSALISTA)                                                                                                                                                                                                                                                                                                                                                                                                                                                                        </t>
  </si>
  <si>
    <t xml:space="preserve">DESENHISTA PROJETISTA                                                                                                                                                                                                                                                                                                                                                                                                                                                                                     </t>
  </si>
  <si>
    <t xml:space="preserve">DESENHISTA PROJETISTA (MENSALISTA)                                                                                                                                                                                                                                                                                                                                                                                                                                                                        </t>
  </si>
  <si>
    <t xml:space="preserve">DESENHISTA TECNICO AUXILIAR                                                                                                                                                                                                                                                                                                                                                                                                                                                                               </t>
  </si>
  <si>
    <t xml:space="preserve">DESENHISTA TECNICO AUXILIAR (MENSALISTA)                                                                                                                                                                                                                                                                                                                                                                                                                                                                  </t>
  </si>
  <si>
    <t xml:space="preserve">DESMOLDANTE PARA FORMAS METALICAS A BASE DE OLEO VEGETAL                                                                                                                                                                                                                                                                                                                                                                                                                                                  </t>
  </si>
  <si>
    <t xml:space="preserve">DESMOLDANTE PROTETOR PARA FORMAS DE MADEIRA, DE BASE OLEOSA EMULSIONADA EM AGUA                                                                                                                                                                                                                                                                                                                                                                                                                           </t>
  </si>
  <si>
    <t xml:space="preserve">DETERGENTE AMONIACO (AMONIA DILUIDA)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</si>
  <si>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</si>
  <si>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</si>
  <si>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</si>
  <si>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</si>
  <si>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</si>
  <si>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</si>
  <si>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</si>
  <si>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</si>
  <si>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</si>
  <si>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 xml:space="preserve">DISJUNTOR TERMICO E MAGNETICO AJUSTAVEIS, TRIPOLAR DE 100 ATE 250A, CAPACIDADE DE INTERRUPCAO DE 35KA                                                                                                                                                                                                                                                                                                                                                                                                     </t>
  </si>
  <si>
    <t xml:space="preserve">DISJUNTOR TERMICO E MAGNETICO AJUSTAVEIS, TRIPOLAR DE 300 ATE 400A, CAPACIDADE DE INTERRUPCAO DE 35KA                                                                                                                                                                                                                                                                                                                                                                                                     </t>
  </si>
  <si>
    <t xml:space="preserve">DISJUNTOR TERMICO E MAGNETICO AJUSTAVEIS, TRIPOLAR DE 450 ATE 600A, CAPACIDADE DE INTERRUPCAO DE 35KA                                                                                                                                                                                                                                                                                                                                                                                                     </t>
  </si>
  <si>
    <t xml:space="preserve">DISJUNTOR TERMOMAGNETICO TRIPOLAR 125A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</si>
  <si>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</si>
  <si>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</si>
  <si>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</si>
  <si>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</si>
  <si>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</si>
  <si>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</si>
  <si>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</si>
  <si>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</si>
  <si>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</si>
  <si>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DIN / IEC, MONOPOLAR DE 40  ATE 50A                                                                                                                                                                                                                                                                                                                                                                                                                                                        </t>
  </si>
  <si>
    <t xml:space="preserve">DISJUNTOR TIPO DIN/IEC, BIPOLAR DE 6 ATE 32A                                                                                                                                                                                                                                                                                                                                                                                                                                                              </t>
  </si>
  <si>
    <t xml:space="preserve">DISJUNTOR TIPO DIN/IEC, BIPOLAR 40 ATE 50A                                                                                                                                                                                                                                                                                                                                                                                                                                                                </t>
  </si>
  <si>
    <t xml:space="preserve">DISJUNTOR TIPO DIN/IEC, BIPOLAR 63 A                                                                                                                                                                                                                                                                                                                                                                                                                                                                      </t>
  </si>
  <si>
    <t xml:space="preserve">DISJUNTOR TIPO DIN/IEC, MONOPOLAR DE 6  ATE  32A                                                                                                                                                                                                                                                                                                                                                                                                                                                          </t>
  </si>
  <si>
    <t xml:space="preserve">DISJUNTOR TIPO DIN/IEC, MONOPOLAR DE 63 A                                                                                                                                                                                                                                                                                                                                                                                                                                                                 </t>
  </si>
  <si>
    <t xml:space="preserve">DISJUNTOR TIPO DIN/IEC, TRIPOLAR DE 10 ATE 50A                                                                                                                                                                                                                                                                                                                                                                                                                                                            </t>
  </si>
  <si>
    <t xml:space="preserve">DISJUNTOR TIPO DIN/IEC, TRIPOLAR 63 A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</si>
  <si>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</si>
  <si>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</si>
  <si>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</si>
  <si>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</si>
  <si>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</si>
  <si>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</si>
  <si>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</si>
  <si>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</si>
  <si>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</si>
  <si>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</si>
  <si>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</si>
  <si>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</si>
  <si>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</si>
  <si>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</si>
  <si>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</si>
  <si>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</si>
  <si>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</si>
  <si>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</si>
  <si>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</si>
  <si>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</si>
  <si>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</si>
  <si>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</si>
  <si>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</si>
  <si>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</si>
  <si>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</si>
  <si>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</si>
  <si>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</si>
  <si>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</si>
  <si>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</si>
  <si>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</si>
  <si>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</si>
  <si>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</si>
  <si>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</si>
  <si>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</si>
  <si>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</si>
  <si>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</si>
  <si>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</si>
  <si>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</si>
  <si>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</si>
  <si>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</si>
  <si>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</si>
  <si>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</si>
  <si>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</si>
  <si>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</si>
  <si>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t>
  </si>
  <si>
    <t xml:space="preserve">DISTRIBUIDOR METALICO, COM ROSCA, 2 SAIDAS, DN 3/4" X 1/2", PARA CONEXAO COM ANEL DESLIZANTE EM TUBO PEX                                                                                                                                                                                                                                                                                                                                                                                                  </t>
  </si>
  <si>
    <t xml:space="preserve">DISTRIBUIDOR METALICO, COM ROSCA, 3 SAIDAS, DN 1" X 1/2", PARA CONEXAO COM ANEL DESLIZANTE EM TUBO PEX                                                                                                                                                                                                                                                                                                                                                                                                    </t>
  </si>
  <si>
    <t xml:space="preserve">DISTRIBUIDOR METALICO, COM ROSCA, 3 SAIDAS, DN 3/4" X 1/2", PARA CONEXAO COM ANEL DESLIZANTE EM TUBO PEX                                                                                                                                                                                                                                                                                                                                                                                                  </t>
  </si>
  <si>
    <t xml:space="preserve">DISTRIBUIDOR, PLASTICO, 2 SAIDAS, DN 32 X 16 MM, PARA CONEXAO COM CRIMPAGEM EM TUBO PEX                                                                                                                                                                                                                                                                                                                                                                                                                   </t>
  </si>
  <si>
    <t xml:space="preserve">DISTRIBUIDOR, PLASTICO, 2 SAIDAS, DN 32 X 20 MM, PARA CONEXAO COM CRIMPAGEM EM TUBO PEX                                                                                                                                                                                                                                                                                                                                                                                                                   </t>
  </si>
  <si>
    <t xml:space="preserve">DISTRIBUIDOR, PLASTICO, 2 SAIDAS, DN 32 X 25 MM, PARA CONEXAO COM CRIMPAGEM EM TUBO PEX                                                                                                                                                                                                                                                                                                                                                                                                                   </t>
  </si>
  <si>
    <t xml:space="preserve">DISTRIBUIDOR, PLASTICO, 3 SAIDAS, DN 32 X 16 MM, PARA CONEXAO COM CRIMPAGEM EM TUBO PEX                                                                                                                                                                                                                                                                                                                                                                                                                   </t>
  </si>
  <si>
    <t xml:space="preserve">DISTRIBUIDOR, PLASTICO, 3 SAIDAS, DN 32 X 20 MM, PARA CONEXAO COM CRIMPAGEM EM TUBO PEX                                                                                                                                                                                                                                                                                                                                                                                                                   </t>
  </si>
  <si>
    <t xml:space="preserve">DISTRIBUIDOR, PLASTICO, 3 SAIDAS, DN 32 X 25 MM, PARA CONEXAO COM CRIMPAGEM EM TUBO PEX                                                                                                                                                                                                                                                                                                                                                                                                                   </t>
  </si>
  <si>
    <t xml:space="preserve">DIVISORIA (N2) PAINEL/VIDRO - PAINEL C/ MSO/COMEIA E=35MM - MONTANTE/RODAPE DUPLO ACO GALV PINTADO - COLOCADA                                                                                                                                                                                                                                                                                                                                                                                             </t>
  </si>
  <si>
    <t xml:space="preserve">DIVISORIA (N2) PAINEL/VIDRO - PAINEL C/ MSO/COMEIA E=35MM - PERFIS SIMPLES ACO GALV PINTADO - COLOCADA                                                                                                                                                                                                                                                                                                                                                                                                    </t>
  </si>
  <si>
    <t xml:space="preserve">DIVISORIA (N2) PAINEL/VIDRO - PAINEL MSO/COMEIA E=35MM - MONTANTE/RODAPE DUPLO ALUMINIO ANOD NAT - COLOCADA                                                                                                                                                                                                                                                                                                                                                                                               </t>
  </si>
  <si>
    <t xml:space="preserve">DIVISORIA (N2) PAINEL/VIDRO - PAINEL MSO/COMEIA E=35MM - PERFIS SIMPLES ALUMINIO ANOD NAT - COLOCADA                                                                                                                                                                                                                                                                                                                                                                                                      </t>
  </si>
  <si>
    <t xml:space="preserve">DIVISORIA (N2) PAINEL/VIDRO - PAINEL VERMICULITA E=35MM - PERFIS SIMPLES ALUMINIO ANOD NATURAL - COLOCADA                                                                                                                                                                                                                                                                                                                                                                                                 </t>
  </si>
  <si>
    <t xml:space="preserve">DIVISORIA (N3) PAINEL/VIDRO/PAINEL MSO/COMEIA E=35MM - MONTANTE/RODAPE DUPLO ACO GALV PINTADO - COLOCADA                                                                                                                                                                                                                                                                                                                                                                                                  </t>
  </si>
  <si>
    <t xml:space="preserve">DIVISORIA (N3) PAINEL/VIDRO/PAINEL MSO/COMEIA E=35MM - MONTANTE/RODAPE DUPLO ALUMINIO ANOD NAT - COLOCADA                                                                                                                                                                                                                                                                                                                                                                                                 </t>
  </si>
  <si>
    <t xml:space="preserve">DIVISORIA (N3) PAINEL/VIDRO/PAINEL MSO/COMEIA E=35MM - PERFIS SIMPLES ACO GALV PINTADO - COLOCADA                                                                                                                                                                                                                                                                                                                                                                                                         </t>
  </si>
  <si>
    <t xml:space="preserve">DIVISORIA (N3) PAINEL/VIDRO/PAINEL MSO/COMEIA E=35MM - PERFIS SIMPLES ALUMINIO ANOD NAT - COLOCADA                                                                                                                                                                                                                                                                                                                                                                                                        </t>
  </si>
  <si>
    <t xml:space="preserve">DIVISORIA (N3) PAINEL/VIDRO/PAINEL VERMICULITA E=35MM - MONTANTE/RODAPE DUPLO ALUMINIO ANOD NATURAL - COLOCADA                                                                                                                                                                                                                                                                                                                                                                                            </t>
  </si>
  <si>
    <t xml:space="preserve">DIVISORIA (N3) PAINEL/VIDRO/PAINEL VERMICULITA E=35MM - MONTANTE/RODAPE PERFIL DUPLO ACO GALV PINTADO - COLOCADA                                                                                                                                                                                                                                                                                                                                                                                          </t>
  </si>
  <si>
    <t xml:space="preserve">DIVISORIA CEGA (N1) - PAINEL MSO/COMEIA E=35MM - MONTANTE/RODAPE DUPLO   ACO GALV PINTADO - COLOCADA                                                                                                                                                                                                                                                                                                                                                                                                      </t>
  </si>
  <si>
    <t xml:space="preserve">DIVISORIA CEGA (N1) - PAINEL MSO/COMEIA E=35MM - MONTANTE/RODAPE DUPLO ALUMINIO ANOD NAT - COLOCADA                                                                                                                                                                                                                                                                                                                                                                                                       </t>
  </si>
  <si>
    <t xml:space="preserve">DIVISORIA CEGA (N1) - PAINEL MSO/COMEIA E=35MM - PERFIS SIMPLES ACO GALV PINTADO   - COLOCADA                                                                                                                                                                                                                                                                                                                                                                                                             </t>
  </si>
  <si>
    <t xml:space="preserve">DIVISORIA CEGA (N1) - PAINEL MSO/COMEIA E=35MM - PERFIS SIMPLES ALUMINIO ANOD NAT - COLOCADA                                                                                                                                                                                                                                                                                                                                                                                                              </t>
  </si>
  <si>
    <t xml:space="preserve">DIVISORIA CEGA (N1) - PAINEL VERMICULITA E=35MM - MONTANTE/RODAPE PERFIS SIMPLES ACO GALV PINTADO - COLOCADA                                                                                                                                                                                                                                                                                                                                                                                              </t>
  </si>
  <si>
    <t xml:space="preserve">DIVISORIA CEGA (N1) - PAINEL VERMICULITA E=35MM - PERFIS SIMPLES ALUMINIO ANOD NATURAL - COLOCADA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</si>
  <si>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</si>
  <si>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</si>
  <si>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</si>
  <si>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"Â, MOTOR ELETRICO TRIFASICO, POTENCIA DE 3 HP ATE 5 HP                                                                                                                                                                                                                                                                                                                                                                           </t>
  </si>
  <si>
    <t xml:space="preserve">DOBRADICA EM ACO/FERRO, 3 1/2" X  3", E= 1,9  A 2 MM, COM ANEL,  CROMADO OU ZINCADO, TAMPA BOLA, COM PARAFUSOS                                                                                                                                                                                                                                                                                                                                                                                            </t>
  </si>
  <si>
    <t xml:space="preserve">DOBRADICA EM ACO/FERRO, 3" X 2 1/2", E= 1,2 A 1,8 MM, SEM ANEL,  CROMADO OU ZINCADO, TAMPA BOLA, COM PARAFUSOS                                                                                                                                                                                                                                                                                                                                                                                            </t>
  </si>
  <si>
    <t xml:space="preserve">DOBRADICA EM ACO/FERRO, 3" X 2 1/2", E= 1,2 A 1,8 MM, SEM ANEL,  CROMADO OU ZINCADO, TAMPA CHATA, COM PARAFUSOS                                                                                                                                                                                                                                                                                                                                                                                           </t>
  </si>
  <si>
    <t xml:space="preserve">DOBRADICA EM ACO/FERRO, 3" X 2 1/2", E= 1,9 A 2 MM, SEM ANEL,  CROMADO OU ZINCADO, TAMPA BOLA, COM PARAFUSOS                                                                                                                                                                                                                                                                                                                                                                                              </t>
  </si>
  <si>
    <t xml:space="preserve">DOBRADICA EM ACO/FERRO, 4" X 3", E= 2,2 A 3,0 MM, COM ANEL, CROMADO OU ZINCADO,TAMPA BOLA, COM PARAFUSOS                                                                                                                                                                                                                                                                                                                                                                                                  </t>
  </si>
  <si>
    <t xml:space="preserve">DOBRADICA EM LATAO, 3 " X 2 1/2 ", E= 1,9 A 2 MM, COM ANEL, CROMADO, TAMPA BOLA, COM PARAFUSOS                                                                                                                                                                                                                                                                                                                                                                                                            </t>
  </si>
  <si>
    <t xml:space="preserve">DOBRADICA EM LATAO, 4" X 3", E= 2,2 A 3,0 MM, COM ANEL,  TAMPA BOLA, COM PARAFUSOS                                                                                                                                                                                                                                                                                                                                                                                                                        </t>
  </si>
  <si>
    <t xml:space="preserve">DOBRADICA TIPO PIANO EM ACO/FERRO, 1'' X 3 M, GALVANIZADO,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</si>
  <si>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</si>
  <si>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</si>
  <si>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</si>
  <si>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HIGIENICA PLASTICA COM REGISTRO METALICO 1/2 "                                                                                                                                                                                                                                                                                                                                                                                                                                                      </t>
  </si>
  <si>
    <t xml:space="preserve">DUCHA METALICA DE PAREDE, ARTICULAVEL, COM BRACO/CANO, SEM DESVIADOR                                                                                                                                                                                                                                                                                                                                                                                                                                      </t>
  </si>
  <si>
    <t xml:space="preserve">DUCHA METALICA DE PAREDE, ARTICULAVEL, COM DESVIADOR E DUCHA MANUAL                                                                                                                                                                                                                                                                                                                                                                                                                                       </t>
  </si>
  <si>
    <t xml:space="preserve">DUMPER COM CAPACIDADE DE CARGA DE 1700 KG, PARTIDA ELETRICA, MOTOR DIESEL COM POTENCIA DE 16 CV                                                                                                                                                                                                                                                                                                                                                                                                           </t>
  </si>
  <si>
    <t xml:space="preserve">ELEMENTO VAZADO CERAMICO 25 X 18 X 7 CM                                                                                                                                                                                                                                                                                                                                                                                                                                                                   </t>
  </si>
  <si>
    <t xml:space="preserve">ELEMENTO VAZADO CERAMICO 7 X 20 X 20 CM                                                                                                                                                                                                                                                                                                                                                                                                                                                                   </t>
  </si>
  <si>
    <t xml:space="preserve">ELEMENTO VAZADO CERAMICO 9 X 20 X 20 CM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</si>
  <si>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</si>
  <si>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</si>
  <si>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</si>
  <si>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</si>
  <si>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</si>
  <si>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</si>
  <si>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</si>
  <si>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</si>
  <si>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</si>
  <si>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</si>
  <si>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</si>
  <si>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</si>
  <si>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</si>
  <si>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 xml:space="preserve">ELETRICISTA DE MANUTENCAO INDUSTRIAL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</si>
  <si>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</si>
  <si>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</si>
  <si>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</si>
  <si>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</si>
  <si>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</si>
  <si>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</si>
  <si>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</si>
  <si>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</si>
  <si>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</si>
  <si>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</si>
  <si>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</si>
  <si>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</si>
  <si>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</si>
  <si>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</si>
  <si>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</si>
  <si>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</si>
  <si>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</si>
  <si>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</si>
  <si>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</si>
  <si>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</si>
  <si>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</si>
  <si>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</si>
  <si>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</si>
  <si>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</si>
  <si>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</si>
  <si>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</si>
  <si>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</si>
  <si>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</si>
  <si>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</si>
  <si>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</si>
  <si>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</si>
  <si>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</si>
  <si>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</si>
  <si>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</si>
  <si>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</si>
  <si>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</si>
  <si>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</si>
  <si>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</si>
  <si>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</si>
  <si>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</si>
  <si>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</si>
  <si>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</si>
  <si>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</si>
  <si>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</si>
  <si>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</si>
  <si>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</si>
  <si>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</si>
  <si>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</si>
  <si>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</si>
  <si>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</si>
  <si>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</si>
  <si>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</si>
  <si>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</si>
  <si>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</si>
  <si>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</si>
  <si>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</si>
  <si>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PREDIAL                                                                                                                                                                                                                                                                                                                                                                                                                        </t>
  </si>
  <si>
    <t xml:space="preserve">EMPILHADEIRA SOBRE PNEUS COM TORRE DE TRES ESTAGIOS, 4,70M DE ELEVACAO, C/ DESLOCADOR LATERAL DOS GARFOS, MOTOR GLP 4.3L, CAPACIDADE NOMINAL DE CARGA DE 6T                                                                                                                                                                                                                                                                                                                                               </t>
  </si>
  <si>
    <t xml:space="preserve">EMPILHADEIRA SOBRE PNEUS COM TORRE DE TRES ESTAGIOS, 4,80M DE ELEVACAO, C/ DESLOCADOR LATERAL DOS GARFOS, MOTOR GLP 2.2L, CAPACIDADE NOMINAL DE CARGA DE 3T                                                                                                                                                                                                                                                                                                                                               </t>
  </si>
  <si>
    <t xml:space="preserve">EMPILHADEIRA SOBRE PNEUS COM TORRE DE TRES ESTAGIOS, 4,80M DE ELEVACAO, C/ DESLOCADOR LATERAL DOS GARFOS, MOTOR GLP 2.4L, CAPACIDADE NOMINAL DE CARGA DE 2,5T                                                                                                                                                                                                                                                                                                                                             </t>
  </si>
  <si>
    <t xml:space="preserve">EMPILHADEIRA SOBRE PNEUS COM TORRE DE TRES ESTAGIOS, 4,80M DE ELEVACAO, C/ DESLOCADOR LATERAL DOS GARFOS, MOTOR GLP 4.3L, CAPACIDADE NOMINAL DE CARGA DE 4T                                                                                                                                                                                                                                                                                                                                               </t>
  </si>
  <si>
    <t xml:space="preserve">EMPILHADEIRA SOBRE PNEUS COM TORRE DE TRES ESTAGIOS, 4,80M DE ELEVACAO, C/ DESLOCADOR LATERAL DOS GARFOS, MOTOR GLP 4.3L, CAPACIDADE NOMINAL DE CARGA DE 5T                                                                                                                                                                                                                                                                                                                                               </t>
  </si>
  <si>
    <t xml:space="preserve">EMULSAO ASFALTICA ANIONICA                                                                                                                                                                                                                                                                                                                                                                                                                                                                                </t>
  </si>
  <si>
    <t xml:space="preserve">EMULSAO ASFALTICA CATIONICA RL-1C PARA USO EM PAVIMENTACAO ASFALTICA (COLETADO CAIXA NA ANP ACRESCIDO DE ICMS)                                                                                                                                                                                                                                                                                                                                                                                            </t>
  </si>
  <si>
    <t xml:space="preserve">EMULSAO ASFALTICA CATIONICA RR-1C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</si>
  <si>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</si>
  <si>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</si>
  <si>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</si>
  <si>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</si>
  <si>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</si>
  <si>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</si>
  <si>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</si>
  <si>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</si>
  <si>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</si>
  <si>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</si>
  <si>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 xml:space="preserve">ENCARREGADO GERAL DE OBRAS (MENSALISTA)                                                                                                                                                                                                                                                                                                                                                                                                                                                                   </t>
  </si>
  <si>
    <t xml:space="preserve">ENERGIA ELETRICA ATE 2000 KWH INDUSTRIAL, SEM DEMANDA                                                                                                                                                                                                                                                                                                                                                                                                                                                     </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</si>
  <si>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</si>
  <si>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</si>
  <si>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</si>
  <si>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</si>
  <si>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</si>
  <si>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t>
  </si>
  <si>
    <t xml:space="preserve">ENGENHEIRO CIVIL DE OBRA JUNIOR (MENSALISTA)                                                                                                                                                                                                                                                                                                                                                                                                                                                              </t>
  </si>
  <si>
    <t xml:space="preserve">ENGENHEIRO CIVIL DE OBRA PLENO                                                                                                                                                                                                                                                                                                                                                                                                                                                                            </t>
  </si>
  <si>
    <t xml:space="preserve">ENGENHEIRO CIVIL DE OBRA PLENO (MENSALISTA)                                                                                                                                                                                                                                                                                                                                                                                                                                                               </t>
  </si>
  <si>
    <t xml:space="preserve">ENGENHEIRO CIVIL DE OBRA SENIOR                                                                                                                                                                                                                                                                                                                                                                                                                                                                           </t>
  </si>
  <si>
    <t xml:space="preserve">ENGENHEIRO CIVIL DE OBRA SENIOR (MENSALISTA)                                                                                                                                                                                                                                                                                                                                                                                                                                                              </t>
  </si>
  <si>
    <t xml:space="preserve">ENGENHEIRO CIVIL JUNIOR                                                                                                                                                                                                                                                                                                                                                                                                                                                                                   </t>
  </si>
  <si>
    <t xml:space="preserve">ENGENHEIRO CIVIL JUNIOR (MENSALISTA)                                                                                                                                                                                                                                                                                                                                                                                                                                                                      </t>
  </si>
  <si>
    <t xml:space="preserve">ENGENHEIRO CIVIL PLENO                                                                                                                                                                                                                                                                                                                                                                                                                                                                                    </t>
  </si>
  <si>
    <t xml:space="preserve">ENGENHEIRO CIVIL PLENO (MENSALISTA)                                                                                                                                                                                                                                                                                                                                                                                                                                                                       </t>
  </si>
  <si>
    <t xml:space="preserve">ENGENHEIRO CIVIL SENIOR                                                                                                                                                                                                                                                                                                                                                                                                                                                                                   </t>
  </si>
  <si>
    <t xml:space="preserve">ENGENHEIRO CIVIL SENIOR (MENSALISTA)                                                                                                                                                                                                                                                                                                                                                                                                                                                                      </t>
  </si>
  <si>
    <t xml:space="preserve">ENGENHEIRO ELETRICISTA                                                                                                                                                                                                                                                                                                                                                                                                                                                                                    </t>
  </si>
  <si>
    <t xml:space="preserve">ENGENHEIRO ELETRICISTA (MENSALISTA)                                                                                                                                                                                                                                                                                                                                                                                                                                                                       </t>
  </si>
  <si>
    <t xml:space="preserve">ENGENHEIRO SANITARISTA                                                                                                                                                                                                                                                                                                                                                                                                                                                                                    </t>
  </si>
  <si>
    <t xml:space="preserve">ENGENHEIRO SANITARISTA (MENSALISTA)                                                                                                                                                                                                                                                                                                                                                                                                                                                                       </t>
  </si>
  <si>
    <t xml:space="preserve">ENXADA ESTREITA *25 X 23* CM COM CABO                                                                                                                                                                                                                                                                                                                                                                                                                                                                     </t>
  </si>
  <si>
    <t xml:space="preserve">EQUIPAMENTO DE LIMPEZA COMBINADO (VACUO/ALTA PRESSAO) 95% VACUO, TANQUE 7000 L, BOMBA 140 KGF/CM2 66 L/MIN COM MOTOR INDEPENDENTE A DIESEL DE 60 CV (INCLUI MONTAGEM, NAO INCLUI CAMINHAO)                                                                                                                                                                                                                                                                                                                </t>
  </si>
  <si>
    <t xml:space="preserve">EQUIPAMENTO PARA DEMARCACAO DE FAIXAS DE TRAFEGO A FRIO, A SER MONTADO SOBRE CAMINHAO DE PBT MINIMO DE 9 T E DISTANCIA MINIMA ENTRE EIXOS DE 4,3 M, CAPACIDADE PARA 800 L DE TINTA (INCLUI MONTAGEM, NAO INCLUI CAMINHAO)                                                                                                                                                                                                                                                                                 </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</si>
  <si>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</si>
  <si>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</si>
  <si>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</si>
  <si>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</si>
  <si>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</si>
  <si>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</si>
  <si>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</si>
  <si>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</si>
  <si>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</si>
  <si>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</si>
  <si>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</si>
  <si>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</si>
  <si>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</si>
  <si>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</si>
  <si>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</si>
  <si>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</si>
  <si>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</si>
  <si>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</si>
  <si>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</si>
  <si>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</si>
  <si>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</si>
  <si>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</si>
  <si>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</si>
  <si>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</si>
  <si>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</si>
  <si>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</si>
  <si>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</si>
  <si>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</si>
  <si>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</si>
  <si>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</si>
  <si>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</si>
  <si>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</si>
  <si>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</si>
  <si>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</si>
  <si>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</si>
  <si>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</si>
  <si>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</si>
  <si>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</si>
  <si>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</si>
  <si>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</si>
  <si>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</si>
  <si>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</si>
  <si>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</si>
  <si>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</si>
  <si>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</si>
  <si>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</si>
  <si>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</si>
  <si>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</si>
  <si>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</si>
  <si>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</si>
  <si>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</si>
  <si>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</si>
  <si>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</si>
  <si>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</si>
  <si>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</si>
  <si>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</si>
  <si>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</si>
  <si>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ESTUCADOR                                                                                                                                                                                                                                                                                                                                                                                                                                                                                                 </t>
  </si>
  <si>
    <t xml:space="preserve">ESTUCADOR (MENSALISTA)                                                                                                                                                                                                                                                                                                                                                                                                                                                                                    </t>
  </si>
  <si>
    <t xml:space="preserve">ETANOL                                                                                                                                                                                                                                                                                                                                                                                                                                                                                                    </t>
  </si>
  <si>
    <t xml:space="preserve">EXAMES - HORISTA (COLETADO CAIXA)                                                                                                                                                                                                                                                                                                                                                                                                                                                                         </t>
  </si>
  <si>
    <t xml:space="preserve">EXAMES - MENSALISTA (COLETADO CAIXA)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</si>
  <si>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</si>
  <si>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</si>
  <si>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</si>
  <si>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</si>
  <si>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</si>
  <si>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</si>
  <si>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</si>
  <si>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</si>
  <si>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</si>
  <si>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</si>
  <si>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50 / DE 60 MM (NBR 10351)                                                                                                                                                                                                                                                                                                                                                                                                                                                 </t>
  </si>
  <si>
    <t xml:space="preserve">EXTREMIDADE PVC PBA, BF, JE, DN 75/ DE 85 MM (NBR 10351)                                                                                                                                                                                                                                                                                                                                                                                                                                                  </t>
  </si>
  <si>
    <t xml:space="preserve">EXTREMIDADE PVC PBA, PF, JE, DN 100 / DE 110 MM (NBR 10351)                                                                                                                                                                                                                                                                                                                                                                                                                                               </t>
  </si>
  <si>
    <t xml:space="preserve">EXTREMIDADE PVC PBA, PF, JE, DN 50/ DE 60 MM (NBR 10351)                                                                                                                                                                                                                                                                                                                                                                                                                                                  </t>
  </si>
  <si>
    <t xml:space="preserve">EXTREMIDADE PVC PBA, PF, JE, DN 75 / DE 85 MM (NBR 10351)                                                                                                                                                                                                                                                                                                                                                                                                                                                 </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</si>
  <si>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</si>
  <si>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</si>
  <si>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</si>
  <si>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</si>
  <si>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</si>
  <si>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</si>
  <si>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FAIXA / FILETE / LISTELO EM CERAMICA, DECORADA, *8 X 30* CM (L X C)                                                                                                                                                                                                                                                                                                                                                                                                                                       </t>
  </si>
  <si>
    <t xml:space="preserve">FAIXA / FILETE / LISTELO EM CERAMICA, LISO OU CORDAO, BRANCO, *2 X 30* CM (L X C)                                                                                                                                                                                                                                                                                                                                                                                                                         </t>
  </si>
  <si>
    <t xml:space="preserve">FECHADURA AUXILIAR DE EMBUTIR PARA PORTA DE ARMARIO DE MADEIRA, CROMADA, CHAVE TIPO GORGES, CAIXA COM LINGUETA, CHAPA TESTA E CONTRA CHAPA                                                                                                                                                                                                                                                                                                                                                                </t>
  </si>
  <si>
    <t xml:space="preserve">FECHADURA AUXILIAR DE EMBUTIR PARA PORTA DE ARMARIO, CROMADA, CAIXA COM CILINDRO REDONDO, CHAPA TESTA E LINGUETA                                                                                                                                                                                                                                                                                                                                                                                          </t>
  </si>
  <si>
    <t xml:space="preserve">FECHADURA AUXILIAR SEGURANCA, DE EMBUTIR, REFORCADA, MAQUINA DE 40 A 55 MM, COM CILINDRO, CROMADA, PARA PORTA EXTERNA - COMPLETA                                                                                                                                                                                                                                                                                                                                                                          </t>
  </si>
  <si>
    <t xml:space="preserve">FECHADURA AUXILIAR TRAVA DE SEGURANCA SIMPLES, CROMADA, MAQUINA *40* MM, INCLUI CHAVE TETRA E ROSETA REDONDA - COMPLETA                                                                                                                                                                                                                                                                                                                                                                                   </t>
  </si>
  <si>
    <t xml:space="preserve">FECHADURA BICO DE PAPAGAIO, MAQUINA *45* MM, CROMADA, COM CHAVE TIPO GORGES BIPARTIDA, PARA PORTA DE CORRER INTERNA - COMPLETA                                                                                                                                                                                                                                                                                                                                                                            </t>
  </si>
  <si>
    <t xml:space="preserve">FECHADURA BICO DE PAPAGAIO, MAQUINA *45* MM, CROMADA, COM CILINDRO, PARA PORTA DE CORRER EXTERNA - COMPLETA                                                                                                                                                                                                                                                                                                                                                                                               </t>
  </si>
  <si>
    <t xml:space="preserve">FECHADURA C/ CILINDRO LATAO CROMADO P/ PORTA VIDRO TP AROUCA 2171-L OU EQUIV                                                                                                                                                                                                                                                                                                                                                                                                                              </t>
  </si>
  <si>
    <t xml:space="preserve">FECHADURA DE EMBUTIR PARA PORTA DE BANHEIRO, CHAVE TIPO TRANQUETA, MAQUINA 40 MM, SEM MACANETA, SEM ESPELHO (SOMENTE MAQUINA) - NIVEL SEGURANCA MEDIO                                                                                                                                                                                                                                                                                                                                                     </t>
  </si>
  <si>
    <t xml:space="preserve">FECHADURA DE EMBUTIR PARA PORTA DE BANHEIRO, TIPO TRANQUETA, MAQUINA 40 MM, MACANETAS ALAVANCA E ROSETAS REDONDAS EM METAL CROMADO - NIVEL SEGURANCA MEDIO - COMPLETA                                                                                                                                                                                                                                                                                                                                     </t>
  </si>
  <si>
    <t xml:space="preserve">FECHADURA DE EMBUTIR PARA PORTA DE BANHEIRO, TIPO TRANQUETA, MAQUINA 40 MM, MACANETAS ALAVANCA, ESPELHO EM METAL CROMADO - NIVEL SEGURANCA MEDIO - COMPLETA                                                                                                                                                                                                                                                                                                                                               </t>
  </si>
  <si>
    <t xml:space="preserve">FECHADURA DE EMBUTIR PARA PORTA DE BANHEIRO, TIPO TRANQUETA, MAQUINA 55 MM, MACANETAS ALAVANCA E ROSETAS REDONDAS EM METAL CROMADO - NIVEL SEGURANCA MEDIO - COMPLETA                                                                                                                                                                                                                                                                                                                                     </t>
  </si>
  <si>
    <t xml:space="preserve">FECHADURA DE EMBUTIR PARA PORTA EXTERNA / ENTRADA, MAQUINA 40 MM, COM CILINDRO, MACANETA ALAVANCA E ESPELHO EM METAL CROMADO - NIVEL SEGURANCA MEDIO - COMPLETA                                                                                                                                                                                                                                                                                                                                           </t>
  </si>
  <si>
    <t xml:space="preserve">FECHADURA DE EMBUTIR PARA PORTA EXTERNA / ENTRADA, MAQUINA 55 MM, COM CILINDRO, MACANETA ALAVANCA E ESPELHO EM METAL CROMADO - NIVEL SEGURANCA MEDIO - COMPLETA                                                                                                                                                                                                                                                                                                                                           </t>
  </si>
  <si>
    <t xml:space="preserve">FECHADURA DE EMBUTIR PARA PORTA EXTERNA, MAQUINA 40 MM, COM CILINDRO, MACANETA ALAVANCA E ROSETA REDONDA EM METAL CROMADO - NIVEL DE SEGURANCA MEDIO - COMPLETA                                                                                                                                                                                                                                                                                                                                           </t>
  </si>
  <si>
    <t xml:space="preserve">FECHADURA DE EMBUTIR PARA PORTA EXTERNA, MAQUINA 40 MM, SEM MACANETA, SEM ESPELHO (SOMENTE MAQUINA) - NIVEL DE SEGURANCA MEDIO                                                                                                                                                                                                                                                                                                                                                                            </t>
  </si>
  <si>
    <t xml:space="preserve">FECHADURA DE EMBUTIR PARA PORTA EXTERNA, MAQUINA 55 MM, COM CILINDRO, MACANETA ALAVANCA E ROSETA REDONDA EM METAL CROMADO - NIVEL DE SEGURANCA MEDIO - COMPLETA                                                                                                                                                                                                                                                                                                                                           </t>
  </si>
  <si>
    <t xml:space="preserve">FECHADURA DE EMBUTIR PARA PORTA EXTERNA, MAQUINA 55 MM, SEM ESPELHO, SEM MACANETA (SOMENTE MAQUINA) - NIVEL DE SEGURANCA MEDIO                                                                                                                                                                                                                                                                                                                                                                            </t>
  </si>
  <si>
    <t xml:space="preserve">FECHADURA DE EMBUTIR PARA PORTA INTERNA, TIPO GORGES (CHAVE GRANDE), MAQUINA 40 MM, MACANETA ALAVANCA E ESPELHO EM METAL CROMADO - NIVEL SEGURANCA MEDIO - COMPLETA                                                                                                                                                                                                                                                                                                                                       </t>
  </si>
  <si>
    <t xml:space="preserve">FECHADURA DE EMBUTIR PARA PORTA INTERNA, TIPO GORGES (CHAVE GRANDE), MAQUINA 55 MM, MACANETAS ALAVANCA E ROSETAS REDONDAS EM METAL CROMADO - NIVEL SEGURANCA MEDIO - COMPLETA                                                                                                                                                                                                                                                                                                                             </t>
  </si>
  <si>
    <t xml:space="preserve">FECHADURA DE EMBUTIR PARA PORTA INTERNA, TIPO GORGES, MAQUINA 55 MM (SOMENTE MAQUINA, SEM ESPELHO E SEM MACANETA) - NIVEL DE SEGURANCA MEDIO                                                                                                                                                                                                                                                                                                                                                              </t>
  </si>
  <si>
    <t xml:space="preserve">FECHADURA DE SOBREPOR EM FERRO PINTADO, COM MACANETA ALAVANCA, CHAVE GRANDE - COMPLETA                                                                                                                                                                                                                                                                                                                                                                                                                    </t>
  </si>
  <si>
    <t xml:space="preserve">FECHADURA DE SOBREPOR PARA PORTAO, CAIXA *100* MM, COM CILINDRO, CHAVE SIMPLES, TRINCO LATERAL, EM  LATAO OU ACO CROMADO OU POLIDO, COM OU SEM PINTURA - COMPLETA                                                                                                                                                                                                                                                                                                                                         </t>
  </si>
  <si>
    <t xml:space="preserve">FECHADURA DE SOBREPOR PARA PORTAO, COM CHAVE TETRA, CAIXA *100* MM, TRINCO LATERAL, EM LATAO OU ACO CROMADO, PINTADO - COMPLETA                                                                                                                                                                                                                                                                                                                                                                           </t>
  </si>
  <si>
    <t xml:space="preserve">FECHADURA DE SOBREPOR, CROMADA, COM CILINDRO REDONDO, PARA ARMARIO E GAVETA DE MADEIRA, COM PORTA DE APROXIMADAMENTE 20 MM                                                                                                                                                                                                                                                                                                                                                                                </t>
  </si>
  <si>
    <t xml:space="preserve">FECHADURA TRADICIONAL DE EMBUTIR, CROMADA, COM CILINDRO, PARA GAVETAS E MOVEIS DE MADEIRA - COM ABINHAS LATERAIS CURVAS, CHAVES COM PROTECAO PLASTICA                                                                                                                                                                                                                                                                                                                                                     </t>
  </si>
  <si>
    <t xml:space="preserve">FECHADURA TUBULAR CROMADA, MACANETA DIAMETRO *30* MM, CILINDRO CENTRAL COM CHAVE EXTERNA E BOTAO INTERNO, MAQUINA *70* MM - COMPLETA                                                                                                                                                                                                                                                                                                                                                                      </t>
  </si>
  <si>
    <t xml:space="preserve">FECHADURA TUBULAR, ACABAMENTO CROMADO, DISTANCIA DE BROCA 90 MM, CILINDRO CENTRAL COM CHAVE EXTERNA E BOTAO INTERNO, MACANETA FORMATO TULIPA/TACA/BOLA - COMPLETA                                                                                                                                                                                                                                                                                                                                         </t>
  </si>
  <si>
    <t xml:space="preserve">FECHO / FECHADURA COM PUXADOR CONCHA, COM TRANCA TIPO TRAVA, PARA JANELA / PORTA DE CORRER (INCLUI TESTA, FECHADURA, PUXADOR) - COMPLETA                                                                                                                                                                                                                                                                                                                                                                  </t>
  </si>
  <si>
    <t xml:space="preserve">FECHO / FECHADURA CONCHA COM ALAVANCA / TRAVA, DE EMBUTIR, PARA PORTA OU JANELA DE CORRER EM LATAO OU ACO INOX - COMPLETO                                                                                                                                                                                                                                                                                                                                                                                 </t>
  </si>
  <si>
    <t xml:space="preserve">FECHO / TRINCO / FERROLHO FIO REDONDO, DE SOBREPOR, 12", EM ACO GALVANIZADO / ZINCADO                                                                                                                                                                                                                                                                                                                                                                                                                     </t>
  </si>
  <si>
    <t xml:space="preserve">FECHO / TRINCO / FERROLHO FIO REDONDO, DE SOBREPOR, 2", EM ACO GALVANIZADO / ZINCADO                                                                                                                                                                                                                                                                                                                                                                                                                      </t>
  </si>
  <si>
    <t xml:space="preserve">FECHO / TRINCO / FERROLHO FIO REDONDO, DE SOBREPOR, 4", EM ACO GALVANIZADO / ZINCADO                                                                                                                                                                                                                                                                                                                                                                                                                      </t>
  </si>
  <si>
    <t xml:space="preserve">FECHO / TRINCO / FERROLHO FIO REDONDO, DE SOBREPOR, 5", EM ACO GALVANIZADO / ZINCADO                                                                                                                                                                                                                                                                                                                                                                                                                      </t>
  </si>
  <si>
    <t xml:space="preserve">FECHO / TRINCO / FERROLHO FIO REDONDO, DE SOBREPOR, 6", EM ACO GALVANIZADO / ZINCADO                                                                                                                                                                                                                                                                                                                                                                                                                      </t>
  </si>
  <si>
    <t xml:space="preserve">FECHO / TRINCO / FERROLHO FIO REDONDO, DE SOBREPOR, 8", EM ACO GALVANIZADO / ZINCADO                                                                                                                                                                                                                                                                                                                                                                                                                      </t>
  </si>
  <si>
    <t xml:space="preserve">FECHO DE EMBUTIR, TIPO UNHA, COMANDO COM ALAVANCA, EM ACO CROMADO, 22 CM, PARA PORTAS E JANELAS - INCLUI PARAFUSOS                                                                                                                                                                                                                                                                                                                                                                                        </t>
  </si>
  <si>
    <t xml:space="preserve">FECHO DE EMBUTIR, TIPO UNHA, COMANDO COM ALAVANCA, EM LATAO CROMADO, 22 CM, PARA PORTAS E JANELAS - INCLUI PARAFUSOS                                                                                                                                                                                                                                                                                                                                                                                      </t>
  </si>
  <si>
    <t xml:space="preserve">FECHO DE EMBUTIR, TIPO UNHA, COMANDO COM ALAVANCA, EM LATAO CROMADO, 40 CM, PARA PORTAS E JANELAS - INCLUI PARAFUSOS                                                                                                                                                                                                                                                                                                                                                                                      </t>
  </si>
  <si>
    <t xml:space="preserve">FECHO DE EMBUTIR, TIPO UNHA, COMANDO DESLIZANTE, COM TRAVA, 120 MM, EM LATAO CROMADO                                                                                                                                                                                                                                                                                                                                                                                                                      </t>
  </si>
  <si>
    <t xml:space="preserve">FECHO DE SEGURANCA, TIPO BATOM, EM LATAO / ZAMAC, CROMADO, PARA PORTAS E JANELAS - INCLUI PARAFUSOS                                                                                                                                                                                                                                                                                                                                                                                                       </t>
  </si>
  <si>
    <t xml:space="preserve">FELTRO EM LA DE ROCHA, 1 FACE REVESTIDA COM PAPEL ALUMINIZADO, EM ROLO, DENSIDADE = 32 KG/M3, E=*50* MM (COLETADO CAIXA)                                                                                                                                                                                                                                                                                                                                                                                  </t>
  </si>
  <si>
    <t xml:space="preserve">FERROLHO / FECHO CHATO, DE SOBREPOR, EM FERRO ZINCADO, REFORCADO, 5", COM PORTA CADEADO, PARA PORTAO, PORTA E JANELA - INCLUI PARAFUSOS                                                                                                                                                                                                                                                                                                                                                                   </t>
  </si>
  <si>
    <t xml:space="preserve">FERROLHO / FECHO CHATO, DE SOBREPOR, EM FERRO ZINCADO, REFORCADO, 6", COM PORTA CADEADO, PARA PORTAO, PORTA E JANELA - INCLUI PARAFUSOS                                                                                                                                                                                                                                                                                                                                                                   </t>
  </si>
  <si>
    <t xml:space="preserve">FERROLHO / FECHO CHATO, EM FERRO ZINCADO, LEVE, 3", COM PORTA CADEADO, PARA PORTAO, PORTA E JANELA -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</si>
  <si>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</si>
  <si>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</si>
  <si>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</si>
  <si>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</si>
  <si>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CILINDRICO CONCRETO PRE MOLDADO 1,20 X 1,50 (DIAMETROXALTURA) PARA 4 A 5 CONTRIBUINTES (NBR 13969)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</si>
  <si>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</si>
  <si>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</si>
  <si>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</si>
  <si>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VERMELHO, CARGA MEDIA (ACAO DIRETA)                                                                                                                                                                                                                                                                                                                                                                                                                                            </t>
  </si>
  <si>
    <t xml:space="preserve">FINCAPINO LONGO CALIBRE 22, CARGA FORTE (ACAO DIRETA)                                                                                                                                                                                                                                                                                                                                                                                                                                                     </t>
  </si>
  <si>
    <t xml:space="preserve">FIO COBRE NU DE 150 A 500 MM2, PARA TENSOES DE ATE 600 V                                                                                                                                                                                                                                                                                                                                                                                                                                                  </t>
  </si>
  <si>
    <t xml:space="preserve">FIO COBRE NU DE 16 A 35 MM2, PARA TENSOES DE ATE 600 V                                                                                                                                                                                                                                                                                                                                                                                                                                                    </t>
  </si>
  <si>
    <t xml:space="preserve">FIO COBRE NU DE 50 A 120 MM2, PARA TENSOES DE ATE 600 V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</si>
  <si>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</si>
  <si>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</si>
  <si>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</si>
  <si>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</si>
  <si>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</si>
  <si>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</si>
  <si>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</si>
  <si>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</si>
  <si>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</si>
  <si>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</si>
  <si>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</si>
  <si>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</si>
  <si>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ALUMINIO PARA PROTECAO DO CONDUTOR LARGURA 10 MM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</si>
  <si>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</si>
  <si>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</si>
  <si>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</si>
  <si>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</si>
  <si>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</si>
  <si>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</si>
  <si>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</si>
  <si>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</si>
  <si>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</si>
  <si>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PLASTICA ZEBRADA PARA DEMARCACAO DE AREAS, LARGURA = 7 CM, SEM ADESIVO (COLETADO CAIXA)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</si>
  <si>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</si>
  <si>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</si>
  <si>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</si>
  <si>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</si>
  <si>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</si>
  <si>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</si>
  <si>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FIXADOR DE CAL (SACHE 150 ML)                                                                                                                                                                                                                                                                                                                                                                                                                                                                             </t>
  </si>
  <si>
    <t xml:space="preserve">FLANELA *30 X 40* CM                                                                                                                                                                                                                                                                                                                                                                                                                                                                                      </t>
  </si>
  <si>
    <t xml:space="preserve">FLANGE PVC, ROSCAVEL SEXTAVADO SEM FUROS 3/4"                                                                                                                                                                                                                                                                                                                                                                                                                                                             </t>
  </si>
  <si>
    <t xml:space="preserve">FLANGE PVC, ROSCAVEL, SEXTAVADO, SEM FUROS 3"                                                                                                                                                                                                                                                                                                                                                                                                                                                             </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</si>
  <si>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</si>
  <si>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</si>
  <si>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</si>
  <si>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</si>
  <si>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</si>
  <si>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 xml:space="preserve">FLANGE PVC, ROSCAVEL, SEXTAVADO, SEM FUROS, 2"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</si>
  <si>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</si>
  <si>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</si>
  <si>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</si>
  <si>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</si>
  <si>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</si>
  <si>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</si>
  <si>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</si>
  <si>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</si>
  <si>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</si>
  <si>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</si>
  <si>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</si>
  <si>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</si>
  <si>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</si>
  <si>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</si>
  <si>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</si>
  <si>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</si>
  <si>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</si>
  <si>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</si>
  <si>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</si>
  <si>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</si>
  <si>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</si>
  <si>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CILINDRICA TIPO "IMHOFF", COM TAMPA, PARA 50 CONTRIBUINTES                                                                                                                                                                                                                                                                                                                                                                                                                                  </t>
  </si>
  <si>
    <t xml:space="preserve">FOSSA SEPTICA CILINDRICA, TIPO "IMHOFF", COM TAMPA, PARA 100 CONTRIBUINTES                                                                                                                                                                                                                                                                                                                                                                                                                                </t>
  </si>
  <si>
    <t xml:space="preserve">FOSSA SEPTICA CILINDRICA, TIPO "IMHOFF", COM TAMPA, PARA 150 CONTRIBUINTES                                                                                                                                                                                                                                                                                                                                                                                                                                </t>
  </si>
  <si>
    <t xml:space="preserve">FOSSA SEPTICA CILINDRICA, TIPO "IMHOFF", COM TAMPA, PARA 200 CONTRIBUINTES                                                                                                                                                                                                                                                                                                                                                                                                                                </t>
  </si>
  <si>
    <t xml:space="preserve">FOSSA SEPTICA CILINDRICA, TIPO "IMHOFF", COM TAMPA, PARA 30 CONTRIBUINTES                                                                                                                                                                                                                                                                                                                                                                                                                                 </t>
  </si>
  <si>
    <t xml:space="preserve">FOSSA SEPTICA CILINDRICA, TIPO "IMHOFF", COM TAMPA, PARA 75 CONTRIBUINTES                                                                                                                                                                                                                                                                                                                                                                                                                                 </t>
  </si>
  <si>
    <t xml:space="preserve">FOSSA SEPTICA CONCRETO PRE MOLDADO PARA 10 CONTRIBUINTES - *90 X 90* CM                                                                                                                                                                                                                                                                                                                                                                                                                                   </t>
  </si>
  <si>
    <t xml:space="preserve">FOSSA SEPTICA CONCRETO PRE MOLDADO PARA 5 CONTRIBUINTES *90 X 70* CM                                                                                                                                                                                                                                                                                                                                                                                                                                      </t>
  </si>
  <si>
    <t xml:space="preserve">FOSSA SEPTICA, SEM FILTRO, PARA 15 A 30 CONTRIBUINTES, CILINDRICA, COM TAMPA, EM POLIETILENO DE ALTA DENSIDADE (PEAD), CAPACIDADE APROXIMADA DE 5500 LITROS (NBR 7229)                                                                                                                                                                                                                                                                                                                                    </t>
  </si>
  <si>
    <t xml:space="preserve">FOSSA SEPTICA, SEM FILTRO, PARA 4 A 7 CONTRIBUINTES, CILINDRICA,  COM TAMPA, EM POLIETILENO DE ALTA DENSIDADE (PEAD), CAPACIDADE APROXIMADA DE 1100 LITROS (NBR 7229)                                                                                                                                                                                                                                                                                                                                     </t>
  </si>
  <si>
    <t xml:space="preserve">FOSSA SEPTICA, SEM FILTRO, PARA 8 A 14 CONTRIBUINTES, CILINDRICA, COM TAMPA, EM POLIETILENO DE ALTA DENSIDADE (PEAD), CAPACIDADE APROXIMADA DE 3000 LITROS (NBR 7229)                                                                                                                                                                                                                                                                                                                                     </t>
  </si>
  <si>
    <t xml:space="preserve">FOSSA SEPTICA,SEM FILTRO, PARA 40 A 52 CONTRIBUINTES, CILINDRICA, COM TAMPA, EM POLIETILENO DE ALTA DENSIDADE (PEAD),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</si>
  <si>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</si>
  <si>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</si>
  <si>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</si>
  <si>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</si>
  <si>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FUNDO SINTETICO NIVELADOR BRANCO FOSCO PARA MADEIRA                                                                                                                                                                                                                                                                                                                                                                                                                                                       </t>
  </si>
  <si>
    <t xml:space="preserve">GL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</si>
  <si>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</si>
  <si>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</si>
  <si>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</si>
  <si>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</si>
  <si>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</si>
  <si>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</si>
  <si>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</si>
  <si>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</si>
  <si>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</si>
  <si>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</si>
  <si>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 PVC), DIMENSOES 4,0 X 2,0 X 0,17 M (C X L X A) FIO 2 MM                                                                                                                                                                                                                                                                                                                                                                                          </t>
  </si>
  <si>
    <t xml:space="preserve">GABIAO MANTA (COLCHAO) MALHA HEXAGONAL 6 X 8 CM (ZN/AL + PVC), FIO 2 MM, REVESTIDO COM PVC, DIMENSOES 4,0 X 2,0 X 0,23 M (C X L X A)                                                                                                                                                                                                                                                                                                                                                                      </t>
  </si>
  <si>
    <t xml:space="preserve">GABIAO MANTA (COLCHAO) MALHA HEXAGONAL 6 X 8 CM (ZN/AL + PVC), FIO 2 MM, REVESTIDO COM PVC, DIMENSOES 4,0 X 2,0 X 0,3 M (C X L X A)                                                                                                                                                                                                                                                                                                                                                                       </t>
  </si>
  <si>
    <t xml:space="preserve">GABIAO MANTA (COLCHAO) MALHA HEXAGONAL 6 X 8 CM (ZN/AL + PVC), FIO 2,0 MM, DIMENSOES 5,0 X 2,0 X 0,17 M (C X L X A)                                                                                                                                                                                                                                                                                                                                                                                       </t>
  </si>
  <si>
    <t xml:space="preserve">GABIAO MANTA (COLCHAO) MALHA HEXAGONAL 6 X 8 CM (ZN/AL + PVC), FIO 2,0 MM, DIMENSOES 5,0 X 2,0 X 0,23 M (C X L X A)                                                                                                                                                                                                                                                                                                                                                                                       </t>
  </si>
  <si>
    <t xml:space="preserve">GABIAO MANTA (COLCHAO) MALHA HEXAGONAL 6 X 8 CM (ZN/AL + PVC), FIO 2,0 MM, DIMENSOES 5,0 X 2,0 X 0,30 M (C X L X A)                                                                                                                                                                                                                                                                                                                                                                                       </t>
  </si>
  <si>
    <t xml:space="preserve">GABIAO SACO MALHA HEXAGONAL 8 X 10 CM (ZN/AL + PVC),  FIO 2,4 MM, DIMENSOES 3,0 X 0,65 M                                                                                                                                                                                                                                                                                                                                                                                                                  </t>
  </si>
  <si>
    <t xml:space="preserve">GABIAO SACO MALHA HEXAGONAL 8 X 10 CM (ZN/AL + PVC), FIO 2,4 MM, H = 0,65 M                                                                                                                                                                                                                                                                                                                                                                                                                               </t>
  </si>
  <si>
    <t xml:space="preserve">GABIAO SACO MALHA HEXAGONAL 8 X 10 CM (ZN/AL), FIO 2,7 MM, DIMENSOES 4,0 X 0,65 M                                                                                                                                                                                                                                                                                                                                                                                                                         </t>
  </si>
  <si>
    <t xml:space="preserve">GABIAO TIPO CAIXA MALHA HEXAGONAL 8 X 10 CM (ZN/AL + PVC),  FIO 2,4 MM, DIMENSOES 2,0 X 1,0 X 1,0 M (C X L X A)                                                                                                                                                                                                                                                                                                                                                                                           </t>
  </si>
  <si>
    <t xml:space="preserve">GABIAO TIPO CAIXA MALHA HEXAGONAL 8 X 10 CM (ZN/AL + PVC),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</si>
  <si>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</si>
  <si>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</si>
  <si>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 AL + PVC), FIO 2,7 MM, DIMENSOES 2,0 X 1,0 X 0,5 M, COM CAUDA DE 3,0 M                                                                                                                                                                                                                                                                                                                                              </t>
  </si>
  <si>
    <t xml:space="preserve">GABIAO TIPO CAIXA PARA SOLO REFORCADO, MALHA HEXAGONAL DE DUPLA TORCAO 8 X 10 CM (ZN/ AL + PVC), FIO 2,7 MM, DIMENSOES 2,0 X 1,0 X 1,0 M, COM CAUDA DE 3,0 M                                                                                                                                                                                                                                                                                                                                              </t>
  </si>
  <si>
    <t xml:space="preserve">GABIAO TIPO CAIXA PARA SOLO REFORCADO, MALHA HEXAGONAL DE DUPLA TORCAO 8 X 10 CM (ZN/ AL + PVC), FIO 2,7 MM, DIMENSOES 2,0 X 1,0 X 1,0 M, COM CAUDA DE 4,0 M                                                                                                                                                                                                                                                                                                                                              </t>
  </si>
  <si>
    <t xml:space="preserve">GABIAO TIPO CAIXA PARA SOLO REFORCADO, MALHA HEXAGONAL 8 X 10 CM (ZN/ AL + PVC), FIO 2,7 MM, DIMENSOES 2,0 X 1,0 X 0,5 M, COM CAUDA DE 4,0 M                                                                                                                                                                                                                                                                                                                                                              </t>
  </si>
  <si>
    <t xml:space="preserve">GABIAO TIPO CAIXA PARA SOLO REFORCADO, MALHA HEXAGONAL 8 X 10 CM (ZN/ AL + PVC), FIO 2,7 MM, DIMENSOES 2,0 X 1,0 X 1,0 M, COM CAUDA DE 4,0 M                                                                                                                                                                                                                                                                                                                                                              </t>
  </si>
  <si>
    <t xml:space="preserve">GABIAO TIPO CAIXA TRAPEZOIDAL, MALHA HEXAGONAL 10 X 12 CM (ZN/AL + PVC) FIO 2,7 MM, FACE COM 65 GRAUS, DIMENSOES 2,0 X 1,5 X 1,0 M (C X L X A)                                                                                                                                                                                                                                                                                                                                                            </t>
  </si>
  <si>
    <t xml:space="preserve">GABIAO TIPO CAIXA, MALHA HEXAGONAL 8 X 10 CM (ZN/AL + PVC), FIO DE 2,4 MM, DIMENSOES 2,0 x 1,0 x 1,0 M (C X L X A)                                                                                                                                                                                                                                                                                                                                                                                        </t>
  </si>
  <si>
    <t xml:space="preserve">GABIAO TIPO CAIXA, MALHA HEXAGONAL 8 X 10 CM (ZN/AL + PVC),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</si>
  <si>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</si>
  <si>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</si>
  <si>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</si>
  <si>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L COM ROSCA, PARA FIXAR TELHA EM MADEIRA, 1/4" X 350 MM (COLETADO CAIXA)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</si>
  <si>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</si>
  <si>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</si>
  <si>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</si>
  <si>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</si>
  <si>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</si>
  <si>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</si>
  <si>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</si>
  <si>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</si>
  <si>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</si>
  <si>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</si>
  <si>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</si>
  <si>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</si>
  <si>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t>
  </si>
  <si>
    <t xml:space="preserve">GESSEIRO (MENSALISTA)                                                                                                                                                                                                                                                                                                                                                                                                                                                                                     </t>
  </si>
  <si>
    <t xml:space="preserve">GESSO EM PO PARA REVESTIMENTOS/MOLDURAS/SANCAS                                                                                                                                                                                                                                                                                                                                                                                                                                                            </t>
  </si>
  <si>
    <t xml:space="preserve">GESSO PROJETADO                                                                                                                                                                                                                                                                                                                                                                                                                                                                                           </t>
  </si>
  <si>
    <t xml:space="preserve">GONZO DE EMBUTIR, EM LATAO / ZAMAC, *20 X 48* MM, PARA JANELA BASCULANTE / PIVOTANTE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</si>
  <si>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</si>
  <si>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</si>
  <si>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</si>
  <si>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GRADIL *1320 X 2170* MM (A X L) EM BARRA DE ACO CHATA *25 MM X 2* MM, ENTRELACADA COM BARRA ACO REDONDA *5* MM, MALHA *65 X 132* MM, GALVANIZADO E PINTURA ELETROSTATICA, COR PRETO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</si>
  <si>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</si>
  <si>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</si>
  <si>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</si>
  <si>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</si>
  <si>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</si>
  <si>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</si>
  <si>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</si>
  <si>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</si>
  <si>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</si>
  <si>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</si>
  <si>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</si>
  <si>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</si>
  <si>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</si>
  <si>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</si>
  <si>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</si>
  <si>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</si>
  <si>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</si>
  <si>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</si>
  <si>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</si>
  <si>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</si>
  <si>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t>
  </si>
  <si>
    <t xml:space="preserve">GRELHA DE CONCRETO DE PRE-MOLDADA *15 X 75 X 52* CM (A X C X L)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</si>
  <si>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</si>
  <si>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</si>
  <si>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</si>
  <si>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</si>
  <si>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GRELHA PVC BRANCA QUADRADA, 150 X 150 MM                                                                                                                                                                                                                                                                                                                                                                                                                                                                  </t>
  </si>
  <si>
    <t xml:space="preserve">GRELHA PVC CROMADA REDONDA, 150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</si>
  <si>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</si>
  <si>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</si>
  <si>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</si>
  <si>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DE SOLDAGEM C/ GERADOR A DIESEL 60 CV PARA SOLDA ELETRICA, SOBRE 04 RODAS, COM MOTOR 4 CILINDROS                                                                                                                                                                                                                                                                                                                                                                                                    </t>
  </si>
  <si>
    <t xml:space="preserve">GRUPO DE SOLDAGEM COM GERADOR A DIESEL 30 CV, PARA SOLDA ELETRICA, SOBRE DUAS RODAS                                                                                                                                                                                                                                                                                                                                                                                                                       </t>
  </si>
  <si>
    <t xml:space="preserve">GRUPO GERADOR A GASOLINA, POTENCIA NOMINAL 2,2 KW, TENSAO DE SAIDA 110/220 V, MOTOR POTENCIA 6,5 HP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</si>
  <si>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</si>
  <si>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</si>
  <si>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</si>
  <si>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</si>
  <si>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</si>
  <si>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</si>
  <si>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</si>
  <si>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</si>
  <si>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</si>
  <si>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</si>
  <si>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</si>
  <si>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</si>
  <si>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</si>
  <si>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</si>
  <si>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ALIZAR/ VISTA MACICA, E= *1* CM, L= *4,5* CM, EM CEDRINHO/ ANGELIM COMERCIAL/  EUCALIPTO/ CURUPIXA/ PEROBA/ CUMARU OU EQUIVALENTE DA REGIAO                                                                                                                                                                                                                                                                                                                                                    </t>
  </si>
  <si>
    <t xml:space="preserve">GUARNICAO/ ALIZAR/ VISTA MACICA, E= *1* CM, L= *4,5* CM, EM PINUS/ TAUARI/ VIROLA OU EQUIVALENTE DA REGIAO                                                                                                                                                                                                                                                                                                                                                                                                </t>
  </si>
  <si>
    <t xml:space="preserve">GUARNICAO/ALIZAR/VISTA, E = *1,3* CM, L = *5,0* CM HASTE REGULAVEL = *35* MM, EM MDF/PVC WOOD/ POLIESTIRENO OU MADEIRA LAMINADA, PRIMER BRANCO                                                                                                                                                                                                                                                                                                                                                            </t>
  </si>
  <si>
    <t xml:space="preserve">GUARNICAO/ALIZAR/VISTA, E = *1,3* CM, L = *7,0* CM, EM POLIESTIRENO, BRANCO                                                                                                                                                                                                                                                                                                                                                                                                                               </t>
  </si>
  <si>
    <t xml:space="preserve">GUARNICAO/ALIZAR/VISTA, E = *1,5* CM, L = *5,0* CM, EM POLIESTIRENO, BRANCO                                                                                                                                                                                                                                                                                                                                                                                                                               </t>
  </si>
  <si>
    <t xml:space="preserve">GUARNICAO/MOLDURA DE ACABAMENTO PARA ESQUADRIA DE ALUMINIO ANODIZADO NATURAL,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</si>
  <si>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</si>
  <si>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</si>
  <si>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</si>
  <si>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</si>
  <si>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</si>
  <si>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</si>
  <si>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</si>
  <si>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</si>
  <si>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</si>
  <si>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</si>
  <si>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</si>
  <si>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</si>
  <si>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</si>
  <si>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</si>
  <si>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</si>
  <si>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 xml:space="preserve">HASTE METALICA PARA FIXACAO DE CALHA PLUVIAL,  ZINCADA, DOBRADA 90 GRAUS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</si>
  <si>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</si>
  <si>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</si>
  <si>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</si>
  <si>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</si>
  <si>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</si>
  <si>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HEXAMETAFOSFATO DE SODIO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</si>
  <si>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</si>
  <si>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</si>
  <si>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</si>
  <si>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</si>
  <si>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</si>
  <si>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</si>
  <si>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VAZAO MAXIMA DE 10,0 M3/H, DE 1"                                                                                                                                                                                                                                                                                                                                                                                                                                                    </t>
  </si>
  <si>
    <t xml:space="preserve">HIDROMETRO MULTIJATO, VAZAO MAXIMA DE 20,0 M3/H, DE 1 1/2"                                                                                                                                                                                                                                                                                                                                                                                                                                                </t>
  </si>
  <si>
    <t xml:space="preserve">HIDROMETRO MULTIJATO, VAZAO MAXIMA DE 30,0 M3/H, DE 2"                                                                                                                                                                                                                                                                                                                                                                                                                                                    </t>
  </si>
  <si>
    <t xml:space="preserve">HIDROMETRO MULTIJATO, VAZAO MAXIMA DE 7,0 M3/H, DE 1"                                                                                                                                                                                                                                                                                                                                                                                                                                                     </t>
  </si>
  <si>
    <t xml:space="preserve">HIDROMETRO UNIJATO, VAZAO MAXIMA DE 1,5 M3/H, DE 1/2"                                                                                                                                                                                                                                                                                                                                                                                                                                                     </t>
  </si>
  <si>
    <t xml:space="preserve">HIDROMETRO UNIJATO, VAZAO MAXIMA DE 3,0 M3/H, DE 1/2"                                                                                                                                                                                                                                                                                                                                                                                                                                                     </t>
  </si>
  <si>
    <t xml:space="preserve">HIDROMETRO UNIJATO, VAZAO MAXIMA DE 5,0 M3/H, DE 3/4"                                                                                                                                                                                                                                                                                                                                                                                                                                                     </t>
  </si>
  <si>
    <t xml:space="preserve">HIDROMETRO WOLTMANN, VAZAO MAXIMA DE 50,0 M3/H, DE 2"                                                                                                                                                                                                                                                                                                                                                                                                                                                     </t>
  </si>
  <si>
    <t xml:space="preserve">HIDROMETRO WOLTMANN, VAZAO MAXIMA DE 80,0 M3/H, DE 3"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</si>
  <si>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</si>
  <si>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</si>
  <si>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</si>
  <si>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t>
  </si>
  <si>
    <t xml:space="preserve">IMPERMEABILIZADOR (MENSALISTA)                                                                                                                                                                                                                                                                                                                                                                                                                                                                            </t>
  </si>
  <si>
    <t xml:space="preserve">IMPERMEABILIZANTE FLEXIVEL BRANCO DE BASE ACRILICA PARA COBERTURAS                                                                                                                                                                                                                                                                                                                                                                                                                                        </t>
  </si>
  <si>
    <t xml:space="preserve">IMPERMEABILIZANTE INCOLOR PARA TRATAMENTO DE FACHADAS E TELHAS, BASE SILICONE                                                                                                                                                                                                                                                                                                                                                                                                                             </t>
  </si>
  <si>
    <t xml:space="preserve">IMUNIZANTE PARA MADEIRA, INCOLOR                                                                                                                                                                                                                                                                                                                                                                                                                                                                          </t>
  </si>
  <si>
    <t xml:space="preserve">INSTALADOR DE TUBULACOES (TUBOS/EQUIPAMENTOS)                                                                                                                                                                                                                                                                                                                                                                                                                                                             </t>
  </si>
  <si>
    <t xml:space="preserve">INSTALADOR DE TUBULACOES (TUBOS/EQUIPAMENTOS) (MENSALISTA)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</si>
  <si>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</si>
  <si>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</si>
  <si>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</si>
  <si>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</si>
  <si>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</si>
  <si>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</si>
  <si>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</si>
  <si>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</si>
  <si>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</si>
  <si>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</si>
  <si>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</si>
  <si>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</si>
  <si>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</si>
  <si>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</si>
  <si>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</si>
  <si>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</si>
  <si>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</si>
  <si>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</si>
  <si>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</si>
  <si>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</si>
  <si>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</si>
  <si>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</si>
  <si>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</si>
  <si>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</si>
  <si>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</si>
  <si>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</si>
  <si>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</si>
  <si>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</si>
  <si>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</si>
  <si>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ALUMINIO, 100 X 100 CM (A X L), ACABAMENTO ACET OU BRILHANTE, BATENTE/REQUADRO DE 3 A 14 CM, COM VIDRO, SEM GUARNICAO/ALIZAR                                                                                                                                                                                                                                                                                                                                                         </t>
  </si>
  <si>
    <t xml:space="preserve">JANELA BASCULANTE EM ALUMINIO, 100 X 80 CM (A X L), ACABAMENTO ACET OU BRILHANTE, BATENTE/REQUADRO DE 3 A 14 CM, COM VIDRO, SEM GUARNICAO/ALIZAR                                                                                                                                                                                                                                                                                                                                                          </t>
  </si>
  <si>
    <t xml:space="preserve">JANELA BASCULANTE EM ALUMINIO, 80 X 60 CM (A X L), ACABAMENTO ACET OU BRILHANTE, BATENTE/REQUADRO DE 3 A 14 CM, COM VIDRO, SEM GUARNICAO/ALIZAR                                                                                                                                                                                                                                                                                                                                                           </t>
  </si>
  <si>
    <t xml:space="preserve">JANELA BASCULANTE EM ALUMINIO, 80 X 60 CM (A X L), BATENTE/REQUADRO DE 3 A 14 CM, COM VIDRO, SEM GUARNICAO/ALIZAR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</si>
  <si>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</si>
  <si>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</si>
  <si>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100 X 100 CM (SEM VIDROS)                                                                                                                                                                                                                                                                                                                                                                                                                                   </t>
  </si>
  <si>
    <t xml:space="preserve">JANELA BASCULANTE, ACO, COM BATENTE/REQUADRO, 60 X 60 CM (SEM VIDROS)                                                                                                                                                                                                                                                                                                                                                                                                                                     </t>
  </si>
  <si>
    <t xml:space="preserve">JANELA BASCULANTE, ACO, COM BATENTE/REQUADRO, 60 X 80 CM (SEM VIDROS)                                                                                                                                                                                                                                                                                                                                                                                                                                     </t>
  </si>
  <si>
    <t xml:space="preserve">JANELA BASCULANTE, ACO, COM BATENTE/REQUADRO, 80 X 80 CM (SEM VIDROS)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</si>
  <si>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</si>
  <si>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</si>
  <si>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EM ALUMINIO, VENEZIANA, 120  X 150 CM (A X L), 3 FLS (2 VENEZIANAS E 1 VIDRO), SEM BANDEIRA, ACABAMENTO ACET OU BRILHANTE, BATENTE/REQUADRO DE 6 A 14 CM, COM VIDRO, SEM GUARNICAO/ALIZAR                                                                                                                                                                                                                                                                                                </t>
  </si>
  <si>
    <t xml:space="preserve">JANELA DE CORRER EM ALUMINIO, VENEZIANA, 120 X 120 CM (A X L), 3 FLS (2 VENEZIANAS E 1 VIDRO), SEM BANDEIRA, ACABAMENTO ACET OU BRILHANTE, BATENTE/REQUADRO DE 6 A 14 CM, COM VIDRO, SEM GUARNICAO/ALIZAR                                                                                                                                                                                                                                                                                                 </t>
  </si>
  <si>
    <t xml:space="preserve">JANELA DE CORRER EM ALUMINIO, VENEZIANA, 120 X 150 CM (A X L), 6 FLS (4 VENEZIANAS E 2 VIDROS), SEM BANDEIRA, ACABAMENTO ACET OU BRILHANTE, BATENTE/REQUADRO DE 6 A 14 CM, COM VIDRO, SEM GUARNICAO/ALIZAR                                                                                                                                                                                                                                                                                                </t>
  </si>
  <si>
    <t xml:space="preserve">JANELA DE CORRER EM ALUMINIO, VENEZIANA, 120 X 200 CM (A X L), 6 FLS (4 VENEZIANAS E 2 VIDROS), SEM BANDEIRA, ACABAMENTO ACET OU BRILHANTE,  BATENTE/REQUADRO DE 6 A 14 CM, COM VIDRO, SEM GUARNICAO/ALIZAR                                                                                                                                                                                                                                                                                               </t>
  </si>
  <si>
    <t xml:space="preserve">JANELA DE CORRER EM ALUMINIO, 100 X 120 CM (A X L), 2 FLS,  SEM BANDEIRA,  ACABAMENTO ACET OU BRILHANTE, BATENTE/REQUADRO DE 6 A 14 CM, COM VIDRO, SEM GUARNICAO                                                                                                                                                                                                                                                                                                                                          </t>
  </si>
  <si>
    <t xml:space="preserve">JANELA DE CORRER EM ALUMINIO, 100 X 150 CM (A X L), 2 FLS,  SEM BANDEIRA,  ACABAMENTO ACET OU BRILHANTE, BATENTE/REQUADRO DE 6 A 14 CM, COM VIDRO, SEM GUARNICAO/ALIZAR                                                                                                                                                                                                                                                                                                                                   </t>
  </si>
  <si>
    <t xml:space="preserve">JANELA DE CORRER EM ALUMINIO, 100 X 150 CM (A X L), 4 FLS, SEM BANDEIRA, ACABAMENTO ACET OU BRILHANTE, BATENTE/REQUADRO DE 6 A 14 CM, COM VIDRO, SEM GUARNICAO/ALIZAR                                                                                                                                                                                                                                                                                                                                     </t>
  </si>
  <si>
    <t xml:space="preserve">JANELA DE CORRER EM ALUMINIO, 100 X 150 CM (A X L), 4 FLS, SEM BANDEIRA, ACABAMENTO ACET OU BRILHANTE, COM VIDRO, COM GUARNICAO PARA 1 FACE                                                                                                                                                                                                                                                                                                                                                               </t>
  </si>
  <si>
    <t xml:space="preserve">JANELA DE CORRER EM ALUMINIO, 100 X 200 CM, 4 FLS,  BANDEIRA COM BASCULA,  ACABAMENTO ACET OU BRILHANTE, BATENTE/REQUADRO DE 6 A 14 CM, COM VIDRO, SEM GUARNICAO/ALIZAR                                                                                                                                                                                                                                                                                                                                   </t>
  </si>
  <si>
    <t xml:space="preserve">JANELA DE CORRER EM ALUMINIO, 120 X 120 CM (A X L), 2 FLS, SEM BANDEIRA, ACABAMENTO ACET OU BRILHANTE,  BATENTE/REQUADRO DE 6 A 14 CM, COM VIDRO, SEM GUARNICAO/ALIZAR                                                                                                                                                                                                                                                                                                                                    </t>
  </si>
  <si>
    <t xml:space="preserve">JANELA DE CORRER EM ALUMINIO, 120 X 150 CM (A X L), 2 FLS, SEM BANDEIRA, ACABAMENTO ACET OU BRILHANTE, BATENTE/REQUADRO DE 6 A 14 CM, COM VIDRO, SEM GUARNICAO/ALIZAR                                                                                                                                                                                                                                                                                                                                     </t>
  </si>
  <si>
    <t xml:space="preserve">JANELA DE CORRER EM ALUMINIO, 120 X 150 CM (A X L), 4 FLS, BANDEIRA COM BASCULA,  ACABAMENTO ACET OU BRILHANTE, BATENTE/REQUADRO DE 6 A 14 CM, COM VIDRO, SEM GUARNICAO/ALIZAR                                                                                                                                                                                                                                                                                                                            </t>
  </si>
  <si>
    <t xml:space="preserve">JANELA DE CORRER EM ALUMINIO, 120 X 200 CM (A X L), 4 FLS, BANDEIRA COM BASCULA,  ACABAMENTO ACET OU BRILHANTE, BATENTE/REQUADRO DE 6 A 14 CM, COM VIDRO, SEM GUARNICAO/ALIZAR                                                                                                                                                                                                                                                                                                                            </t>
  </si>
  <si>
    <t xml:space="preserve">JANELA DE CORRER, ACO, BATENTE/REQUADRO DE 6 A 14 CM,  COM DIVISAO HORIZ , PINT ANTICORROSIVA, SEM VIDRO, BANDEIRA COM BASCULA, 4 FLS, 120  X 150 CM (A X L)                                                                                                                                                                                                                                                                                                                                              </t>
  </si>
  <si>
    <t xml:space="preserve">JANELA DE CORRER, ACO, BATENTE/REQUADRO DE 6 A 14 CM, QUADRICULADA, PINT ANTICORROSIVA, SEM VIDRO, BANDEIRA COM BASCULA, 4 FLS, 120  X 150 CM (A X L)                                                                                                                                                                                                                                                                                                                                                     </t>
  </si>
  <si>
    <t xml:space="preserve">JANELA DE CORRER, ACO, BATENTE/REQUADRO DE 6 A 14 CM, QUADRICULADA, PINT ANTICORROSIVA, SEM VIDRO, BANDEIRA COM BASCULA, 4 FLS, 120  X 200 CM (A X L)                                                                                                                                                                                                                                                                                                                                                     </t>
  </si>
  <si>
    <t xml:space="preserve">JANELA DE CORRER, ACO, BATENTE/REQUADRO DE 6 A 14 CM, QUADRICULADA, PINT ANTICORROSIVA, SEM VIDRO, SEM BANDEIRA, 4 FLS, 100  X 120 CM (A X L)                                                                                                                                                                                                                                                                                                                                                             </t>
  </si>
  <si>
    <t xml:space="preserve">JANELA DE CORRER, ACO, BATENTE/REQUADRO DE 6 A 14 CM, QUADRICULADA, PINT ANTICORROSIVA, SEM VIDRO, SEM BANDEIRA, 4 FLS, 120  X 150 CM (A X L)                                                                                                                                                                                                                                                                                                                                                             </t>
  </si>
  <si>
    <t xml:space="preserve">JANELA DE CORRER, ACO, BATENTE/REQUADRO DE 6 A 14 CM, QUADRICULADA, PINT ANTICORROSIVA, SEM VIDRO, SEM BANDEIRA, 4 FLS, 120  X 200 CM (A X L)                                                                                                                                                                                                                                                                                                                                                             </t>
  </si>
  <si>
    <t xml:space="preserve">JANELA DE CORRER, ACO, BATENTE/REQUADRO DE 6 A 14 CM, QUADRICULADA, PINTURA ANTICORROSIVA, SEM VIDRO, BANDEIRA COM BASCULA, 4 FLS, 120  X 150 CM (A X L)                                                                                                                                                                                                                                                                                                                                                  </t>
  </si>
  <si>
    <t xml:space="preserve">JANELA DE CORRER, ACO, BATENTE/REQUADRO DE 6 A 14 CM, SEM  DIVISAO, PINT ANTICORROSIVA, SEM VIDRO, BANDEIRA COM BASCULA, 4 FLS, 120  X 200 CM (A X L)                                                                                                                                                                                                                                                                                                                                                     </t>
  </si>
  <si>
    <t xml:space="preserve">JANELA DE CORRER, ACO, BATENTE/REQUADRO DE 6 A 14 CM, VENEZIANA, PINT ANTICORROSIVA, PINT ACABAMENTO, COM VIDRO, 6 FLS, 120  X 150 CM (A X L)                                                                                                                                                                                                                                                                                                                                                             </t>
  </si>
  <si>
    <t xml:space="preserve">JANELA DE CORRER, ACO, BATENTE/REQUADRO DE 6 A 14 CM, VENEZIANA, PINT ANTICORROSIVA, SEM VIDRO, 6 FLS, 120  X 150 CM (A X L)                                                                                                                                                                                                                                                                                                                                                                              </t>
  </si>
  <si>
    <t xml:space="preserve">JANELA DE CORRER, ACO, COM BATENTE/REQUADRO DE 6 A 14 CM, SEM DIVISAO, PINT ANTICORROSIVA, PINT ACABAMENTO, COM VIDRO, SEM BANDEIRA, COM GRADE, 4 FLS, 100  X 120 CM (A X L)                                                                                                                                                                                                                                                                                                                              </t>
  </si>
  <si>
    <t xml:space="preserve">JANELA DE CORRER, ACO, COM BATENTE/REQUADRO DE 6 A 14 CM, SEM DIVISAO, PINT ANTICORROSIVA, PINT ACABAMENTO, COM VIDRO, SEM BANDEIRA, 2 FLS, 120  X 150 CM (A X L)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</si>
  <si>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</si>
  <si>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</si>
  <si>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</si>
  <si>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</si>
  <si>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60  X 80 CM (A X L), BATENTE/REQUADRO DE 3 A 14 CM, COM VIDRO, SEM GUARNICAO/ALIZAR                                                                                                                                                                                                                                                                                                                                                                                              </t>
  </si>
  <si>
    <t xml:space="preserve">JANELA FIXA EM ALUMINIO, 60 X 80 CM (A X L), BATENTE/REQUADRO DE 3 A 14 CM, COM VIDRO, SEM GUARNICAO/ALIZAR                                                                                                                                                                                                                                                                                                                                                                                               </t>
  </si>
  <si>
    <t xml:space="preserve">JANELA MAXIM AR EM ALUMINIO, 80 X 60 CM (A X L), BATENTE/REQUADRO DE 4 A 14 CM, COM VIDRO, SEM GUARNICAO/ALIZAR                                                                                                                                                                                                                                                                                                                                                                                           </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</si>
  <si>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</si>
  <si>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</si>
  <si>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 xml:space="preserve">JANELA MAXIMO AR, ACO, BATENTE/REQUADRO DE 6 A 14 CM, PINT ANTICORROSIVA, SEM VIDRO, COM GRADE, 1 FL, 60  X 80 CM (A X L)                                                                                                                                                                                                                                                                                                                                                                                 </t>
  </si>
  <si>
    <t xml:space="preserve">JANELA MAXIMO AR, ACO, BATENTE/REQUADRO DE 6 A 14 CM, PINT ANTICORROSIVA, SEM VIDRO, SEM GRADE, 1 FL, 60  X 80 CM (A X L)                                                                                                                                                                                                                                                                                                                                                                                 </t>
  </si>
  <si>
    <t xml:space="preserve">JARDINEIRO                                                                                                                                                                                                                                                                                                                                                                                                                                                                                                </t>
  </si>
  <si>
    <t xml:space="preserve">JARDINEIRO (MENSALISTA)                                                                                                                                                                                                                                                                                                                                                                                                                                                                                   </t>
  </si>
  <si>
    <t xml:space="preserve">JOELHO COM VISITA, PVC SERIE R, 90 GRAUS, 100 X 75 MM, PARA ESGOTO PREDIAL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</si>
  <si>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</si>
  <si>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</si>
  <si>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</si>
  <si>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</si>
  <si>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</si>
  <si>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</si>
  <si>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</si>
  <si>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</si>
  <si>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</si>
  <si>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</si>
  <si>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</si>
  <si>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</si>
  <si>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</si>
  <si>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</si>
  <si>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</si>
  <si>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</si>
  <si>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</si>
  <si>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</si>
  <si>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</si>
  <si>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</si>
  <si>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</si>
  <si>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</si>
  <si>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</si>
  <si>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</si>
  <si>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DN 20 MM, PARA AGUA QUENTE PREDIAL                                                                                                                                                                                                                                                                                                                                                                                                                                        </t>
  </si>
  <si>
    <t xml:space="preserve">JOELHO PPR 45 GRAUS, SOLDAVEL, DN 25 MM, PARA AGUA QUENTE PREDIAL                                                                                                                                                                                                                                                                                                                                                                                                                                         </t>
  </si>
  <si>
    <t xml:space="preserve">JOELHO PPR, 45 GRAUS, SOLDAVEL, DN 32 MM, PARA AGUA QUENTE PREDIAL                                                                                                                                                                                                                                                                                                                                                                                                                                        </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</si>
  <si>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</si>
  <si>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</si>
  <si>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</si>
  <si>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</si>
  <si>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</si>
  <si>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</si>
  <si>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 xml:space="preserve">JOELHO PPR, 90 GRAUS, SOLDAVEL, DN 63 MM, PARA AGUA QUENTE PREDIAL                                                                                                                                                                                                                                                                                                                                                                                                                                        </t>
  </si>
  <si>
    <t xml:space="preserve">JOELHO PPR, 90 GRAUS, SOLDAVEL, DN 75 MM, PARA AGUA QUENTE PREDIAL                                                                                                                                                                                                                                                                                                                                                                                                                                        </t>
  </si>
  <si>
    <t xml:space="preserve">JOELHO PPR, 90 GRAUS, SOLDAVEL, DN 90 MM, PARA AGUA QUENTE PREDIAL                                                                                                                                                                                                                                                                                                                                                                                                                                        </t>
  </si>
  <si>
    <t xml:space="preserve">JOELHO PVC COM VISITA, 90 GRAUS, DN 100 X 50 MM, SERIE NORMAL, PARA ESGOTO PREDIAL                                                                                                                                                                                                                                                                                                                                                                                                                        </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</si>
  <si>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</si>
  <si>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</si>
  <si>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</si>
  <si>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</si>
  <si>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</si>
  <si>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</si>
  <si>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</si>
  <si>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</si>
  <si>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</si>
  <si>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</si>
  <si>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</si>
  <si>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</si>
  <si>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</si>
  <si>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</si>
  <si>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</si>
  <si>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</si>
  <si>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</si>
  <si>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</si>
  <si>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</si>
  <si>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</si>
  <si>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</si>
  <si>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</si>
  <si>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</si>
  <si>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</si>
  <si>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</si>
  <si>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</si>
  <si>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</si>
  <si>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</si>
  <si>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</si>
  <si>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</si>
  <si>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</si>
  <si>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</si>
  <si>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</si>
  <si>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</si>
  <si>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</si>
  <si>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</si>
  <si>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</si>
  <si>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</si>
  <si>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</si>
  <si>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</si>
  <si>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</si>
  <si>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</si>
  <si>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</si>
  <si>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</si>
  <si>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</si>
  <si>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</si>
  <si>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</si>
  <si>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</si>
  <si>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</si>
  <si>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</si>
  <si>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</si>
  <si>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</si>
  <si>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 xml:space="preserve">JOELHO 45 GRAUS, PPR, SOLDAVEL, F/ F, DN 75 MM, PARA AQUA QUENTE E FRIA PREDIAL                                                                                                                                                                                                                                                                                                                                                                                                                           </t>
  </si>
  <si>
    <t xml:space="preserve">JOELHO 45 GRAUS, PPR, SOLDAVEL, F/ F, DN 90 MM, PARA AQUA QUENTE E FRIA PREDIAL                                                                                                                                                                                                                                                                                                                                                                                                                           </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</si>
  <si>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</si>
  <si>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</si>
  <si>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</si>
  <si>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</si>
  <si>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 xml:space="preserve">JOELHO 90 GRAUS, PLASTICO, PARA CONEXAO COM CRIMPAGEM EM TUBO PEX, DN 16 MM                                                                                                                                                                                                                                                                                                                                                                                                                               </t>
  </si>
  <si>
    <t xml:space="preserve">JOELHO 90 GRAUS, PLASTICO, PARA CONEXAO COM CRIMPAGEM EM TUBO PEX, DN 20 MM                                                                                                                                                                                                                                                                                                                                                                                                                               </t>
  </si>
  <si>
    <t xml:space="preserve">JOELHO 90 GRAUS, PLASTICO, PARA CONEXAO COM CRIMPAGEM EM TUBO PEX, DN 25 MM                                                                                                                                                                                                                                                                                                                                                                                                                               </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</si>
  <si>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</si>
  <si>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</si>
  <si>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</si>
  <si>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</si>
  <si>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</si>
  <si>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 xml:space="preserve">JOELHO 90 GRAUS, ROSCA FEMEA TERMINAL, PLASTICO, PARA CONEXAO COM CRIMPAGEM EM TUBO PEX, DN 16 MM X 1/2"                                                                                                                                                                                                                                                                                                                                                                                                  </t>
  </si>
  <si>
    <t xml:space="preserve">JOELHO 90 GRAUS, ROSCA FEMEA TERMINAL, PLASTICO, PARA CONEXAO COM CRIMPAGEM EM TUBO PEX, DN 16 MM X 3/4"                                                                                                                                                                                                                                                                                                                                                                                                  </t>
  </si>
  <si>
    <t xml:space="preserve">JOELHO 90 GRAUS, ROSCA FEMEA TERMINAL, PLASTICO, PARA CONEXAO COM CRIMPAGEM EM TUBO PEX, DN 20 MM X 1/2"                                                                                                                                                                                                                                                                                                                                                                                                  </t>
  </si>
  <si>
    <t xml:space="preserve">JOELHO 90 GRAUS, ROSCA FEMEA TERMINAL, PLASTICO, PARA CONEXAO COM CRIMPAGEM EM TUBO PEX, DN 20 MM X 3/4"                                                                                                                                                                                                                                                                                                                                                                                                  </t>
  </si>
  <si>
    <t xml:space="preserve">JOELHO 90 GRAUS, ROSCA FEMEA TERMINAL, PLASTICO, PARA CONEXAO COM CRIMPAGEM EM TUBO PEX, DN 25 MM X 1/2"                                                                                                                                                                                                                                                                                                                                                                                                  </t>
  </si>
  <si>
    <t xml:space="preserve">JOELHO 90 GRAUS, ROSCA FEMEA TERMINAL, PLASTICO, PARA CONEXAO COM CRIMPAGEM EM TUBO PEX, DN 25 MM X 1"                                                                                                                                                                                                                                                                                                                                                                                                    </t>
  </si>
  <si>
    <t xml:space="preserve">JOELHO 90 GRAUS, ROSCA FEMEA TERMINAL, PLASTICO, PARA CONEXAO COM CRIMPAGEM EM TUBO PEX, DN 25 MM X 3/4"                                                                                                                                                                                                                                                                                                                                                                                                  </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</si>
  <si>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</si>
  <si>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</si>
  <si>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</si>
  <si>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</si>
  <si>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</si>
  <si>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</si>
  <si>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</si>
  <si>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 xml:space="preserve">JOELHO 90 GRAUS, ROSCA MACHO TERMINAL, PLASTICO, PARA CONEXAO COM CRIMPAGEM EM TUBO PEX, DN 32 MM X 1"                                                                                                                                                                                                                                                                                                                                                                                                    </t>
  </si>
  <si>
    <t xml:space="preserve">JOELHO, PVC COM ROSCA E BUCHA LATAO, 90 GRAUS,  3/4", PARA AGUA FRIA PREDIAL                                                                                                                                                                                                                                                                                                                                                                                                                              </t>
  </si>
  <si>
    <t xml:space="preserve">JOELHO, PVC SERIE R, 45 GRAUS, DN 100 MM, PARA ESGOTO PREDIAL                                                                                                                                                                                                                                                                                                                                                                                                                                             </t>
  </si>
  <si>
    <t xml:space="preserve">JOELHO, PVC SERIE R, 45 GRAUS, DN 150 MM, PARA ESGOTO PREDIAL                                                                                                                                                                                                                                                                                                                                                                                                                                             </t>
  </si>
  <si>
    <t xml:space="preserve">JOELHO, PVC SERIE R, 45 GRAUS, DN 40 MM, PARA ESGOTO PREDIAL                                                                                                                                                                                                                                                                                                                                                                                                                                              </t>
  </si>
  <si>
    <t xml:space="preserve">JOELHO, PVC SERIE R, 45 GRAUS, DN 50 MM, PARA ESGOTO PREDIAL                                                                                                                                                                                                                                                                                                                                                                                                                                              </t>
  </si>
  <si>
    <t xml:space="preserve">JOELHO, PVC SERIE R, 45 GRAUS, DN 75 MM, PARA ESGOTO PREDIAL                                                                                                                                                                                                                                                                                                                                                                                                                                              </t>
  </si>
  <si>
    <t xml:space="preserve">JOELHO, PVC SERIE R, 90 GRAUS, DN 100 MM, PARA ESGOTO PREDIAL                                                                                                                                                                                                                                                                                                                                                                                                                                             </t>
  </si>
  <si>
    <t xml:space="preserve">JOELHO, PVC SERIE R, 90 GRAUS, DN 150 MM, PARA ESGOTO PREDIAL                                                                                                                                                                                                                                                                                                                                                                                                                                             </t>
  </si>
  <si>
    <t xml:space="preserve">JOELHO, PVC SERIE R, 90 GRAUS, DN 40 MM, PARA ESGOTO PREDIAL                                                                                                                                                                                                                                                                                                                                                                                                                                              </t>
  </si>
  <si>
    <t xml:space="preserve">JOELHO, PVC SERIE R, 90 GRAUS, DN 50 MM, PARA ESGOTO PREDIAL                                                                                                                                                                                                                                                                                                                                                                                                                                              </t>
  </si>
  <si>
    <t xml:space="preserve">JOELHO, PVC SERIE R, 90 GRAUS, DN 75 MM, PARA ESGOTO PREDIAL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</si>
  <si>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</si>
  <si>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</si>
  <si>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</si>
  <si>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</si>
  <si>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</si>
  <si>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</si>
  <si>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</si>
  <si>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 xml:space="preserve">JOELHO, PVC SOLDAVEL, 45 GRAUS, 75 MM, PARA AGUA FRIA PREDIAL                                                                                                                                                                                                                                                                                                                                                                                                                                             </t>
  </si>
  <si>
    <t xml:space="preserve">JOELHO, PVC SOLDAVEL, 45 GRAUS, 85 MM, PARA AGUA FRIA PREDIAL                                                                                                                                                                                                                                                                                                                                                                                                                                             </t>
  </si>
  <si>
    <t xml:space="preserve">JOELHO, PVC SOLDAVEL, 90 GRAUS, 75 MM, PARA AGUA FRIA PREDIAL                                                                                                                                                                                                                                                                                                                                                                                                                                             </t>
  </si>
  <si>
    <t xml:space="preserve">JOELHO, ROSCA FEMEA, COM BASE FIXA, METALICO, PARA CONEXAO COM ANEL DESLIZANTE EM TUBO PEX, DN 16 MM X 1/2"                                                                                                                                                                                                                                                                                                                                                                                               </t>
  </si>
  <si>
    <t xml:space="preserve">JOELHO, ROSCA FEMEA, COM BASE FIXA, METALICO, PARA CONEXAO COM ANEL DESLIZANTE EM TUBO PEX, DN 20 MM X 1/2"                                                                                                                                                                                                                                                                                                                                                                                               </t>
  </si>
  <si>
    <t xml:space="preserve">JOELHO, ROSCA FEMEA, COM BASE FIXA, METALICO, PARA CONEXAO COM ANEL DESLIZANTE EM TUBO PEX, DN 25 MM X 3/4"                                                                                                                                                                                                                                                                                                                                                                                               </t>
  </si>
  <si>
    <t xml:space="preserve">JOELHO, ROSCA FEMEA, COM BASE FIXA, PLASTICO, PARA CONEXAO COM CRIMPAGEM EM TUBO PEX, DN 25 MM X 1/2"                                                                                                                                                                                                                                                                                                                                                                                                     </t>
  </si>
  <si>
    <t xml:space="preserve">JOELHO, ROSCA FEMEA, COM BASE FIXA, PLASTICO, PARA CONEXAO POR CRIMPAGEM EM TUBO PEX, DN 16 MM X 3/4"                                                                                                                                                                                                                                                                                                                                                                                                     </t>
  </si>
  <si>
    <t xml:space="preserve">JOELHO, ROSCA FEMEA, COM BASE FIXA, PLASTICO, PARA CONEXAO POR CRIMPAGEM EM TUBO PEX, DN 20 MM X 3/4"                                                                                                                                                                                                                                                                                                                                                                                                     </t>
  </si>
  <si>
    <t xml:space="preserve">JOGO DE FERRAGENS CROMADAS P/ PORTA DE VIDRO TEMPERADO, UMA FOLHA COMPOSTA: DOBRADICA SUPERIOR (101) E INFERIOR (103),TRINCO (502), FECHADURA (520),CONTRA FECHADURA (531),COM CAPUCHINHO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</si>
  <si>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</si>
  <si>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</si>
  <si>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</si>
  <si>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</si>
  <si>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</si>
  <si>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</si>
  <si>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PREDIAL                                                                                                                                                                                                                                                                                                                                                                                                                                     </t>
  </si>
  <si>
    <t xml:space="preserve">JUNCAO DUPLA, PVC SOLDAVEL, DN 100 X 100 X 100 MM , SERIE NORMAL PARA ESGOTO PREDIAL                                                                                                                                                                                                                                                                                                                                                                                                                      </t>
  </si>
  <si>
    <t xml:space="preserve">JUNCAO DUPLA, PVC SOLDAVEL, DN 75 X 75 X 75 MM , SERIE NORMAL PARA ESGOTO PREDIAL                                                                                                                                                                                                                                                                                                                                                                                                                         </t>
  </si>
  <si>
    <t xml:space="preserve">JUNCAO INVERTIDA, PVC SOLDAVEL, 75 X 75 MM, SERIE NORMAL PARA ESGOTO PREDIAL                                                                                                                                                                                                                                                                                                                                                                                                                              </t>
  </si>
  <si>
    <t xml:space="preserve">JUNCAO PVC  ROSCAVEL, 45 GRAUS, 1/2", PARA AGUA FRIA PREDIAL                                                                                                                                                                                                                                                                                                                                                                                                                                              </t>
  </si>
  <si>
    <t xml:space="preserve">JUNCAO PVC  ROSCAVEL, 45 GRAUS, 3/4", PARA AGUA FRIA PREDIAL                                                                                                                                                                                                                                                                                                                                                                                                                                              </t>
  </si>
  <si>
    <t xml:space="preserve">JUNCAO PVC, 45 GRAUS, ROSCAVEL, 1 1/4",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</si>
  <si>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</si>
  <si>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</si>
  <si>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PREDIAL                                                                                                                                                                                                                                                                                                                                                                                                                                         </t>
  </si>
  <si>
    <t xml:space="preserve">JUNCAO SIMPLES, PVC SERIE R, DN 100 X 75 MM, PARA ESGOTO PREDIAL                                                                                                                                                                                                                                                                                                                                                                                                                                          </t>
  </si>
  <si>
    <t xml:space="preserve">JUNCAO SIMPLES, PVC SERIE R, DN 150 X 100 MM, PARA ESGOTO PREDIAL                                                                                                                                                                                                                                                                                                                                                                                                                                         </t>
  </si>
  <si>
    <t xml:space="preserve">JUNCAO SIMPLES, PVC SERIE R, DN 150 X 150 MM, PARA ESGOTO PREDIAL                                                                                                                                                                                                                                                                                                                                                                                                                                         </t>
  </si>
  <si>
    <t xml:space="preserve">JUNCAO SIMPLES, PVC SERIE R, DN 40 X 40 MM, PARA ESGOTO PREDIAL                                                                                                                                                                                                                                                                                                                                                                                                                                           </t>
  </si>
  <si>
    <t xml:space="preserve">JUNCAO SIMPLES, PVC SERIE R, DN 50 X 50 MM, PARA ESGOTO PREDIAL                                                                                                                                                                                                                                                                                                                                                                                                                                           </t>
  </si>
  <si>
    <t xml:space="preserve">JUNCAO SIMPLES, PVC SERIE R, DN 75 X 75 MM, PARA ESGOTO PREDIAL                                                                                                                                                                                                                                                                                                                                                                                                                                           </t>
  </si>
  <si>
    <t xml:space="preserve">JUNCAO SIMPLES, PVC, DN 100 X 50 MM, SERIE NORMAL PARA ESGOTO PREDIAL                                                                                                                                                                                                                                                                                                                                                                                                                                     </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</si>
  <si>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</si>
  <si>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</si>
  <si>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</si>
  <si>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</si>
  <si>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</si>
  <si>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</si>
  <si>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</si>
  <si>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45 GRAUS, JE, BBB, DN 100 MM, PARA REDE COLETORA DE ESGOTO (NBR 10569)                                                                                                                                                                                                                                                                                                                                                                                                                       </t>
  </si>
  <si>
    <t xml:space="preserve">JUNCAO, PVC, 45 GRAUS, JE, BBB, DN 150 MM, PARA REDE COLETORA DE ESGOTO (NBR 10569)                                                                                                                                                                                                                                                                                                                                                                                                                       </t>
  </si>
  <si>
    <t xml:space="preserve">JUNCAO, PVC, 45 GRAUS, JE, BBB, DN 150 MM, PARA TUBO CORRUGADO E/OU LISO, REDE COLETORA DE ESGOTO (NBR 10569)                                                                                                                                                                                                                                                                                                                                                                                             </t>
  </si>
  <si>
    <t xml:space="preserve">JUNCAO, PVC, 45 GRAUS, JE, BBB, DN 200 MM, PARA TUBO CORRUGADO E/OU LISO, REDE COLETORA DE ESGOTO (NBR 10569)                                                                                                                                                                                                                                                                                                                                                                                             </t>
  </si>
  <si>
    <t xml:space="preserve">JUNCAO, PVC, 45 GRAUS, JE, BBB, DN 250 MM, PARA TUBO CORRUGADO E/OU LISO, REDE COLETORA DE ESGOTO (NBR 10569)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</si>
  <si>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</si>
  <si>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</si>
  <si>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</si>
  <si>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</si>
  <si>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</si>
  <si>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</si>
  <si>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</si>
  <si>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</si>
  <si>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</si>
  <si>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</si>
  <si>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</si>
  <si>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</si>
  <si>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</si>
  <si>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</si>
  <si>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</si>
  <si>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</si>
  <si>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</si>
  <si>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</si>
  <si>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</si>
  <si>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</si>
  <si>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</si>
  <si>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</si>
  <si>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</si>
  <si>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</si>
  <si>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</si>
  <si>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 X 210 CM, E = *35* MM, COM MARCO EM ACO, NUCLEO COLMEIA, CAPA LISA EM HDF, ACABAMENTO MELAMINICO BRANCO (INCLUI MARCO, ALIZARES, DOBRADICAS E FECHADURA)                                                                                                                                                                                                                                                                                        </t>
  </si>
  <si>
    <t xml:space="preserve">KIT PORTA PRONTA DE MADEIRA, FOLHA LEVE (NBR 15930) DE 60 X 210 CM, E = 35 MM, NUCLEO COLMEIA, ESTRUTURA USINADA PARA FECHADURA, CAPA LISA EM HDF, ACABAMENTO EM PRIMER PARA PINTURA (INCLUI MARCO, ALIZARES E DOBRADICAS)                                                                                                                                                                                                                                                                                </t>
  </si>
  <si>
    <t xml:space="preserve">KIT PORTA PRONTA DE MADEIRA, FOLHA LEVE (NBR 15930) DE 70 X 210 CM, E = *35* MM, COM MARCO EM ACO, NUCLEO COLMEIA, CAPA LISA EM HDF, ACABAMENTO MELAMINICO BRANCO (INCLUI MARCO, ALIZARES, DOBRADICAS E FECHADURA)                                                                                                                                                                                                                                                                                        </t>
  </si>
  <si>
    <t xml:space="preserve">KIT PORTA PRONTA DE MADEIRA, FOLHA LEVE (NBR 15930) DE 70 X 210 CM, E = 35 MM, NUCLEO COLMEIA, ESTRUTURA USINADA PARA FECHADURA, CAPA LISA EM HDF, ACABAMENTO EM PRIMER PARA PINTURA (INCLUI MARCO, ALIZARES E DOBRADICAS)                                                                                                                                                                                                                                                                                </t>
  </si>
  <si>
    <t xml:space="preserve">KIT PORTA PRONTA DE MADEIRA, FOLHA LEVE (NBR 15930) DE 80 X 210 CM, E = *35* MM, COM MARCO EM ACO, NUCLEO COLMEIA, CAPA LISA EM HDF, ACABAMENTO MELAMINICO BRANCO (INCLUI MARCO, ALIZARES, DOBRADICAS E FECHADURA)                                                                                                                                                                                                                                                                                        </t>
  </si>
  <si>
    <t xml:space="preserve">KIT PORTA PRONTA DE MADEIRA, FOLHA LEVE (NBR 15930) DE 80 X 210 CM, E = 35 MM, NUCLEO COLMEIA, ESTRUTURA USINADA PARA FECHADURA, CAPA LISA EM HDF, ACABAMENTO EM PRIMER PARA PINTURA (INCLUI MARCO, ALIZARES E DOBRADICAS)                                                                                                                                                                                                                                                                                </t>
  </si>
  <si>
    <t xml:space="preserve">KIT PORTA PRONTA DE MADEIRA, FOLHA LEVE (NBR 15930) DE 90 X 210 CM, E = *35* MM, COM MARCO EM ACO, NUCLEO COLMEIA, CAPA LISA EM HDF, ACABAMENTO MELAMINICO BRANCO (INCLUI MARCO, ALIZARES, DOBRADICAS E FECHADURA)                                                                                                                                                                                                                                                                                        </t>
  </si>
  <si>
    <t xml:space="preserve">KIT PORTA PRONTA DE MADEIRA, FOLHA LEVE (NBR 15930) DE 90 X 210 CM, E = 35 MM, NUCLEO COLMEIA, ESTRUTURA USINADA PARA FECHADURA, CAPA LISA EM HDF, ACABAMENTO EM PRIMER PARA PINTURA (INCLUI MARCO, ALIZARES E DOBRADICAS)                                                                                                                                                                                                                                                                                </t>
  </si>
  <si>
    <t xml:space="preserve">KIT PORTA PRONTA DE MADEIRA, FOLHA MEDIA (NBR 15930) DE 60 X 210 CM, E = 35 MM, NUCLEO SARRAFEADO, ESTRUTURA USINADA PARA FECHADURA, CAPA LISA EM HDF, ACABAMENTO EM PRIMER PARA PINTURA (INCLUI MARCO, ALIZARES E DOBRADICAS)                                                                                                                                                                                                                                                                            </t>
  </si>
  <si>
    <t xml:space="preserve">KIT PORTA PRONTA DE MADEIRA, FOLHA MEDIA (NBR 15930) DE 60 X 210 CM, E = 35 MM, NUCLEO SARRAFEADO, ESTRUTURA USINADA PARA FECHADURA, CAPA LISA EM HDF, ACABAMENTO MELAMINICO BRANCO (INCLUI MARCO, ALIZARES E DOBRADICAS)                                                                                                                                                                                                                                                                                 </t>
  </si>
  <si>
    <t xml:space="preserve">KIT PORTA PRONTA DE MADEIRA, FOLHA MEDIA (NBR 15930) DE 70 X 210 CM, E = 35 MM, NUCLEO SARRAFEADO, ESTRUTURA USINADA PARA FECHADURA, CAPA LISA EM HDF, ACABAMENTO EM PRIMER PARA PINTURA (INCLUI MARCO, ALIZARES E DOBRADICAS)                                                                                                                                                                                                                                                                            </t>
  </si>
  <si>
    <t xml:space="preserve">KIT PORTA PRONTA DE MADEIRA, FOLHA MEDIA (NBR 15930) DE 70 X 210 CM, E = 35 MM, NUCLEO SARRAFEADO, ESTRUTURA USINADA PARA FECHADURA, CAPA LISA EM HDF, ACABAMENTO MELAMINICO BRANCO (INCLUI MARCO, ALIZARES E DOBRADICAS)                                                                                                                                                                                                                                                                                 </t>
  </si>
  <si>
    <t xml:space="preserve">KIT PORTA PRONTA DE MADEIRA, FOLHA MEDIA (NBR 15930) DE 80 X 210 CM, E = 35 MM, NUCLEO SARRAFEADO, ESTRUTURA USINADA PARA FECHADURA, CAPA LISA EM HDF, ACABAMENTO EM PRIMER PARA PINTURA (INCLUI MARCO, ALIZARES E DOBRADICAS)                                                                                                                                                                                                                                                                            </t>
  </si>
  <si>
    <t xml:space="preserve">KIT PORTA PRONTA DE MADEIRA, FOLHA MEDIA (NBR 15930) DE 80 X 210 CM, E = 35 MM, NUCLEO SARRAFEADO, ESTRUTURA USINADA PARA FECHADURA, CAPA LISA EM HDF, ACABAMENTO MELAMINICO BRANCO (INCLUI MARCO, ALIZARES E DOBRADICAS)                                                                                                                                                                                                                                                                                 </t>
  </si>
  <si>
    <t xml:space="preserve">KIT PORTA PRONTA DE MADEIRA, FOLHA MEDIA (NBR 15930) DE 90 X 210 CM, E = 35 MM, NUCLEO SARRAFEADO, ESTRUTURA USINADA PARA FECHADURA, CAPA LISA EM HDF, ACABAMENTO EM PRIMER PARA PINTURA (INCLUI MARCO, ALIZARES E DOBRADICAS)                                                                                                                                                                                                                                                                            </t>
  </si>
  <si>
    <t xml:space="preserve">KIT PORTA PRONTA DE MADEIRA, FOLHA MEDIA (NBR 15930) DE 90 X 210 CM, E = 35 MM, NUCLEO SARRAFEADO, ESTRUTURA USINADA PARA FECHADURA, CAPA LISA EM HDF, ACABAMENTO MELAMINICO BRANCO (INCLUI MARCO, ALIZARES E DOBRADICAS)                                                                                                                                                                                                                                                                                 </t>
  </si>
  <si>
    <t xml:space="preserve">KIT PORTA PRONTA DE MADEIRA, FOLHA PESADA (NBR 15930) DE 80 X 210 CM, E = 35 MM, NUCLEO SOLIDO, CAPA LISA EM HDF, ACABAMENTO MELAMINICO BRANCO (INCLUI MARCO, ALIZARES, DOBRADICAS E FECHADURA EXTERNA)                                                                                                                                                                                                                                                                                                   </t>
  </si>
  <si>
    <t xml:space="preserve">KIT PORTA PRONTA DE MADEIRA, FOLHA PESADA (NBR 15930) DE 80 X 210 CM, E = 35 MM, NUCLEO SOLIDO, ESTRUTURA USINADA PARA FECHADURA, CAPA LISA EM HDF, ACABAMENTO EM LAMINADO NATURAL COM VERNIZ (INCLUI MARCO, ALIZARES E DOBRADICAS)                                                                                                                                                                                                                                                                       </t>
  </si>
  <si>
    <t xml:space="preserve">KIT PORTA PRONTA DE MADEIRA, FOLHA PESADA (NBR 15930) DE 90 X 210 CM, E = 35 MM, NUCLEO SOLIDO, CAPA LISA EM HDF, ACABAMENTO MELAMINICO BRANCO (INCLUI MARCO, ALIZARES, DOBRADICAS E FECHADURA EXTERNA)                                                                                                                                                                                                                                                                                                   </t>
  </si>
  <si>
    <t xml:space="preserve">KIT PORTA PRONTA DE MADEIRA, FOLHA PESADA (NBR 15930) DE 90 X 210 CM, E = 35 MM, NUCLEO SOLIDO, ESTRUTURA USINADA PARA FECHADURA, CAPA LISA EM HDF, ACABAMENTO EM LAMINADO NATURAL COM VERNIZ (INCLUI MARCO, ALIZARES E DOBRADICAS)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</si>
  <si>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</si>
  <si>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</si>
  <si>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</si>
  <si>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</si>
  <si>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</si>
  <si>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</si>
  <si>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</si>
  <si>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</si>
  <si>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</si>
  <si>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</si>
  <si>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</si>
  <si>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</si>
  <si>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</si>
  <si>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</si>
  <si>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</si>
  <si>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</si>
  <si>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</si>
  <si>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</si>
  <si>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LAJOTA CERAMICA 20  X 30 CM PARA LAJE PRE-MOLDADA                                                                                                                                                                                                                                                                                                                                                                                                                                                         </t>
  </si>
  <si>
    <t xml:space="preserve">LAJOTA CERAMICA 20 X 30 CM PARA LAJE PRE-MOLDADA                                                                                                                                                                                                                                                                                                                                                                                                                                                          </t>
  </si>
  <si>
    <t xml:space="preserve">LAMBRIS DE ALUMINIO *0,6* KG/M                                                                                                                                                                                                                                                                                                                                                                                                                                                                            </t>
  </si>
  <si>
    <t xml:space="preserve">LAMPADA DE LUZ MISTA 160 W, BASE E27 (220 V)                                                                                                                                                                                                                                                                                                                                                                                                                                                              </t>
  </si>
  <si>
    <t xml:space="preserve">LAMPADA DE LUZ MISTA 250 W, BASE E27 (220 V)                                                                                                                                                                                                                                                                                                                                                                                                                                                              </t>
  </si>
  <si>
    <t xml:space="preserve">LAMPADA DE LUZ MISTA 500 W, BASE E40 (220 V)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</si>
  <si>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</si>
  <si>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</si>
  <si>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</si>
  <si>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</si>
  <si>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</si>
  <si>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</si>
  <si>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</si>
  <si>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</si>
  <si>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</si>
  <si>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</si>
  <si>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</si>
  <si>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</si>
  <si>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</si>
  <si>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</si>
  <si>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</si>
  <si>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</si>
  <si>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</si>
  <si>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</si>
  <si>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</si>
  <si>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</si>
  <si>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</si>
  <si>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</si>
  <si>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</si>
  <si>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(LAVA-JATO) PARA AGUA FRIA, PRESSAO DE OPERACAO ENTRE 1400 E 1900 LIB/POL2, VAZAO MAXIMA ENTRE  400 E 700 L/H                                                                                                                                                                                                                                                                                                                                                                    </t>
  </si>
  <si>
    <t xml:space="preserve">LAVATORIO DE CANTO LOUCA BRANCA SUSPENSO *40 X 30* CM                                                                                                                                                                                                                                                                                                                                                                                                                                                     </t>
  </si>
  <si>
    <t xml:space="preserve">LAVATORIO LOUCA BRANCA COM COLUNA *44 X 35,5* CM                                                                                                                                                                                                                                                                                                                                                                                                                                                          </t>
  </si>
  <si>
    <t xml:space="preserve">LAVATORIO LOUCA BRANCA COM COLUNA *54 X 44* CM                                                                                                                                                                                                                                                                                                                                                                                                                                                            </t>
  </si>
  <si>
    <t xml:space="preserve">LAVATORIO LOUCA BRANCA SUSPENSO *40 X 30* CM                                                                                                                                                                                                                                                                                                                                                                                                                                                              </t>
  </si>
  <si>
    <t xml:space="preserve">LAVATORIO LOUCA COR COM COLUNA *54 X 44* CM                                                                                                                                                                                                                                                                                                                                                                                                                                                               </t>
  </si>
  <si>
    <t xml:space="preserve">LAVATORIO LOUCA COR SUSPENSO *40 X 30* CM                                                                                                                                                                                                                                                                                                                                                                                                                                                                 </t>
  </si>
  <si>
    <t xml:space="preserve">LAVATORIO/CUBA DE EMBUTIR OVAL LOUCA BRANCA SEM LADRAO *50 X 35* CM                                                                                                                                                                                                                                                                                                                                                                                                                                       </t>
  </si>
  <si>
    <t xml:space="preserve">LAVATORIO/CUBA DE EMBUTIR OVAL LOUCA COR SEM LADRAO *50 X 35* CM                                                                                                                                                                                                                                                                                                                                                                                                                                          </t>
  </si>
  <si>
    <t xml:space="preserve">LAVATORIO/CUBA DE SOBREPOR OVAL PEQUENA LOUCA BRANCA SEM LADRAO *31 X 44*                                                                                                                                                                                                                                                                                                                                                                                                                                 </t>
  </si>
  <si>
    <t xml:space="preserve">LAVATORIO/CUBA DE SOBREPOR RETANGULAR LOUCA BRANCA COM LADRAO *52 X 45* CM                                                                                                                                                                                                                                                                                                                                                                                                                                </t>
  </si>
  <si>
    <t xml:space="preserve">LAVATORIO/CUBA DE SOBREPOR RETANGULAR LOUCA COR COM LADRAO *52 X 45* CM                                                                                                                                                                                                                                                                                                                                                                                                                                   </t>
  </si>
  <si>
    <t xml:space="preserve">LEITURISTA OU CADASTRISTA DE REDES DE AGUA E ESGOTO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</si>
  <si>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</si>
  <si>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</si>
  <si>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</si>
  <si>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</si>
  <si>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</si>
  <si>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</si>
  <si>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</si>
  <si>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</si>
  <si>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LIQUIDO PARA BRILHO PAREDES INTERNAS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</si>
  <si>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</si>
  <si>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</si>
  <si>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</si>
  <si>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</si>
  <si>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</si>
  <si>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</si>
  <si>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LARGURA DE 1,20 M, ALTURA POR PECA DE 2,0 M, INCLUINDO SAPATAS E ITENS NECESSARIOS A INSTALACAO                                                                                                                                                                                                                                                                                                                                                              </t>
  </si>
  <si>
    <t xml:space="preserve">LOCACAO DE ANDAIME METALICO TUBULAR DE ENCAIXE, TIPO DE TORRE, COM LARGURA DE 1 ATE 1,5 M E ALTURA DE *1,00* M                                                                                                                                                                                                                                                                                                                                                                                            </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</si>
  <si>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</si>
  <si>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</si>
  <si>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</si>
  <si>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</si>
  <si>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</si>
  <si>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</si>
  <si>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</si>
  <si>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</si>
  <si>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</si>
  <si>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</si>
  <si>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CONJUNTO PARA REBAIXAMENTO DE LENCOL FREATICO, INCLUINDO BOMBA DE AGUA E DE VACUO, ACIONADAS POR MOTOR DE 15 A 20 HP, MONTADOS EM CHASSI SOBRE RODAS; 60 PONTEIRAS DE PVC DE 3,8 A 5,8 CM DE DIAMETRO E 1,0 M DE COMPRIMENTO; COLETORES DE PVC DE 4" A 6" DE DIAMETRO E EXTENSAO ENTRE 60 E 90 M                                                                                                                                                                                               </t>
  </si>
  <si>
    <t xml:space="preserve">LOCACAO DE CONTAINER 2,30  X  6,00 M, ALT. 2,50 M, COM 1 SANITARIO, PARA ESCRITORIO, COMPLETO, SEM DIVISORIAS INTERNAS                                                                                                                                                                                                                                                                                                                                                                                    </t>
  </si>
  <si>
    <t xml:space="preserve">LOCACAO DE CONTAINER 2,30  X  6,00 M, ALT. 2,50 M, PARA ESCRITORIO, SEM DIVISORIAS INTERNAS E SEM SANITARIO                                                                                                                                                                                                                                                                                                                                                                                               </t>
  </si>
  <si>
    <t xml:space="preserve">LOCACAO DE CONTAINER 2,30 X 4,30 M, ALT. 2,50 M, P/ SANITARIO, C/ 5 BACIAS, 1 LAVATORIO E 4 MICTORIOS                                                                                                                                                                                                                                                                                                                                                                                                     </t>
  </si>
  <si>
    <t xml:space="preserve">LOCACAO DE CONTAINER 2,30 X 4,30 M, ALT. 2,50 M, PARA SANITARIO, COM 3 BACIAS, 4 CHUVEIROS, 1 LAVATORIO E 1 MICTORIO                                                                                                                                                                                                                                                                                                                                                                                      </t>
  </si>
  <si>
    <t xml:space="preserve">LOCACAO DE CONTAINER 2,30 X 6,00 M, ALT. 2,50 M,  PARA SANITARIO,  COM 4 BACIAS, 8 CHUVEIROS,1 LAVATORIO E 1 MICTORIO                                                                                                                                                                                                                                                                                                                                                                                     </t>
  </si>
  <si>
    <t xml:space="preserve">LOCACAO DE CRUZETA PARA ESCORA METALICA                                                                                                                                                                                                                                                                                                                                                                                                                                                                   </t>
  </si>
  <si>
    <t xml:space="preserve">LOCACAO DE ELEVADOR DE CARGA A CABO, CABINE SEMI FECHADA *2,0* X *1,5* X *2,0* M, CAPACIDADE DE CARGA 1000 KG, TORRE  *2,38* X *2,21* X 15 M, GUINCHO DE EMBREAGEM, FREIO DE SEGURANCA, LIMITADOR DE VELOCIDADE E CANCELA                                                                                                                                                                                                                                                                                 </t>
  </si>
  <si>
    <t xml:space="preserve">LOCACAO DE ELEVADOR DE CREMALHEIRA CABINE SIMPLES FECHADA 1,5 X 2,5 X 2,35 M (UMA POR TORRE), CAPACIDADE DE CARGA *1200* KG (15 PESSOAS), TORRE DE 24 M (16 MODULOS), 16 PARADAS, FREIO DE SEGURANCA, LIMITADOR DE CARGA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</si>
  <si>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</si>
  <si>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</si>
  <si>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</si>
  <si>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</si>
  <si>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ACIMA DE * 20 A 80* KVA, MOTOR DIESEL, REBOCAVEL, ACIONAMENTO MANUAL                                                                                                                                                                                                                                                                                                                                                                                                             </t>
  </si>
  <si>
    <t xml:space="preserve">LOCACAO DE GRUPO GERADOR DE *260* KVA, DIESEL REBOCAVEL, ACIONAMENTO MANUAL                                                                                                                                                                                                                                                                                                                                                                                                                               </t>
  </si>
  <si>
    <t xml:space="preserve">LOCACAO DE GRUPO GERADOR DE *400* KVA, DIESEL REBOCAVEL, ACIONAMENTO MANUAL                                                                                                                                                                                                                                                                                                                                                                                                                               </t>
  </si>
  <si>
    <t xml:space="preserve">LOCACAO DE GRUPO GERADOR DE *550* KVA, DIESEL REBOCAVEL, ACIONAMENTO MANUAL                                                                                                                                                                                                                                                                                                                                                                                                                               </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</si>
  <si>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</si>
  <si>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</si>
  <si>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</si>
  <si>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</si>
  <si>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</si>
  <si>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</si>
  <si>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</si>
  <si>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</si>
  <si>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PRETA, E= 150 MICRA                                                                                                                                                                                                                                                                                                                                                                                                                                                                         </t>
  </si>
  <si>
    <t xml:space="preserve">LONA PLASTICA PRETA, E= 200 MICRA (COLETADO CAIXA)                                                                                                                                                                                                                                                                                                                                                                                                                                                        </t>
  </si>
  <si>
    <t xml:space="preserve">LONA PLASTICA, PRETA, LARGURA  8 M, E=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</si>
  <si>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</si>
  <si>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</si>
  <si>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</si>
  <si>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</si>
  <si>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</si>
  <si>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98 W  ATE 137 W, INVOLUCRO EM ALUMINIO OU ACO INOX (COLETADO CAIXA)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</si>
  <si>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</si>
  <si>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</si>
  <si>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</si>
  <si>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</si>
  <si>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</si>
  <si>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</si>
  <si>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</si>
  <si>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</si>
  <si>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</si>
  <si>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</si>
  <si>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</si>
  <si>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</si>
  <si>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ESMALTADA COR ALUMINIO PETERCO Y.25/1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</si>
  <si>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</si>
  <si>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</si>
  <si>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</si>
  <si>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</si>
  <si>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</si>
  <si>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</si>
  <si>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</si>
  <si>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</si>
  <si>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</si>
  <si>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</si>
  <si>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</si>
  <si>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</si>
  <si>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</si>
  <si>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</si>
  <si>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</si>
  <si>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</si>
  <si>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</si>
  <si>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</si>
  <si>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</si>
  <si>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</si>
  <si>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</si>
  <si>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</si>
  <si>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</si>
  <si>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</si>
  <si>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</si>
  <si>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</si>
  <si>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</si>
  <si>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</si>
  <si>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</si>
  <si>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</si>
  <si>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</si>
  <si>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</si>
  <si>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</si>
  <si>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</si>
  <si>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</si>
  <si>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</si>
  <si>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</si>
  <si>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</si>
  <si>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</si>
  <si>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</si>
  <si>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</si>
  <si>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</si>
  <si>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</si>
  <si>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</si>
  <si>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 xml:space="preserve">LUVA DE CORRER PVC, JE, DN 100 MM, PARA REDE COLETORA DE ESGOTO (NBR 10569)                                                                                                                                                                                                                                                                                                                                                                                                                               </t>
  </si>
  <si>
    <t xml:space="preserve">LUVA DE CORRER PVC, JE, DN 150 MM, PARA REDE COLETORA DE ESGOTO (NBR 10569)                                                                                                                                                                                                                                                                                                                                                                                                                               </t>
  </si>
  <si>
    <t xml:space="preserve">LUVA DE CORRER PVC, JE, DN 200 MM, PARA REDE COLETORA DE ESGOTO (NBR 10569)                                                                                                                                                                                                                                                                                                                                                                                                                               </t>
  </si>
  <si>
    <t xml:space="preserve">LUVA DE CORRER PVC, JE, DN 250 MM, PARA REDE COLETORA DE ESGOTO (NBR 10569)                                                                                                                                                                                                                                                                                                                                                                                                                               </t>
  </si>
  <si>
    <t xml:space="preserve">LUVA DE CORRER PVC, JE, DN 300 MM, PARA REDE COLETORA DE ESGOTO (NBR 10569)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</si>
  <si>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</si>
  <si>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</si>
  <si>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</si>
  <si>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</si>
  <si>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</si>
  <si>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</si>
  <si>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</si>
  <si>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</si>
  <si>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REFORCADA - R, 100 MM, PARA ESGOTO PREDIAL                                                                                                                                                                                                                                                                                                                                                                                                                                      </t>
  </si>
  <si>
    <t xml:space="preserve">LUVA DE CORRER, PVC SERIE REFORCADA - R, 150 MM, PARA ESGOTO PREDIAL                                                                                                                                                                                                                                                                                                                                                                                                                                      </t>
  </si>
  <si>
    <t xml:space="preserve">LUVA DE CORRER, PVC SERIE REFORCADA - R, 75 MM, PARA ESGOTO PREDIAL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</si>
  <si>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</si>
  <si>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</si>
  <si>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</si>
  <si>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</si>
  <si>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</si>
  <si>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</si>
  <si>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</si>
  <si>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</si>
  <si>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</si>
  <si>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</si>
  <si>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</si>
  <si>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</si>
  <si>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</si>
  <si>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</si>
  <si>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</si>
  <si>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</si>
  <si>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</si>
  <si>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</si>
  <si>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</si>
  <si>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</si>
  <si>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</si>
  <si>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</si>
  <si>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</si>
  <si>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</si>
  <si>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</si>
  <si>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</si>
  <si>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</si>
  <si>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</si>
  <si>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</si>
  <si>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</si>
  <si>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</si>
  <si>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</si>
  <si>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</si>
  <si>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</si>
  <si>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</si>
  <si>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</si>
  <si>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</si>
  <si>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</si>
  <si>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</si>
  <si>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</si>
  <si>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</si>
  <si>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</si>
  <si>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</si>
  <si>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</si>
  <si>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</si>
  <si>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</si>
  <si>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</si>
  <si>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</si>
  <si>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</si>
  <si>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</si>
  <si>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</si>
  <si>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</si>
  <si>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</si>
  <si>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</si>
  <si>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</si>
  <si>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</si>
  <si>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</si>
  <si>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</si>
  <si>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</si>
  <si>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</si>
  <si>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</si>
  <si>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</si>
  <si>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</si>
  <si>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</si>
  <si>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PVC, SOLDAVEL,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</si>
  <si>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</si>
  <si>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</si>
  <si>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</si>
  <si>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</si>
  <si>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</si>
  <si>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</si>
  <si>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</si>
  <si>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</si>
  <si>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</si>
  <si>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</si>
  <si>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</si>
  <si>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</si>
  <si>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</si>
  <si>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</si>
  <si>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</si>
  <si>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</si>
  <si>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</si>
  <si>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</si>
  <si>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</si>
  <si>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</si>
  <si>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</si>
  <si>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</si>
  <si>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</si>
  <si>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</si>
  <si>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</si>
  <si>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</si>
  <si>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</si>
  <si>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</si>
  <si>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</si>
  <si>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</si>
  <si>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</si>
  <si>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</si>
  <si>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</si>
  <si>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</si>
  <si>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</si>
  <si>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</si>
  <si>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</si>
  <si>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</si>
  <si>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</si>
  <si>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</si>
  <si>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</si>
  <si>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</si>
  <si>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</si>
  <si>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</si>
  <si>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</si>
  <si>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</si>
  <si>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</si>
  <si>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</si>
  <si>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</si>
  <si>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</si>
  <si>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</si>
  <si>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</si>
  <si>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</si>
  <si>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 xml:space="preserve">LUVA PPR, SOLDAVEL, DN 63 MM, PARA AGUA QUENTE PREDIAL                                                                                                                                                                                                                                                                                                                                                                                                                                                    </t>
  </si>
  <si>
    <t xml:space="preserve">LUVA PPR, SOLDAVEL, DN 75 MM, PARA AGUA QUENTE PREDIAL                                                                                                                                                                                                                                                                                                                                                                                                                                                    </t>
  </si>
  <si>
    <t xml:space="preserve">LUVA PPR, SOLDAVEL, DN 90 MM, PARA AGUA QUENTE PREDIAL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</si>
  <si>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</si>
  <si>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</si>
  <si>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</si>
  <si>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</si>
  <si>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</si>
  <si>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</si>
  <si>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</si>
  <si>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</si>
  <si>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</si>
  <si>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</si>
  <si>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</si>
  <si>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</si>
  <si>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</si>
  <si>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</si>
  <si>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</si>
  <si>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</si>
  <si>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</si>
  <si>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</si>
  <si>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</si>
  <si>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</si>
  <si>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</si>
  <si>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REFORCADA - R, 100 MM, PARA ESGOTO PREDIAL                                                                                                                                                                                                                                                                                                                                                                                                                                        </t>
  </si>
  <si>
    <t xml:space="preserve">LUVA SIMPLES, PVC SERIE REFORCADA - R, 150 MM, PARA ESGOTO PREDIAL                                                                                                                                                                                                                                                                                                                                                                                                                                        </t>
  </si>
  <si>
    <t xml:space="preserve">LUVA SIMPLES, PVC SERIE REFORCADA - R, 40 MM, PARA ESGOTO PREDIAL                                                                                                                                                                                                                                                                                                                                                                                                                                         </t>
  </si>
  <si>
    <t xml:space="preserve">LUVA SIMPLES, PVC SERIE REFORCADA - R, 50 MM, PARA ESGOTO PREDIAL                                                                                                                                                                                                                                                                                                                                                                                                                                         </t>
  </si>
  <si>
    <t xml:space="preserve">LUVA SIMPLES, PVC SERIE REFORCADA - R, 75 MM, PARA ESGOTO PREDIAL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</si>
  <si>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</si>
  <si>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</si>
  <si>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</si>
  <si>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</si>
  <si>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</si>
  <si>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</si>
  <si>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</si>
  <si>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</si>
  <si>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</si>
  <si>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</si>
  <si>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</si>
  <si>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</si>
  <si>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</si>
  <si>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</si>
  <si>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</si>
  <si>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</si>
  <si>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</si>
  <si>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</si>
  <si>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</si>
  <si>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</si>
  <si>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</si>
  <si>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OU CURVA, MACICA, CROMADA, COMPRIMENTO DE 10 A 16 CM, ACABAMENTO PADRAO MEDIO - SOMENTE MACANETAS                                                                                                                                                                                                                                                                                                                                                                                 </t>
  </si>
  <si>
    <t xml:space="preserve">MACANETA ALAVANCA, RETA SIMPLES / OCA, CROMADA, COMPRIMENTO DE 10 A 16 CM, ACABAMENTO PADRAO POPULAR - SOMENTE MACANETAS                                                                                                                                                                                                                                                                                                                                                                                  </t>
  </si>
  <si>
    <t xml:space="preserve">MACANETA TIPO BOLA, CROMADA,  DIAMETRO APROXIMADO DE *2 1/2*", (SOMENTE MACANETAS)                                                                                                                                                                                                                                                                                                                                                                                                                        </t>
  </si>
  <si>
    <t xml:space="preserve">MACARICO DE SOLDA 201 PARA EXTENSAO GLP OU ACETILENO                                                                                                                                                                                                                                                                                                                                                                                                                                                      </t>
  </si>
  <si>
    <t xml:space="preserve">MACARIQUEIRO                                                                                                                                                                                                                                                                                                                                                                                                                                                                                              </t>
  </si>
  <si>
    <t xml:space="preserve">MACARIQUEIRO (MENSALISTA)                                                                                                                                                                                                                                                                                                                                                                                                                                                                                 </t>
  </si>
  <si>
    <t xml:space="preserve">MADEIRA ROLICA SEM TRATAMENTO, EUCALIPTO OU EQUIVALENTE DA REGIAO, H = 3 M, D = 12 A 15 CM (PARA ESCORAMENTO)                                                                                                                                                                                                                                                                                                                                                                                             </t>
  </si>
  <si>
    <t xml:space="preserve">MADEIRA ROLICA SEM TRATAMENTO, EUCALIPTO OU EQUIVALENTE DA REGIAO, H = 3 M, D = 16 A 19 CM (PARA ESCORAMENTO)                                                                                                                                                                                                                                                                                                                                                                                             </t>
  </si>
  <si>
    <t xml:space="preserve">MADEIRA ROLICA SEM TRATAMENTO, EUCALIPTO OU EQUIVALENTE DA REGIAO, H = 3 M, D = 20 A 24 CM (PARA ESCORAMENTO)                                                                                                                                                                                                                                                                                                                                                                                             </t>
  </si>
  <si>
    <t xml:space="preserve">MADEIRA ROLICA SEM TRATAMENTO, EUCALIPTO OU EQUIVALENTE DA REGIAO, H = 3 M, D = 8 A 11 CM (PARA ESCORAMENTO)                                                                                                                                                                                                                                                                                                                                                                                              </t>
  </si>
  <si>
    <t xml:space="preserve">MADEIRA ROLICA SEM TRATAMENTO, EUCALIPTO OU EQUIVALENTE DA REGIAO, H = 6 M, D = 12 A 15 CM (PARA ESCORAMENTO)                                                                                                                                                                                                                                                                                                                                                                                             </t>
  </si>
  <si>
    <t xml:space="preserve">MADEIRA ROLICA SEM TRATAMENTO, EUCALIPTO OU EQUIVALENTE DA REGIAO, H = 6 M, D = 8 A 11 CM (PARA ESCORAMENTO)                                                                                                                                                                                                                                                                                                                                                                                              </t>
  </si>
  <si>
    <t xml:space="preserve">MADEIRA ROLICA TRATADA, EUCALIPTO OU EQUIVALENTE DA REGIAO, H = 12 M, D = 20 A 24 CM (PARA POSTE)                                                                                                                                                                                                                                                                                                                                                                                                         </t>
  </si>
  <si>
    <t xml:space="preserve">MADEIRA ROLICA TRATADA, EUCALIPTO OU EQUIVALENTE DA REGIAO, H = 2,2 M, D = 8 A 11 CM (PARA CERCA)                                                                                                                                                                                                                                                                                                                                                                                                         </t>
  </si>
  <si>
    <t xml:space="preserve">MADEIRA ROLICA TRATADA, EUCALIPTO OU EQUIVALENTE DA REGIAO, H = 2,20 M, D = 16 A 19 CM (PARA CERCA)                                                                                                                                                                                                                                                                                                                                                                                                       </t>
  </si>
  <si>
    <t xml:space="preserve">MADEIRA ROLICA TRATADA, EUCALIPTO OU EQUIVALENTE DA REGIAO, H = 3 M, D = 12 A 15 CM                                                                                                                                                                                                                                                                                                                                                                                                                       </t>
  </si>
  <si>
    <t xml:space="preserve">MADEIRA ROLICA TRATADA, EUCALIPTO OU EQUIVALENTE DA REGIAO, H = 3 M, D = 4 A 7 CM (PARA CAIBRO)                                                                                                                                                                                                                                                                                                                                                                                                           </t>
  </si>
  <si>
    <t xml:space="preserve">MADEIRA ROLICA TRATADA, EUCALIPTO OU EQUIVALENTE DA REGIAO, H = 6 M, D = 16 A 19 CM                                                                                                                                                                                                                                                                                                                                                                                                                       </t>
  </si>
  <si>
    <t xml:space="preserve">MADEIRA ROLICA TRATADA, EUCALIPTO OU EQUIVALENTE DA REGIAO, H = 6,5 M, D = 25 A 29 CM                                                                                                                                                                                                                                                                                                                                                                                                                     </t>
  </si>
  <si>
    <t xml:space="preserve">MADEIRA ROLICA TRATADA, EUCALIPTO OU EQUIVALENTE DA REGIAO, H = 6,5 M, D = 30 A 34 CM                                                                                                                                                                                                                                                                                                                                                                                                                     </t>
  </si>
  <si>
    <t xml:space="preserve">MADEIRA SERRADA NAO APARELHADA DE PINUS, MISTA OU EQUIVALENTE DA REGIAO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</si>
  <si>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</si>
  <si>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</si>
  <si>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</si>
  <si>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</si>
  <si>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</si>
  <si>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</si>
  <si>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</si>
  <si>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</si>
  <si>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</si>
  <si>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</si>
  <si>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</si>
  <si>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</si>
  <si>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</si>
  <si>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</si>
  <si>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</si>
  <si>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</si>
  <si>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</si>
  <si>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</si>
  <si>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</si>
  <si>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</si>
  <si>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</si>
  <si>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</si>
  <si>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DIAMETRO DE 3/8", COMPRIMENTO DE 1M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</si>
  <si>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</si>
  <si>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</si>
  <si>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</si>
  <si>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</si>
  <si>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</si>
  <si>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</si>
  <si>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</si>
  <si>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</si>
  <si>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</si>
  <si>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</si>
  <si>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</si>
  <si>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</si>
  <si>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BORRACHA ANTIRRUIDO 5 MM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</si>
  <si>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</si>
  <si>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</si>
  <si>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</si>
  <si>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</si>
  <si>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</si>
  <si>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</si>
  <si>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</si>
  <si>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 xml:space="preserve">MANTA TERMOPLASTICA, PEAD, GEOMEMBRANA LISA, E = 0,80 MM ( NBR 15352)                                                                                                                                                                                                                                                                                                                                                                                                                                     </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</si>
  <si>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</si>
  <si>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</si>
  <si>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</si>
  <si>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</si>
  <si>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</si>
  <si>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</si>
  <si>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</si>
  <si>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</si>
  <si>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</si>
  <si>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</si>
  <si>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 xml:space="preserve">MANTA TERMOPLASTICA, PEAD, GEOMEMBRANA TEXTURIZADA EM AMBAS AS FACES, E = 2,50 MM (NBR 15352)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</si>
  <si>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</si>
  <si>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</si>
  <si>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</si>
  <si>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</si>
  <si>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</si>
  <si>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 / TANQUE / JATO DE PRESSAO PORTATIL PARA JATEAMENTO, CONTROLE AUTOMATICO E REMOTO, COM CAMARA DE 1 SAIDA, CAPACIDADE 280 LITROS, DIAMETRO *670* MM, BICO DE JATO CURTO VENTURI DE 5/16", MANGUEIRA DE 1" DE 10 M,  COMPLETA ( VALVULAS POP UP E DOSADORA, FUNDO CONICO, ETC)                                                                                                                                                                                                            </t>
  </si>
  <si>
    <t xml:space="preserve">MARCENEIRO                                                                                                                                                                                                                                                                                                                                                                                                                                                                                                </t>
  </si>
  <si>
    <t xml:space="preserve">MARCENEIRO (MENSALISTA)                                                                                                                                                                                                                                                                                                                                                                                                                                                                                   </t>
  </si>
  <si>
    <t xml:space="preserve">MARMORISTA / GRANITEIRO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</si>
  <si>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</si>
  <si>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</si>
  <si>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</si>
  <si>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</si>
  <si>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</si>
  <si>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</si>
  <si>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</si>
  <si>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</si>
  <si>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</si>
  <si>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</si>
  <si>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</si>
  <si>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A OLEO PARA MADEIRA                                                                                                                                                                                                                                                                                                                                                                                                                                                                                 </t>
  </si>
  <si>
    <t xml:space="preserve">MASSA ACRILICA                                                                                                                                                                                                                                                                                                                                                                                                                                                                                            </t>
  </si>
  <si>
    <t xml:space="preserve">MASSA ACRILICA PARA PAREDES INTERIOR/EXTERIOR                                                                                                                                                                                                                                                                                                                                                                                                                                                             </t>
  </si>
  <si>
    <t xml:space="preserve">MASSA CORRIDA PVA PARA PAREDES INTERNAS                                                                                                                                                                                                                                                                                                                                                                                                                                                                   </t>
  </si>
  <si>
    <t xml:space="preserve">MASSA DE REJUNTE EM PO PARA DRYWALL, A BASE DE GESSO, SECAGEM RAPIDA, PARA TRATAMENTO DE JUNTAS DE CHAPA DE GESSO (COM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</si>
  <si>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</si>
  <si>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</si>
  <si>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</si>
  <si>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TEXTURA LISA DE BASE ACRILICA, USO INTERNO E EXTERNO                                                                                                                                                                                                                                                                                                                                                                                                                                           </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</si>
  <si>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</si>
  <si>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</si>
  <si>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</si>
  <si>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COMPRIMENTO 3 M                                                                                                                                                                                                                                                                                                                                                                                                                                       </t>
  </si>
  <si>
    <t xml:space="preserve">MASTRO SIMPLES GALVANIZADO DIAMETRO NOMINAL 2", COMPRIMENTO 3 M                                                                                                                                                                                                                                                                                                                                                                                                                                           </t>
  </si>
  <si>
    <t xml:space="preserve">MATERIAL FILTRANTE (PEDREGULHO) 0,6 A 25,46 MM (POSTO PEDREIRA/FORNECEDOR, SEM FRETE)                                                                                                                                                                                                                                                                                                                                                                                                                     </t>
  </si>
  <si>
    <t xml:space="preserve">MATERIAL FILTRANTE (PEDREGULHO) 38 A 25,4 MM (POSTO PEDREIRA/FORNECEDOR, SEM FRETE)                                                                                                                                                                                                                                                                                                                                                                                                                       </t>
  </si>
  <si>
    <t xml:space="preserve">MECANICO DE EQUIPAMENTOS PESADOS                                                                                                                                                                                                                                                                                                                                                                                                                                                                          </t>
  </si>
  <si>
    <t xml:space="preserve">MECANICO DE EQUIPAMENTOS PESADOS (MENSALISTA)                                                                                                                                                                                                                                                                                                                                                                                                                                                             </t>
  </si>
  <si>
    <t xml:space="preserve">MECANICO DE REFRIGERACAO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</si>
  <si>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</si>
  <si>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</si>
  <si>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</si>
  <si>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</si>
  <si>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CONCRETO ESTRUTURAL 14 X 19 X 19 CM, FBK 14 MPA (NBR 6136)                                                                                                                                                                                                                                                                                                                                                                                                                                  </t>
  </si>
  <si>
    <t xml:space="preserve">MEIA CANALETA CONCRETO ESTRUTURAL 14 X 19 X 19 CM, FBK 4,5 MPA (NBR 6136)                                                                                                                                                                                                                                                                                                                                                                                                                                 </t>
  </si>
  <si>
    <t xml:space="preserve">MEIO BLOCO CONCRETO ESTRUTURAL 14 X 19 X 14 CM, FBK 14 MPA (NBR 6136)                                                                                                                                                                                                                                                                                                                                                                                                                                     </t>
  </si>
  <si>
    <t xml:space="preserve">MEIO BLOCO CONCRETO ESTRUTURAL 14 X 19 X 14 CM, FBK 4,5 MPA (NBR 6136)                                                                                                                                                                                                                                                                                                                                                                                                                                    </t>
  </si>
  <si>
    <t xml:space="preserve">MEIO BLOCO CONCRETO ESTRUTURAL 14 X 19 X 19 CM, FBK 14 MPA (NBR 6136)                                                                                                                                                                                                                                                                                                                                                                                                                                     </t>
  </si>
  <si>
    <t xml:space="preserve">MEIO BLOCO CONCRETO ESTRUTURAL 14 X 19 X 19 CM, FBK 4,5 MPA (NBR 6136)                                                                                                                                                                                                                                                                                                                                                                                                                                    </t>
  </si>
  <si>
    <t xml:space="preserve">MEIO BLOCO CONCRETO ESTRUTURAL 14 X 19 X 34 CM, FBK 14 MPA (NBR 6136)                                                                                                                                                                                                                                                                                                                                                                                                                                     </t>
  </si>
  <si>
    <t xml:space="preserve">MEIO BLOCO ESTRUTURAL CERAMICO 14 X 19 X 14 CM, 4,0 MPA (NBR 15270)                                                                                                                                                                                                                                                                                                                                                                                                                                       </t>
  </si>
  <si>
    <t xml:space="preserve">MEIO BLOCO ESTRUTURAL CERAMICO 14 X 19 X 14 CM, 6,0 MPA (NBR 15270)                                                                                                                                                                                                                                                                                                                                                                                                                                       </t>
  </si>
  <si>
    <t xml:space="preserve">MEIO BLOCO ESTRUTURAL CERAMICO 14 X 19 X 19 CM, 4,0 MPA (NBR 15270)                                                                                                                                                                                                                                                                                                                                                                                                                                       </t>
  </si>
  <si>
    <t xml:space="preserve">MEIO BLOCO ESTRUTURAL CERAMICO 14 X 19 X 19 CM, 6,0 MPA (NBR 15270)                                                                                                                                                                                                                                                                                                                                                                                                                                       </t>
  </si>
  <si>
    <t xml:space="preserve">MEIO BLOCO VEDACAO CONCRETO APARENTE 14 X 19 X 19 CM  (CLASSE C - NBR 6136)                                                                                                                                                                                                                                                                                                                                                                                                                               </t>
  </si>
  <si>
    <t xml:space="preserve">MEIO BLOCO VEDACAO CONCRETO APARENTE 19 X 19 X 19 CM (CLASSE C - NBR 6136)                                                                                                                                                                                                                                                                                                                                                                                                                                </t>
  </si>
  <si>
    <t xml:space="preserve">MEIO BLOCO VEDACAO CONCRETO APARENTE 9  X 19 X 19 CM (CLASSE C - NBR 6136)                                                                                                                                                                                                                                                                                                                                                                                                                                </t>
  </si>
  <si>
    <t xml:space="preserve">MEIO BLOCO VEDACAO CONCRETO 14 X 19 X 19 CM (CLASSE C - NBR 6136)                                                                                                                                                                                                                                                                                                                                                                                                                                         </t>
  </si>
  <si>
    <t xml:space="preserve">MEIO BLOCO VEDACAO CONCRETO 19 X 19 X 19 CM (CLASSE C - NBR 6136)                                                                                                                                                                                                                                                                                                                                                                                                                                         </t>
  </si>
  <si>
    <t xml:space="preserve">MEIO BLOCO VEDACAO CONCRETO 9 X 19 X 19 CM (CLASSE C - NBR 6136)                                                                                                                                                                                                                                                                                                                                                                                                                                          </t>
  </si>
  <si>
    <t xml:space="preserve">MEIO-FIO OU GUIA DE CONCRETO, PRE-MOLDADO, COMP 1 M, *30 X 15* CM (H X L)                                                                                                                                                                                                                                                                                                                                                                                                                                 </t>
  </si>
  <si>
    <t xml:space="preserve">MEIO-FIO OU GUIA DE CONCRETO, PRE-MOLDADO, COMP 1 M, *30 X 15/ 12* CM (H X L1/L2)                                                                                                                                                                                                                                                                                                                                                                                                                         </t>
  </si>
  <si>
    <t xml:space="preserve">MEIO-FIO OU GUIA DE CONCRETO, PRE-MOLDADO, COMP 80 CM, *45 X 18 /12* CM (H X L1/L2)                                                                                                                                                                                                                                                                                                                                                                                                                       </t>
  </si>
  <si>
    <t xml:space="preserve">MESA VIBRATORIA COM DIMENSOES DE 2,0 X 1,0 M, COM MOTOR ELETRICO DE 2 POLOS E POTENCIA DE 3 CV                                                                                                                                                                                                                                                                                                                                                                                                            </t>
  </si>
  <si>
    <t xml:space="preserve">MESTRE DE OBRAS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</si>
  <si>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</si>
  <si>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</si>
  <si>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</si>
  <si>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</si>
  <si>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</si>
  <si>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</si>
  <si>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</si>
  <si>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INDIVIDUAL ACO INOX (AISI 304), E = 0,8 MM, DE *50  X 45  X 35* (C X A X P)                                                                                                                                                                                                                                                                                                                                                                                                                      </t>
  </si>
  <si>
    <t xml:space="preserve">MICTORIO SIFONADO LOUCA BRANCA SEM COMPLEMENTOS                                                                                                                                                                                                                                                                                                                                                                                                                                                           </t>
  </si>
  <si>
    <t xml:space="preserve">MICTORIO SIFONADO LOUCA COR SEM COMPLEMENTOS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</si>
  <si>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</si>
  <si>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</si>
  <si>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</si>
  <si>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</si>
  <si>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</si>
  <si>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</si>
  <si>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BASE PARA CHUVEIRO/BANHEIRA, 1/2 " OU 3/4 ", SOLDAVEL OU ROSCAVEL                                                                                                                                                                                                                                                                                                                                                                                                                              </t>
  </si>
  <si>
    <t xml:space="preserve">MISTURADOR CROMADO DE MESA BICA BAIXA PARA LAVATORIO (REF 1875)                                                                                                                                                                                                                                                                                                                                                                                                                                           </t>
  </si>
  <si>
    <t xml:space="preserve">MISTURADOR CROMADO DE PAREDE PARA LAVATORIO (REF 1178)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</si>
  <si>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</si>
  <si>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</si>
  <si>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</si>
  <si>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PAREDE CROMADO PARA COZINHA BICA MOVEL COM AREJADOR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</si>
  <si>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</si>
  <si>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</si>
  <si>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MONOCOMANDO PARA CHUVEIRO, BASE BRUTA E ACABAMENTO CROMADO                                                                                                                                                                                                                                                                                                                                                                                                                                     </t>
  </si>
  <si>
    <t xml:space="preserve">MOLA AEREA FECHA PORTA, PARA PORTAS COM LARGURA ACIMA DE 110 CM                                                                                                                                                                                                                                                                                                                                                                                                                                           </t>
  </si>
  <si>
    <t xml:space="preserve">MOLA AEREA FECHA PORTA, PARA PORTAS COM LARGURA ATE 110 CM                                                                                                                                                                                                                                                                                                                                                                                                                                                </t>
  </si>
  <si>
    <t xml:space="preserve">MOLA AEREA FECHA PORTA, PARA PORTAS COM LARGURA ATE 95 CM                                                                                                                                                                                                                                                                                                                                                                                                                                                 </t>
  </si>
  <si>
    <t xml:space="preserve">MOLA HIDRAULICA DE PISO P/ VIDRO TEMPERADO 10MM                                                                                                                                                                                                                                                                                                                                                                                                                                                           </t>
  </si>
  <si>
    <t xml:space="preserve">MONTADOR DE ELETROELETRONICOS                                                                                                                                                                                                                                                                                                                                                                                                                                                                             </t>
  </si>
  <si>
    <t xml:space="preserve">MONTADOR DE ELETROELETRONICOS (MENSALISTA)                                                                                                                                                                                                                                                                                                                                                                                                                                                                </t>
  </si>
  <si>
    <t xml:space="preserve">MONTADOR DE ESTRUTURAS METALICAS                                                                                                                                                                                                                                                                                                                                                                                                                                                                          </t>
  </si>
  <si>
    <t xml:space="preserve">MONTADOR DE ESTRUTURAS METALICAS (MENSALISTA)                                                                                                                                                                                                                                                                                                                                                                                                                                                             </t>
  </si>
  <si>
    <t xml:space="preserve">MONTADOR DE MAQUINAS                                                                                                                                                                                                                                                                                                                                                                                                                                                                                      </t>
  </si>
  <si>
    <t xml:space="preserve">MONTADOR DE MAQUINAS (MENSALISTA)                                                                                                                                                                                                                                                                                                                                                                                                                                                                         </t>
  </si>
  <si>
    <t xml:space="preserve">MONTANTE EM BARRA CHATA ACO GALVANIZADO, *65 X 8* MM, ALTURA *1420* MM, PINTURA ELETROSTATICA, COR PRETA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</si>
  <si>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</si>
  <si>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</si>
  <si>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</si>
  <si>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</si>
  <si>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</si>
  <si>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</si>
  <si>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</si>
  <si>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</si>
  <si>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</si>
  <si>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</si>
  <si>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</si>
  <si>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</si>
  <si>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t>
  </si>
  <si>
    <t xml:space="preserve">MOTORISTA DE CAMINHAO (MENSALISTA)                                                                                                                                                                                                                                                                                                                                                                                                                                                                        </t>
  </si>
  <si>
    <t xml:space="preserve">MOTORISTA DE CAMINHAO-BASCULANTE                                                                                                                                                                                                                                                                                                                                                                                                                                                                          </t>
  </si>
  <si>
    <t xml:space="preserve">MOTORISTA DE CAMINHAO-BASCULANTE (MENSALISTA)                                                                                                                                                                                                                                                                                                                                                                                                                                                             </t>
  </si>
  <si>
    <t xml:space="preserve">MOTORISTA DE CAMINHAO-CARRETA                                                                                                                                                                                                                                                                                                                                                                                                                                                                             </t>
  </si>
  <si>
    <t xml:space="preserve">MOTORISTA DE CAMINHAO-CARRETA (MENSALISTA)                                                                                                                                                                                                                                                                                                                                                                                                                                                                </t>
  </si>
  <si>
    <t xml:space="preserve">MOTORISTA DE CARRO DE PASSEIO                                                                                                                                                                                                                                                                                                                                                                                                                                                                             </t>
  </si>
  <si>
    <t xml:space="preserve">MOTORISTA DE CARRO DE PASSEIO (MENSALISTA)                                                                                                                                                                                                                                                                                                                                                                                                                                                                </t>
  </si>
  <si>
    <t xml:space="preserve">MOTORISTA DE ONIBUS / MICRO-ONIBUS                                                                                                                                                                                                                                                                                                                                                                                                                                                                        </t>
  </si>
  <si>
    <t xml:space="preserve">MOTORISTA DE ONIBUS / MICRO-ONIBUS (MENSALISTA)                                                                                                                                                                                                                                                                                                                                                                                                                                                           </t>
  </si>
  <si>
    <t xml:space="preserve">MOTORISTA OPERADOR DE CAMINHAO COM MUNCK                                                                                                                                                                                                                                                                                                                                                                                                                                                                  </t>
  </si>
  <si>
    <t xml:space="preserve">MOTORISTA OPERADOR DE CAMINHAO COM MUNCK (MENSALISTA)                                                                                                                                                                                                                                                                                                                                                                                                                                                     </t>
  </si>
  <si>
    <t xml:space="preserve">MOTOSSERRA PORTATIL COM MOTOR A GASOLINA DE *60* CC                                                                                                                                                                                                                                                                                                                                                                                                                                                       </t>
  </si>
  <si>
    <t xml:space="preserve">MOURAO CONCRETO CURVO, SECAO "T", H = 2,80 M + CURVA COM 0,45 M, COM FUROS PARA FIOS                                                                                                                                                                                                                                                                                                                                                                                                                      </t>
  </si>
  <si>
    <t xml:space="preserve">MOURAO DE CONCRETO CURVO,10 X 10 CM, H= *2,60* M + CURVA DE 0,40 M                                                                                                                                                                                                                                                                                                                                                                                                                                        </t>
  </si>
  <si>
    <t xml:space="preserve">MOURAO DE CONCRETO RETO, *10 X 10* CM, H= 2,30 M                                                                                                                                                                                                                                                                                                                                                                                                                                                          </t>
  </si>
  <si>
    <t xml:space="preserve">MOURAO DE CONCRETO RETO, TIPO ESTICADOR, *10 X 10* CM, H= 2,50 M                                                                                                                                                                                                                                                                                                                                                                                                                                          </t>
  </si>
  <si>
    <t xml:space="preserve">MOURAO DE CONCRETO RETO, 10 X 10 CM, H= 2,00 M                                                                                                                                                                                                                                                                                                                                                                                                                                                            </t>
  </si>
  <si>
    <t xml:space="preserve">MOURAO DE CONCRETO RETO, 10 X 10 CM, H= 3,00 M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</si>
  <si>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</si>
  <si>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</si>
  <si>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</si>
  <si>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</si>
  <si>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</si>
  <si>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</si>
  <si>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CM                                                                                                                                                                                                                                                                                                                                                                                                                                                                     </t>
  </si>
  <si>
    <t xml:space="preserve">MUDA DE RASTEIRA/FORRACAO, AMENDOIM RASTEIRO/ONZE HORAS/AZULZINHA/IMPATIENS OU EQUIVALENTE DA REGIAO                                                                                                                                                                                                                                                                                                                                                                                                      </t>
  </si>
  <si>
    <t xml:space="preserve">MUFLA TERMINAL PRIMARIA UNIPOLAR USO EXTERNO PARA CABO 25/70MM2 ISOL, 3,6/6KV EM EPR - BORRACHA DE SILICONE                                                                                                                                                                                                                                                                                                                                                                                               </t>
  </si>
  <si>
    <t xml:space="preserve">MUFLA TERMINAL PRIMARIA UNIPOLAR USO INTERNO PARA CABO 25/70MM2 ISOL 6/10KV EM EPR- BORRACHA DE SILICONE                                                                                                                                                                                                                                                                                                                                                                                                  </t>
  </si>
  <si>
    <t xml:space="preserve">MUFLA TERMINAL PRIMARIA UNIPOLAR USO INTERNO PARA CABO 35/120MM2 ISOLACAO 15/25KV EM EPR - BORRACHA DE SILICONE                                                                                                                                                                                                                                                                                                                                                                                           </t>
  </si>
  <si>
    <t xml:space="preserve">MUFLA TERMINAL PRIMARIA UNIPOLAR USO INTERNO PARA CABO 35/70MM2 ISOLACAO 8,7/15KV EM EPR - BORRACHA DE SILICONE                                                                                                                                                                                                                                                                                                                                                                                           </t>
  </si>
  <si>
    <t xml:space="preserve">MULTIEXERCITADOR COM SEIS FUNCOES, EM TUBO DE ACO CARBONO, PINTURA NO PROCESSO ELETROSTATICO - EQUIPAMENTO DE GINASTICA PARA ACADEMIA AO AR LIVRE / ACADEMIA DA TERCEIRA IDADE - ATI                                                                                                                                                                                                                                                                                                                      </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</si>
  <si>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</si>
  <si>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</si>
  <si>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</si>
  <si>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</si>
  <si>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</si>
  <si>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</si>
  <si>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</si>
  <si>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</si>
  <si>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</si>
  <si>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</si>
  <si>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</si>
  <si>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</si>
  <si>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</si>
  <si>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</si>
  <si>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</si>
  <si>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</si>
  <si>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</si>
  <si>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</si>
  <si>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</si>
  <si>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</si>
  <si>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</si>
  <si>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</si>
  <si>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</si>
  <si>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</si>
  <si>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</si>
  <si>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</si>
  <si>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</si>
  <si>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</si>
  <si>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</si>
  <si>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</si>
  <si>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</si>
  <si>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</si>
  <si>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</si>
  <si>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</si>
  <si>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</si>
  <si>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</si>
  <si>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</si>
  <si>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</si>
  <si>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</si>
  <si>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</si>
  <si>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t>
  </si>
  <si>
    <t xml:space="preserve">NIVELADOR (MENSALISTA)                                                                                                                                                                                                                                                                                                                                                                                                                                                                                    </t>
  </si>
  <si>
    <t xml:space="preserve">NUMERO / ALGARISMO PARA PORTA, TAMANHO *40* MM, EM ZAMAC, (MODELO DE 0 A 9), FIXACAO POR PARAFUSOS                                                                                                                                                                                                                                                                                                                                                                                                        </t>
  </si>
  <si>
    <t xml:space="preserve">NUMERO / ALGARISMO PARA RESIDENCIA (FACHADA), TAMANHO *120* MM, EM ZAMAC, (MODELO DE 0 A 9), FIXACAO POR PARAFUSOS                                                                                                                                                                                                                                                                                                                                                                                        </t>
  </si>
  <si>
    <t xml:space="preserve">OCULOS DE SEGURANCA CONTRA IMPACTOS COM LENTE INCOLOR, ARMACAO NYLON, COM PROTECAO UVA E UVB                                                                                                                                                                                                                                                                                                                                                                                                              </t>
  </si>
  <si>
    <t xml:space="preserve">OLEO COMBUSTIVEL BPF A GRANEL                                                                                                                                                                                                                                                                                                                                                                                                                                                                             </t>
  </si>
  <si>
    <t xml:space="preserve">OLEO DE LINHACA                                                                                                                                                                                                                                                                                                                                                                                                                                                                                           </t>
  </si>
  <si>
    <t xml:space="preserve">OLEO DIESEL COMBUSTIVEL COMUM                                                                                                                                                                                                                                                                                                                                                                                                                                                                             </t>
  </si>
  <si>
    <t xml:space="preserve">OLEO LUBRIFICANTE PARA MOTORES DE EQUIPAMENTOS PESADOS (CAMINHOES, TRATORES, RETROS E ETC)                                                                                                                                                                                                                                                                                                                                                                                                                </t>
  </si>
  <si>
    <t xml:space="preserve">OLHO MAGICO / VISOR PARA PORTA DE *25 A 46* MM DE ESPESSURA, ANGULO DE VISAO APROXIMADO DE 200 GRAUS, LATAO CROMADO, COM FECHO JANELA                                                                                                                                                                                                                                                                                                                                                                     </t>
  </si>
  <si>
    <t xml:space="preserve">OPERADOR DE BATE-ESTACAS                                                                                                                                                                                                                                                                                                                                                                                                                                                                                  </t>
  </si>
  <si>
    <t xml:space="preserve">OPERADOR DE BATE-ESTACAS (MENSALISTA)                                                                                                                                                                                                                                                                                                                                                                                                                                                                     </t>
  </si>
  <si>
    <t xml:space="preserve">OPERADOR DE BETONEIRA (CAMINHAO)                                                                                                                                                                                                                                                                                                                                                                                                                                                                          </t>
  </si>
  <si>
    <t xml:space="preserve">OPERADOR DE BETONEIRA (CAMINHAO) (MENSALISTA)                                                                                                                                                                                                                                                                                                                                                                                                                                                             </t>
  </si>
  <si>
    <t xml:space="preserve">OPERADOR DE BETONEIRA ESTACIONARIA / MISTURADOR (MENSALISTA)                                                                                                                                                                                                                                                                                                                                                                                                                                              </t>
  </si>
  <si>
    <t xml:space="preserve">OPERADOR DE BETONEIRA ESTACIONARIA/MISTURADOR                                                                                                                                                                                                                                                                                                                                                                                                                                                             </t>
  </si>
  <si>
    <t xml:space="preserve">OPERADOR DE COMPRESSOR DE AR OU COMPRESSORISTA                                                                                                                                                                                                                                                                                                                                                                                                                                                            </t>
  </si>
  <si>
    <t xml:space="preserve">OPERADOR DE COMPRESSOR DE AR OU COMPRESSORISTA (MENSALISTA)                                                                                                                                                                                                                                                                                                                                                                                                                                               </t>
  </si>
  <si>
    <t xml:space="preserve">OPERADOR DE DEMARCADORA DE FAIXAS DE TRAFEGO                                                                                                                                                                                                                                                                                                                                                                                                                                                              </t>
  </si>
  <si>
    <t xml:space="preserve">OPERADOR DE DEMARCADORA DE FAIXAS DE TRAFEGO (MENSALISTA)                                                                                                                                                                                                                                                                                                                                                                                                                                                 </t>
  </si>
  <si>
    <t xml:space="preserve">OPERADOR DE ESCAVADEIRA                                                                                                                                                                                                                                                                                                                                                                                                                                                                                   </t>
  </si>
  <si>
    <t xml:space="preserve">OPERADOR DE ESCAVADEIRA (MENSALISTA)                                                                                                                                                                                                                                                                                                                                                                                                                                                                      </t>
  </si>
  <si>
    <t xml:space="preserve">OPERADOR DE GUINCHO                                                                                                                                                                                                                                                                                                                                                                                                                                                                                       </t>
  </si>
  <si>
    <t xml:space="preserve">OPERADOR DE GUINCHO OU GUINCHEIRO (MENSALISTA)                                                                                                                                                                                                                                                                                                                                                                                                                                                            </t>
  </si>
  <si>
    <t xml:space="preserve">OPERADOR DE GUINDASTE                                                                                                                                                                                                                                                                                                                                                                                                                                                                                     </t>
  </si>
  <si>
    <t xml:space="preserve">OPERADOR DE GUINDASTE (MENSALISTA)                                                                                                                                                                                                                                                                                                                                                                                                                                                                        </t>
  </si>
  <si>
    <t xml:space="preserve">OPERADOR DE JATO ABRASIVO OU JATISTA                                                                                                                                                                                                                                                                                                                                                                                                                                                                      </t>
  </si>
  <si>
    <t xml:space="preserve">OPERADOR DE JATO ABRASIVO OU JATISTA (MENSALISTA)                                                                                                                                                                                                                                                                                                                                                                                                                                                         </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</si>
  <si>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</si>
  <si>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</si>
  <si>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</si>
  <si>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</si>
  <si>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 xml:space="preserve">OPERADOR DE MOTO SCRAPER                                                                                                                                                                                                                                                                                                                                                                                                                                                                                  </t>
  </si>
  <si>
    <t xml:space="preserve">OPERADOR DE MOTO SCRAPER (MENSALISTA)                                                                                                                                                                                                                                                                                                                                                                                                                                                                     </t>
  </si>
  <si>
    <t xml:space="preserve">OPERADOR DE MOTONIVELADORA                                                                                                                                                                                                                                                                                                                                                                                                                                                                                </t>
  </si>
  <si>
    <t xml:space="preserve">OPERADOR DE MOTONIVELADORA (MENSALISTA)                                                                                                                                                                                                                                                                                                                                                                                                                                                                   </t>
  </si>
  <si>
    <t xml:space="preserve">OPERADOR DE PA CARREGADEIRA                                                                                                                                                                                                                                                                                                                                                                                                                                                                               </t>
  </si>
  <si>
    <t xml:space="preserve">OPERADOR DE PA CARREGADEIRA (MENSALISTA)                                                                                                                                                                                                                                                                                                                                                                                                                                                                  </t>
  </si>
  <si>
    <t xml:space="preserve">OPERADOR DE PAVIMENTADORA                                                                                                                                                                                                                                                                                                                                                                                                                                                                                 </t>
  </si>
  <si>
    <t xml:space="preserve">OPERADOR DE PAVIMENTADORA/MESA VIBROACABADORA (MENSALISTA)                                                                                                                                                                                                                                                                                                                                                                                                                                                </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</si>
  <si>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</si>
  <si>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</si>
  <si>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</si>
  <si>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</si>
  <si>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</si>
  <si>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</si>
  <si>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</si>
  <si>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DE 10330 KG                                                                                                                                                                                                                                                                                                                                                                                 </t>
  </si>
  <si>
    <t xml:space="preserve">PA CARREGADEIRA SOBRE RODAS, POTENCIA LIQUIDA 128 HP, CAPACIDADE DA CACAMBA DE 1,7 A 2,8 M3, PESO OPERACIONAL DE 11632 KG                                                                                                                                                                                                                                                                                                                                                                                 </t>
  </si>
  <si>
    <t xml:space="preserve">PA CARREGADEIRA SOBRE RODAS, POTENCIA LIQUIDA 197 HP, CAPACIDADE DA CACAMBA DE 2,5 A 3,5 M3, PESO OPERACIONAL DE 18338 KG                                                                                                                                                                                                                                                                                                                                                                                 </t>
  </si>
  <si>
    <t xml:space="preserve">PA CARREGADEIRA SOBRE RODAS, POTENCIA LIQUIDA 213 HP, CAPACIDADE DA CACAMBA DE 1,9 A 3,5 M3, PESO OPERACIONAL DE 19234 KG                                                                                                                                                                                                                                                                                                                                                                                 </t>
  </si>
  <si>
    <t xml:space="preserve">PA CARREGADEIRA SOBRE RODAS, POTENCIA 152 HP, CAPACIDADE DA CACAMBA DE 1,53 A 2,30 M3, PESO OPERACIONAL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</si>
  <si>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</si>
  <si>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</si>
  <si>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</si>
  <si>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</si>
  <si>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</si>
  <si>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</si>
  <si>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</si>
  <si>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</si>
  <si>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ISOLANTE REVESTIDO EM ACO GALVALUME *0,5* MM COM PRE-PINTURA NAS DUAS FACES, NUCLEO EM POLIURETANO (PUR), E = 40/50 MM, PARA FECHAMENTOS VERTICAIS (INCLUI PARAFUSOS DE FIXACAO)                                                                                                                                                                                                                                                                                                                   </t>
  </si>
  <si>
    <t xml:space="preserve">PAINEL ISOLANTE REVESTIDO EM ACO GALVALUME *0,5* MM COM PRE-PINTURA NAS DUAS FACES, NUCLEO EM POLIURETANO (PUR), E = 70/80 MM, PARA FECHAMENTOS VERTICAIS (INCLUI PARAFUSOS DE FIXACAO)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</si>
  <si>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</si>
  <si>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</si>
  <si>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</si>
  <si>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</si>
  <si>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 xml:space="preserve">PARA-RAIOS DE BAIXA TENSAO, TENSAO DE OPERACAO *280* V , CORRENTE MAXIMA *20* KA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</si>
  <si>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</si>
  <si>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</si>
  <si>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</si>
  <si>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</si>
  <si>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</si>
  <si>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</si>
  <si>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</si>
  <si>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</si>
  <si>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</si>
  <si>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</si>
  <si>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</si>
  <si>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</si>
  <si>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</si>
  <si>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</si>
  <si>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</si>
  <si>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</si>
  <si>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</si>
  <si>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</si>
  <si>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</si>
  <si>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</si>
  <si>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</si>
  <si>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</si>
  <si>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</si>
  <si>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</si>
  <si>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</si>
  <si>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</si>
  <si>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</si>
  <si>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</si>
  <si>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</si>
  <si>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</si>
  <si>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</si>
  <si>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</si>
  <si>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</si>
  <si>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</si>
  <si>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</si>
  <si>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</si>
  <si>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</si>
  <si>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</si>
  <si>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</si>
  <si>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</si>
  <si>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</si>
  <si>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</si>
  <si>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</si>
  <si>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</si>
  <si>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</si>
  <si>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</si>
  <si>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</si>
  <si>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</si>
  <si>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</si>
  <si>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</si>
  <si>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</si>
  <si>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</si>
  <si>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</si>
  <si>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</si>
  <si>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</si>
  <si>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</si>
  <si>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</si>
  <si>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</si>
  <si>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</si>
  <si>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</si>
  <si>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</si>
  <si>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X 19"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</si>
  <si>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</si>
  <si>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</si>
  <si>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</si>
  <si>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</si>
  <si>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</si>
  <si>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</si>
  <si>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</si>
  <si>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</si>
  <si>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</si>
  <si>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</si>
  <si>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</si>
  <si>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*30 A 35* PECAS POR M2                                                                                                                                                                                                                                                                                                                                                                                                              </t>
  </si>
  <si>
    <t xml:space="preserve">PASTA DESENGRAXANTE PARA MAOS                                                                                                                                                                                                                                                                                                                                                                                                                                                                             </t>
  </si>
  <si>
    <t xml:space="preserve">PASTA LUBRIFICANTE PARA TUBOS E CONEXOES COM JUNTA ELASTICA (USO EM PVC, ACO, POLIETILENO E OUTROS) ( DE *400* G)                                                                                                                                                                                                                                                                                                                                                                                         </t>
  </si>
  <si>
    <t xml:space="preserve">PASTA LUBRIFICANTE PARA TUBOS E CONEXOES COM JUNTA ELASTICA (USO EM PVC, ACO, POLIETILENO E OUTROS) (POTE DE 3.500* G)                                                                                                                                                                                                                                                                                                                                                                                    </t>
  </si>
  <si>
    <t xml:space="preserve">PASTA PARA SOLDA DE TUBOS E CONEXOES DE COBRE (EMBALAGEM COM 250 G)                                                                                                                                                                                                                                                                                                                                                                                                                                       </t>
  </si>
  <si>
    <t xml:space="preserve">PASTA VEDA JUNTAS/ROSCA, LATA DE *500* G, PARA INSTALACOES DE GAS E OUTROS                                                                                                                                                                                                                                                                                                                                                                                                                                </t>
  </si>
  <si>
    <t xml:space="preserve">PASTILHA CERAMICA/PORCELANA, REVEST INT/EXT E  PISCINA, CORES BRANCA OU FRIAS, *2,5 X 2,5* CM                                                                                                                                                                                                                                                                                                                                                                                                             </t>
  </si>
  <si>
    <t xml:space="preserve">PASTILHA CERAMICA/PORCELANA, REVEST INT/EXT E  PISCINA, CORES FRIAS *5 X 5* CM                                                                                                                                                                                                                                                                                                                                                                                                                            </t>
  </si>
  <si>
    <t xml:space="preserve">PASTILHA CERAMICA/PORCELANA, REVEST INT/EXT E  PISCINA, CORES QUENTES *5 X 5* CM                                                                                                                                                                                                                                                                                                                                                                                                                          </t>
  </si>
  <si>
    <t xml:space="preserve">PASTILHA CERAMICA/PORCELANA, REVEST INT/EXT E  PISCINA, CORES QUENTES, *2,5 X 2,5* CM                                                                                                                                                                                                                                                                                                                                                                                                                     </t>
  </si>
  <si>
    <t xml:space="preserve">PASTILHA DE VIDRO CRISTAL, NACIONAL, REVEST INT/EXT E PISCINA, TODAS AS CORES, E MAIOR OU IGUAL A 5 MM  *2,0 X 2,0* CM                                                                                                                                                                                                                                                                                                                                                                                    </t>
  </si>
  <si>
    <t xml:space="preserve">PASTILHA DE VIDRO PIGMENTADA *2,0 X 2,0* CM, NACIONAL, PARA REVESTIMENTO INTERNO/EXTERNO E PISCINA, BRANCA OU CORES FRIAS, ESPESSURA MAIOR OU IGUAL A 5 MM                                                                                                                                                                                                                                                                                                                                                </t>
  </si>
  <si>
    <t xml:space="preserve">PASTILHA DE VIDRO PIGMENTADA, NACIONAL, REVEST INT/EXT E PISCINA, CORES QUENTES, ESPESSURA MAIOR OU IGUAL A 5 MM  *2,0 X 2,0* CM                                                                                                                                                                                                                                                                                                                                                                          </t>
  </si>
  <si>
    <t xml:space="preserve">PASTILHEIRO                                                                                                                                                                                                                                                                                                                                                                                                                                                                                               </t>
  </si>
  <si>
    <t xml:space="preserve">PASTILHEIRO (MENSALISTA)                                                                                                                                                                                                                                                                                                                                                                                                                                                                                  </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</si>
  <si>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</si>
  <si>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</si>
  <si>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</si>
  <si>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</si>
  <si>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 xml:space="preserve">PATCH PANEL, 24 PORTAS, CATEGORIA 5E, COM RACKS DE 19" E 1 U DE ALTURA                                                                                                                                                                                                                                                                                                                                                                                                                                    </t>
  </si>
  <si>
    <t xml:space="preserve">PATCH PANEL, 24 PORTAS, CATEGORIA 6, COM RACKS DE 19" E 1 U DE ALTURA                                                                                                                                                                                                                                                                                                                                                                                                                                     </t>
  </si>
  <si>
    <t xml:space="preserve">PATCH PANEL, 48 PORTAS, CATEGORIA 5E, COM RACKS DE 19" E 2 U DE ALTURA                                                                                                                                                                                                                                                                                                                                                                                                                                    </t>
  </si>
  <si>
    <t xml:space="preserve">PATCH PANEL, 48 PORTAS, CATEGORIA 6, COM RACKS DE 19" E 2 U DE ALTURA                                                                                                                                                                                                                                                                                                                                                                                                                                     </t>
  </si>
  <si>
    <t xml:space="preserve">PECA DE MADEIRA APARELHADA *7,5 X 7,5* CM (3 X 3 ") MACARANDUBA, ANGELIM OU EQUIVALENTE DA REGIAO                                                                                                                                                                                                                                                                                                                                                                                                         </t>
  </si>
  <si>
    <t xml:space="preserve">PECA DE MADEIRA NAO APARELHADA *7,5 X 7,5* CM (3 X 3 ") MACARANDUBA, ANGELIM OU EQUIVALENTE DA REGIAO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</si>
  <si>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</si>
  <si>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</si>
  <si>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</si>
  <si>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</si>
  <si>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</si>
  <si>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</si>
  <si>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</si>
  <si>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</si>
  <si>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</si>
  <si>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</si>
  <si>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</si>
  <si>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</si>
  <si>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</si>
  <si>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</si>
  <si>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</si>
  <si>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</si>
  <si>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</si>
  <si>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</si>
  <si>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</si>
  <si>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</si>
  <si>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</si>
  <si>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</si>
  <si>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</si>
  <si>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</si>
  <si>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</si>
  <si>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</si>
  <si>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</si>
  <si>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</si>
  <si>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</si>
  <si>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"I" DE ACO LAMINADO, "I" 102 X 12,7                                                                                                                                                                                                                                                                                                                                                                                                                                                                </t>
  </si>
  <si>
    <t xml:space="preserve">PERFIL "I" DE ACO LAMINADO, "I" 152 X 22                                                                                                                                                                                                                                                                                                                                                                                                                                                                  </t>
  </si>
  <si>
    <t xml:space="preserve">PERFIL "I" DE ACO LAMINADO, "I" 203  X  34,3                                                                                                                                                                                                                                                                                                                                                                                                                                                              </t>
  </si>
  <si>
    <t xml:space="preserve">PERFIL "I" DE ACO LAMINADO, "W" 150 X 22,5                                                                                                                                                                                                                                                                                                                                                                                                                                                                </t>
  </si>
  <si>
    <t xml:space="preserve">PERFIL "I" DE ACO LAMINADO, "W" 250 X 32,7                                                                                                                                                                                                                                                                                                                                                                                                                                                                </t>
  </si>
  <si>
    <t xml:space="preserve">PERFIL "I" DE ACO LAMINADO, "W" 250 X 44,8                                                                                                                                                                                                                                                                                                                                                                                                                                                                </t>
  </si>
  <si>
    <t xml:space="preserve">PERFIL "I" DE ACO LAMINADO, "W" 310 X 52,0                                                                                                                                                                                                                                                                                                                                                                                                                                                                </t>
  </si>
  <si>
    <t xml:space="preserve">PERFIL "I" DE ACO LAMINADO, "W" 410 X 67                                                                                                                                                                                                                                                                                                                                                                                                                                                                  </t>
  </si>
  <si>
    <t xml:space="preserve">PERFIL "I" DE ACO LAMINADO, W 250 X 38,50                                                                                                                                                                                                                                                                                                                                                                                                                                                                 </t>
  </si>
  <si>
    <t xml:space="preserve">PERFIL "U" CHAPA ACO DOBRADA,  E = 3,04 MM , H = 20 CM, ABAS = 5 CM (4,47 KG/M)                                                                                                                                                                                                                                                                                                                                                                                                                           </t>
  </si>
  <si>
    <t xml:space="preserve">PERFIL "U" DE ACO LAMINADO, "U" 102 X 9,3                                                                                                                                                                                                                                                                                                                                                                                                                                                                 </t>
  </si>
  <si>
    <t xml:space="preserve">PERFIL "U" DE ACO LAMINADO, "U" 152 X 15,6                                                                                                                                                                                                                                                                                                                                                                                                                                                                </t>
  </si>
  <si>
    <t xml:space="preserve">PERFIL "U" ENRIJECIDO DE  ACO GALVANIZADO, DOBRADO, 200 X 75 X 25 MM, E = 3,75 MM                                                                                                                                                                                                                                                                                                                                                                                                                         </t>
  </si>
  <si>
    <t xml:space="preserve">PERFIL "U" ENRIJECIDO DE ACO GALVANIZADO, DOBRADO, 150 X 60 X 20 MM, E = 3,00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</si>
  <si>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</si>
  <si>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</si>
  <si>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</si>
  <si>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</si>
  <si>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</si>
  <si>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</si>
  <si>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</si>
  <si>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</si>
  <si>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</si>
  <si>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</si>
  <si>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</si>
  <si>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</si>
  <si>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</si>
  <si>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</si>
  <si>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</si>
  <si>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</si>
  <si>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</si>
  <si>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</si>
  <si>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</si>
  <si>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</si>
  <si>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</si>
  <si>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</si>
  <si>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 CANALETA DE ALUMINIO, DE ABAS IGUAIS,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</si>
  <si>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</si>
  <si>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</si>
  <si>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</si>
  <si>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</si>
  <si>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</si>
  <si>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</si>
  <si>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</si>
  <si>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</si>
  <si>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</si>
  <si>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</si>
  <si>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</si>
  <si>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ROTATIVA SOBRE ESTEIRA, TORQUE MAXIMO 2500 KGM, POTENCIA 110 HP, MOTOR DIESEL  (COLETADO CAIXA)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</si>
  <si>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</si>
  <si>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</si>
  <si>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PIGMENTO EM PO PARA ARGAMASSAS, CIMENTOS E OUTROS                                                                                                                                                                                                                                                                                                                                                                                                                                                         </t>
  </si>
  <si>
    <t xml:space="preserve">PILAR DE MADEIRA NAO APARELHADA *10 X 10* CM, MACARANDUBA, ANGELIM OU EQUIVALENTE DA REGIAO                                                                                                                                                                                                                                                                                                                                                                                                               </t>
  </si>
  <si>
    <t xml:space="preserve">PILAR DE MADEIRA NAO APARELHADA *15 X 15* CM, MACARANDUBA, ANGELIM OU EQUIVALENTE DA REGIAO                                                                                                                                                                                                                                                                                                                                                                                                               </t>
  </si>
  <si>
    <t xml:space="preserve">PILAR DE MADEIRA NAO APARELHADA *20 X 20* CM, MACARANDUBA, ANGELIM OU EQUIVALENTE DA REGIAO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</si>
  <si>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</si>
  <si>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</si>
  <si>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</si>
  <si>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</si>
  <si>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</si>
  <si>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</si>
  <si>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</si>
  <si>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COM CHAPA DE LATAO CROMADO, 3/4", PARA PORTA / JANELA DE CORRER                                                                                                                                                                                                                                                                                                                                                                                                                          </t>
  </si>
  <si>
    <t xml:space="preserve">PINO ROSCA EXTERNA, EM ACO GALVANIZADO, PARA ISOLADOR DE 15KV, DIAMETRO 25 MM, COMPRIMENTO *290* MM                                                                                                                                                                                                                                                                                                                                                                                                       </t>
  </si>
  <si>
    <t xml:space="preserve">PINO ROSCA EXTERNA, EM ACO GALVANIZADO, PARA ISOLADOR DE 25KV, DIAMETRO 35MM, COMPRIMENTO *320* MM                                                                                                                                                                                                                                                                                                                                                                                                        </t>
  </si>
  <si>
    <t xml:space="preserve">PINTOR                                                                                                                                                                                                                                                                                                                                                                                                                                                                                                    </t>
  </si>
  <si>
    <t xml:space="preserve">PINTOR (MENSALISTA)                                                                                                                                                                                                                                                                                                                                                                                                                                                                                       </t>
  </si>
  <si>
    <t xml:space="preserve">PINTOR DE LETREIROS                                                                                                                                                                                                                                                                                                                                                                                                                                                                                       </t>
  </si>
  <si>
    <t xml:space="preserve">PINTOR DE LETREIROS (MENSALISTA)                                                                                                                                                                                                                                                                                                                                                                                                                                                                          </t>
  </si>
  <si>
    <t xml:space="preserve">PINTOR PARA TINTA EPOXI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</si>
  <si>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</si>
  <si>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</si>
  <si>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</si>
  <si>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</si>
  <si>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</si>
  <si>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</si>
  <si>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</si>
  <si>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</si>
  <si>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</si>
  <si>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</si>
  <si>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</si>
  <si>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</si>
  <si>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</si>
  <si>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 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</si>
  <si>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</si>
  <si>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</si>
  <si>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</si>
  <si>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</si>
  <si>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</si>
  <si>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(SEM COLOCACAO)                                                                                                                                                                                                                                                                                                                                                                                                                                    </t>
  </si>
  <si>
    <t xml:space="preserve">PISO FULGET (GRANITO LAVADO) EM PLACAS DE *75 X 75*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</si>
  <si>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</si>
  <si>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</si>
  <si>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</si>
  <si>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</si>
  <si>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</si>
  <si>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</si>
  <si>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</si>
  <si>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</si>
  <si>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</si>
  <si>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</si>
  <si>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 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</si>
  <si>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</si>
  <si>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</si>
  <si>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</si>
  <si>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</si>
  <si>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CIMENTICIA LISA E = 10 MM, DE 1,20 X 3,00 M (SEM AMIANTO)                                                                                                                                                                                                                                                                                                                                                                                                                                           </t>
  </si>
  <si>
    <t xml:space="preserve">PLACA CIMENTICIA LISA E = 6 MM, DE 1,20 X 3,00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</si>
  <si>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</si>
  <si>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</si>
  <si>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</si>
  <si>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</si>
  <si>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</si>
  <si>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DE  *60 X 60* CM E ESPESSURA DE 12 MM (30 MM NAS BORDAS) SEM COLOCACAO                                                                                                                                                                                                                                                                                                                                                                                                         </t>
  </si>
  <si>
    <t xml:space="preserve">PLACA DE INAUGURACAO EM BRONZE *35X 50*CM                                                                                                                                                                                                                                                                                                                                                                                                                                                                 </t>
  </si>
  <si>
    <t xml:space="preserve">PLACA DE INAUGURACAO METALICA, *40* CM X *60* CM                                                                                                                                                                                                                                                                                                                                                                                                                                                          </t>
  </si>
  <si>
    <t xml:space="preserve">PLACA DE OBRA (PARA CONSTRUCAO CIVIL) EM CHAPA GALVANIZADA *N. 22*, DE *2,0 X 1,125* M                                                                                                                                                                                                                                                                                                                                                                                                                    </t>
  </si>
  <si>
    <t xml:space="preserve">PLACA DE SINALIZACAO DE SEGURANCA CONTRA INCENDIO - ALERTA, TRIANGULAR, BASE DE *30* CM, EM PVC *2* MM ANTI-CHAMAS (SIMBOLOS, CORES E PICTOGRAMAS CONFORME NBR 13434)                                                                                                                                                                                                                                                                                                                                     </t>
  </si>
  <si>
    <t xml:space="preserve">PLACA DE SINALIZACAO DE SEGURANCA CONTRA INCENDIO, FOTOLUMINESCENTE, QUADRADA, *14 X 14* CM, EM PVC *2* MM ANTI-CHAMAS (SIMBOLOS, CORES E PICTOGRAMAS CONFORME NBR 13434)                                                                                                                                                                                                                                                                                                                                 </t>
  </si>
  <si>
    <t xml:space="preserve">PLACA DE SINALIZACAO DE SEGURANCA CONTRA INCENDIO, FOTOLUMINESCENTE, QUADRADA, *20 X 20* CM, EM PVC *2* MM ANTI-CHAMAS (SIMBOLOS, CORES E PICTOGRAMAS CONFORME NBR 13434)                                                                                                                                                                                                                                                                                                                                 </t>
  </si>
  <si>
    <t xml:space="preserve">PLACA DE SINALIZACAO DE SEGURANCA CONTRA INCENDIO, FOTOLUMINESCENTE, RETANGULAR, *12 X 40* CM, EM PVC *2* MM ANTI-CHAMAS (SIMBOLOS, CORES E PICTOGRAMAS CONFORME NBR 13434)                                                                                                                                                                                                                                                                                                                               </t>
  </si>
  <si>
    <t xml:space="preserve">PLACA DE SINALIZACAO DE SEGURANCA CONTRA INCENDIO, FOTOLUMINESCENTE, RETANGULAR, *13 X 26* CM, EM PVC *2* MM ANTI-CHAMAS (SIMBOLOS, CORES E PICTOGRAMAS CONFORME NBR 13434)                                                                                                                                                                                                                                                                                                                               </t>
  </si>
  <si>
    <t xml:space="preserve">PLACA DE SINALIZACAO DE SEGURANCA CONTRA INCENDIO, FOTOLUMINESCENTE, RETANGULAR, *20 X 40* CM, EM PVC *2* MM ANTI-CHAMAS (SIMBOLOS, CORES E PICTOGRAMAS CONFORME NBR 13434)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</si>
  <si>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</si>
  <si>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</si>
  <si>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</si>
  <si>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</si>
  <si>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</si>
  <si>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EXERCÍCIOS, 2,00M X 1,00M, EM TUBO DE ACO CARBONO, PINTURA NO PROCESSO ELETROSTATICO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</si>
  <si>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</si>
  <si>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</si>
  <si>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</si>
  <si>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</si>
  <si>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</si>
  <si>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</si>
  <si>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</si>
  <si>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</si>
  <si>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</si>
  <si>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</si>
  <si>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</si>
  <si>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</si>
  <si>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</si>
  <si>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</si>
  <si>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</si>
  <si>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</si>
  <si>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</si>
  <si>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</si>
  <si>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150 MM, PARA REDE COLETORA ESGOTO (NBR 10569)                                                                                                                                                                                                                                                                                                                                                                                                                                            </t>
  </si>
  <si>
    <t xml:space="preserve">PLUG PVC, JE, DN 200 MM, PARA REDE COLETORA ESGOTO (NBR 10569)                                                                                                                                                                                                                                                                                                                                                                                                                                            </t>
  </si>
  <si>
    <t xml:space="preserve">PLUG PVC, JE, DN 250 MM, PARA REDE COLETORA ESGOTO (NBR 10569)                                                                                                                                                                                                                                                                                                                                                                                                                                            </t>
  </si>
  <si>
    <t xml:space="preserve">PLUG PVC, JE, DN 350 MM, PARA REDE COLETORA ESGOTO (NBR 10569)                                                                                                                                                                                                                                                                                                                                                                                                                                            </t>
  </si>
  <si>
    <t xml:space="preserve">PLUG PVC, ROSCAVEL 1", PARA AGUA FRIA PREDIAL                                                                                                                                                                                                                                                                                                                                                                                                                                                             </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</si>
  <si>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</si>
  <si>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</si>
  <si>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</si>
  <si>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</si>
  <si>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</si>
  <si>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</si>
  <si>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</si>
  <si>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</si>
  <si>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</si>
  <si>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</si>
  <si>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</si>
  <si>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</si>
  <si>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</si>
  <si>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</si>
  <si>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</si>
  <si>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DE MADEIRA NAO APARELHADA *7,5 X 7,5* CM (3 X 3 ") PINUS, MISTA OU EQUIVALENTE DA REGIAO                                                                                                                                                                                                                                                                                                                                                                                                        </t>
  </si>
  <si>
    <t xml:space="preserve">PONTEIRO PARA MARTELO ROMPEDOR, DIAMETRO = *28* MM, COMPRIMENTO = *520* MM, ENCAIXE SEXTAVADO                                                                                                                                                                                                                                                                                                                                                                                                             </t>
  </si>
  <si>
    <t xml:space="preserve">PORCA OLHAL EM ACO GALVANIZADO, DIAMETRO NOMINAL DE 16 MM                                                                                                                                                                                                                                                                                                                                                                                                                                                 </t>
  </si>
  <si>
    <t xml:space="preserve">PORCA OLHAL EM ACO GALVANIZADO, ESPESSURA 16MM, ABERTURA 21MM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</si>
  <si>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</si>
  <si>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</si>
  <si>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</si>
  <si>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</si>
  <si>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</si>
  <si>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</si>
  <si>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</si>
  <si>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</si>
  <si>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</si>
  <si>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3 1/2", EM ACO ZINCADO, PRETO, PARA PORTAO E JANELA                                                                                                                                                                                                                                                                                                                                                                                                                                       </t>
  </si>
  <si>
    <t xml:space="preserve">PORTA CORTA-FOGO PARA SAIDA DE EMERGENCIA, COM FECHADURA, VAO LUZ DE 90 X 210 CM, CLASSE P-90 (NBR 11742)                                                                                                                                                                                                                                                                                                                                                                                                 </t>
  </si>
  <si>
    <t xml:space="preserve">PORTA DE ABRIR EM ACO COM DIVISAO HORIZONTAL  PARA VIDROS, COM FUNDO ANTICORROSIVO/PRIMER DE PROTECAO, SEM GUARNICAO/ALIZAR/VISTA, VIDROS NAO INCLUSOS, 87 X 210 CM                                                                                                                                                                                                                                                                                                                                       </t>
  </si>
  <si>
    <t xml:space="preserve">PORTA DE ABRIR EM ACO TIPO VENEZIANA, COM FUNDO ANTICORROSIVO / PRIMER DE PROTECAO, SEM GUARNICAO/ALIZAR/VISTA, 87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</si>
  <si>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</si>
  <si>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</si>
  <si>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</si>
  <si>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</si>
  <si>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ABRIR EM GRADIL COM BARRA CHATA 3 CM X 1/4", COM REQUADRO E GUARNICAO - COMPLETO - ACABAMENTO NATURAL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</si>
  <si>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</si>
  <si>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</si>
  <si>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</si>
  <si>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</si>
  <si>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</si>
  <si>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</si>
  <si>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</si>
  <si>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</si>
  <si>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</si>
  <si>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</si>
  <si>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 X 210 CM, E = *35* MM, NUCLEO COLMEIA, CAPA LISA EM HDF, ACABAMENTO EM PRIMER PARA PINTURA                                                                                                                                                                                                                                                                                                                                                                 </t>
  </si>
  <si>
    <t xml:space="preserve">PORTA DE MADEIRA, FOLHA LEVE (NBR 15930) DE 70 X 210 CM, E = *35* MM, NUCLEO COLMEIA, CAPA LISA EM HDF, ACABAMENTO EM PRIMER PARA PINTURA                                                                                                                                                                                                                                                                                                                                                                 </t>
  </si>
  <si>
    <t xml:space="preserve">PORTA DE MADEIRA, FOLHA LEVE (NBR 15930) DE 80 X 210 CM, E = *35* MM, NUCLEO COLMEIA, CAPA LISA EM HDF, ACABAMENTO EM PRIMER PARA PINTURA                                                                                                                                                                                                                                                                                                                                                                 </t>
  </si>
  <si>
    <t xml:space="preserve">PORTA DE MADEIRA, FOLHA LEVE (NBR 15930), E = *35* MM, NUCLEO COLMEIA, CAPA LISA EM HDF, ACABAMENTO MELAMINICO EM PADRAO MADEIRA                                                                                                                                                                                                                                                                                                                                                                          </t>
  </si>
  <si>
    <t xml:space="preserve">PORTA DE MADEIRA, FOLHA MEDIA (NBR 15930) DE 100 X 210 CM, E = 35 MM, NUCLEO SARRAFEADO, CAPA LISA EM HDF, ACABAMENTO EM LAMINADO NATURAL PARA VERNIZ                                                                                                                                                                                                                                                                                                                                                     </t>
  </si>
  <si>
    <t xml:space="preserve">PORTA DE MADEIRA, FOLHA MEDIA (NBR 15930) DE 100 X 210 CM, E = 35 MM, NUCLEO SARRAFEADO, CAPA LISA EM HDF, ACABAMENTO EM PRIMER PARA PINTURA                                                                                                                                                                                                                                                                                                                                                              </t>
  </si>
  <si>
    <t xml:space="preserve">PORTA DE MADEIRA, FOLHA MEDIA (NBR 15930) DE 60 X 210 CM, E = 35 MM, NUCLEO SARRAFEADO, CAPA FRISADA EM HDF, ACABAMENTO MELAMINICO EM PADRAO MADEIRA                                                                                                                                                                                                                                                                                                                                                      </t>
  </si>
  <si>
    <t xml:space="preserve">PORTA DE MADEIRA, FOLHA MEDIA (NBR 15930) DE 60 X 210 CM, E = 35 MM, NUCLEO SARRAFEADO, CAPA LISA EM HDF, ACABAMENTO EM PRIMER PARA PINTURA                                                                                                                                                                                                                                                                                                                                                               </t>
  </si>
  <si>
    <t xml:space="preserve">PORTA DE MADEIRA, FOLHA MEDIA (NBR 15930) DE 60 X 210 CM, E = 35 MM, NUCLEO SARRAFEADO, CAPA LISA EM HDF, ACABAMENTO LAMINADO NATURAL PARA VERNIZ                                                                                                                                                                                                                                                                                                                                                         </t>
  </si>
  <si>
    <t xml:space="preserve">PORTA DE MADEIRA, FOLHA MEDIA (NBR 15930) DE 70 X 210 CM, E = 35 MM, NUCLEO SARRAFEADO, CAPA FRISADA EM HDF, ACABAMENTO MELAMINICO EM PADRAO MADEIRA                                                                                                                                                                                                                                                                                                                                                      </t>
  </si>
  <si>
    <t xml:space="preserve">PORTA DE MADEIRA, FOLHA MEDIA (NBR 15930) DE 70 X 210 CM, E = 35 MM, NUCLEO SARRAFEADO, CAPA LISA EM HDF, ACABAMENTO EM LAMINADO NATURAL PARA VERNIZ                                                                                                                                                                                                                                                                                                                                                      </t>
  </si>
  <si>
    <t xml:space="preserve">PORTA DE MADEIRA, FOLHA MEDIA (NBR 15930) DE 70 X 210 CM, E = 35 MM, NUCLEO SARRAFEADO, CAPA LISA EM HDF, ACABAMENTO EM PRIMER PARA PINTURA                                                                                                                                                                                                                                                                                                                                                               </t>
  </si>
  <si>
    <t xml:space="preserve">PORTA DE MADEIRA, FOLHA MEDIA (NBR 15930) DE 80 X 210 CM, E = 35 MM, NUCLEO SARRAFEADO, CAPA FRISADA EM HDF, ACABAMENTO MELAMINICO EM PADRAO MADEIRA                                                                                                                                                                                                                                                                                                                                                      </t>
  </si>
  <si>
    <t xml:space="preserve">PORTA DE MADEIRA, FOLHA MEDIA (NBR 15930) DE 80 X 210 CM, E = 35 MM, NUCLEO SARRAFEADO, CAPA LISA EM HDF, ACABAMENTO EM LAMINADO NATURAL PARA VERNIZ                                                                                                                                                                                                                                                                                                                                                      </t>
  </si>
  <si>
    <t xml:space="preserve">PORTA DE MADEIRA, FOLHA MEDIA (NBR 15930) DE 80 X 210 CM, E = 35 MM, NUCLEO SARRAFEADO, CAPA LISA EM HDF, ACABAMENTO EM PRIMER PARA PINTURA                                                                                                                                                                                                                                                                                                                                                               </t>
  </si>
  <si>
    <t xml:space="preserve">PORTA DE MADEIRA, FOLHA MEDIA (NBR 15930) DE 90 X 210 CM, E = 35 MM, NUCLEO SARRAFEADO, CAPA LISA EM HDF, ACABAMENTO EM LAMINADO NATURAL PARA VERNIZ                                                                                                                                                                                                                                                                                                                                                      </t>
  </si>
  <si>
    <t xml:space="preserve">PORTA DE MADEIRA, FOLHA MEDIA (NBR 15930) DE 90 X 210 CM, E = 35 MM, NUCLEO SARRAFEADO, CAPA LISA EM HDF, ACABAMENTO EM PRIMER PARA PINTURA                                                                                                                                                                                                                                                                                                                                                               </t>
  </si>
  <si>
    <t xml:space="preserve">PORTA DE MADEIRA, FOLHA MEDIA (NBR 15930), E = 35 MM, NUCLEO SARRAFEADO, CAPA FRISADA EM HDF, ACABAMENTO MELAMINICO EM PADRAO MADEIRA                                                                                                                                                                                                                                                                                                                                                                     </t>
  </si>
  <si>
    <t xml:space="preserve">PORTA DE MADEIRA, FOLHA PESADA (NBR 15930) DE 80 X 210 CM, E = 35 MM, NUCLEO SOLIDO, CAPA LISA EM HDF, ACABAMENTO EM LAMINADO NATURAL PARA VERNIZ                                                                                                                                                                                                                                                                                                                                                         </t>
  </si>
  <si>
    <t xml:space="preserve">PORTA DE MADEIRA, FOLHA PESADA (NBR 15930) DE 80 X 210 CM, E = 35 MM, NUCLEO SOLIDO, CAPA LISA EM HDF, ACABAMENTO EM PRIMER PARA PINTURA                                                                                                                                                                                                                                                                                                                                                                  </t>
  </si>
  <si>
    <t xml:space="preserve">PORTA DE MADEIRA, FOLHA PESADA (NBR 15930) DE 90 X 210 CM, E = 35 MM, NUCLEO SOLIDO, CAPA LISA EM HDF, ACABAMENTO EM LAMINADO NATURAL PARA VERNIZ                                                                                                                                                                                                                                                                                                                                                         </t>
  </si>
  <si>
    <t xml:space="preserve">PORTA DE MADEIRA, FOLHA PESADA (NBR 15930) DE 90 X 210 CM, E = 35 MM,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</si>
  <si>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</si>
  <si>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</si>
  <si>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</si>
  <si>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</si>
  <si>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</si>
  <si>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NATURAL, TIPO LAMBRIL COM REQUADRO/BATENTE, CHAPA NUMERO 26, INCLUI FECHADURA (SEM INSTALACAO)                                                                                                                                                                                                                                                                                                                                                                </t>
  </si>
  <si>
    <t xml:space="preserve">PORTAO BASCULANTE, MANUAL, EM CHAPA TIPO LAMBRIL QUADRADO, COM REQUADRO, ACABAMENTO NATURAL                                                                                                                                                                                                                                                                                                                                                                                                               </t>
  </si>
  <si>
    <t xml:space="preserve">PORTAO DE ABRIR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</si>
  <si>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</si>
  <si>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</si>
  <si>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PORTINHOLA DE ABRIR EM ALUMINIO DE 60 X 80 CM, VENEZIANA VENTILADA 1 FOLHA, ACABAMENTO ANODIZADO NATURAL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</si>
  <si>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</si>
  <si>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</si>
  <si>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</si>
  <si>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</si>
  <si>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</si>
  <si>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</si>
  <si>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</si>
  <si>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</si>
  <si>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CONICO CONTINUO EM ACO GALVANIZADO, RETO, FLANGEADO, H = 6 M, DIAMETRO INFERIOR = *90* CM                                                                                                                                                                                                                                                                                                                                                                                                           </t>
  </si>
  <si>
    <t xml:space="preserve">POSTE DE CONCRETO CIRCULAR, 150 KG, H = 10 M (NBR 8451)                                                                                                                                                                                                                                                                                                                                                                                                                                                   </t>
  </si>
  <si>
    <t xml:space="preserve">POSTE DE CONCRETO CIRCULAR, 200 KG, H = 11 M (NBR 8451)                                                                                                                                                                                                                                                                                                                                                                                                                                                   </t>
  </si>
  <si>
    <t xml:space="preserve">POSTE DE CONCRETO CIRCULAR, 200 KG, H = 9 M (NBR 8451)                                                                                                                                                                                                                                                                                                                                                                                                                                                    </t>
  </si>
  <si>
    <t xml:space="preserve">POSTE DE CONCRETO CIRCULAR, 300 KG, H = 11 M (NBR 8451)                                                                                                                                                                                                                                                                                                                                                                                                                                                   </t>
  </si>
  <si>
    <t xml:space="preserve">POSTE DE CONCRETO CIRCULAR, 300 KG, H = 9 M (NBR 8451)                                                                                                                                                                                                                                                                                                                                                                                                                                                    </t>
  </si>
  <si>
    <t xml:space="preserve">POSTE DE CONCRETO CIRCULAR, 400 KG, H = 11 M (NBR 8451)                                                                                                                                                                                                                                                                                                                                                                                                                                                   </t>
  </si>
  <si>
    <t xml:space="preserve">POSTE DE CONCRETO CIRCULAR, 400 KG, H = 14 M (NBR 8451)                                                                                                                                                                                                                                                                                                                                                                                                                                                   </t>
  </si>
  <si>
    <t xml:space="preserve">POSTE DE CONCRETO CIRCULAR, 400 KG, H = 9 M (NBR 8451)                                                                                                                                                                                                                                                                                                                                                                                                                                                    </t>
  </si>
  <si>
    <t xml:space="preserve">POSTE DE CONCRETO CIRCULAR, 600 KG, H = 10 M (NBR 8451)                                                                                                                                                                                                                                                                                                                                                                                                                                                   </t>
  </si>
  <si>
    <t xml:space="preserve">POSTE DE CONCRETO DUPLO T ,TIPO B, 500 KG, H = 9 M (NBR 8451)                                                                                                                                                                                                                                                                                                                                                                                                                                             </t>
  </si>
  <si>
    <t xml:space="preserve">POSTE DE CONCRETO DUPLO T, TIPO B, 300 KG, H = 10 M (NBR 8451)                                                                                                                                                                                                                                                                                                                                                                                                                                            </t>
  </si>
  <si>
    <t xml:space="preserve">POSTE DE CONCRETO DUPLO T, TIPO B, 300 KG, H = 9 M (NBR 8451)                                                                                                                                                                                                                                                                                                                                                                                                                                             </t>
  </si>
  <si>
    <t xml:space="preserve">POSTE DE CONCRETO DUPLO T, TIPO D, 200 KG, H = 9 M (NBR 8451)                                                                                                                                                                                                                                                                                                                                                                                                                                             </t>
  </si>
  <si>
    <t xml:space="preserve">POSTE DE CONCRETO DUPLO T, 200 KG, H = 11 M (NBR 8451)                                                                                                                                                                                                                                                                                                                                                                                                                                                    </t>
  </si>
  <si>
    <t xml:space="preserve">POSTE DE CONCRETO DUPLO T, 300 KG, H = 12 M (NBR 8451)                                                                                                                                                                                                                                                                                                                                                                                                                                                    </t>
  </si>
  <si>
    <t xml:space="preserve">POSTE DE CONCRETO DUPLO T, 400 KG,H = 12 M (NBR 8451)                                                                                                                                                                                                                                                                                                                                                                                                                                                     </t>
  </si>
  <si>
    <t xml:space="preserve">POSTE DECORATIVO PARA JARDIM EM ACO TUBULAR, SEM LUMINARIA, H = *2,5* M                                                                                                                                                                                                                                                                                                                                                                                                                                   </t>
  </si>
  <si>
    <t xml:space="preserve">POSTE PADRAO SUBTERRANEO 100 A, H = 2,5 M                                                                                                                                                                                                                                                                                                                                                                                                                                                                 </t>
  </si>
  <si>
    <t xml:space="preserve">POSTE PADRAO SUBTERRANEO 200 A, H = 2,5 M                                                                                                                                                                                                                                                                                                                                                                                                                                                                 </t>
  </si>
  <si>
    <t xml:space="preserve">POZOLANA DE CLASSE C                                                                                                                                                                                                                                                                                                                                                                                                                                                                                      </t>
  </si>
  <si>
    <t xml:space="preserve">PRANCHA DE MADEIRA APARELHADA *4 X 30* CM, MACARANDUBA, ANGELIM OU EQUIVALENTE DA REGIAO                                                                                                                                                                                                                                                                                                                                                                                                                  </t>
  </si>
  <si>
    <t xml:space="preserve">PRANCHA DE MADEIRA NAO APARELHADA *6 X 25* CM, MACARANDUBA, ANGELIM OU EQUIVALENTE DA REGIAO                                                                                                                                                                                                                                                                                                                                                                                                              </t>
  </si>
  <si>
    <t xml:space="preserve">PRANCHA DE MADEIRA NAO APARELHADA *6 X 30* CM, MACARANDUBA, ANGELIM OU EQUIVALENTE DA REGIAO                                                                                                                                                                                                                                                                                                                                                                                                              </t>
  </si>
  <si>
    <t xml:space="preserve">PRANCHA DE MADEIRA NAO APARELHADA *6 X 40* CM, MACARANDUBA, ANGELIM OU EQUIVALENTE DA REGIAO                                                                                                                                                                                                                                                                                                                                                                                                              </t>
  </si>
  <si>
    <t xml:space="preserve">PRANCHAO DE MADEIRA APARELHADA *7,5 X 23* CM (3 X 9 ") MACARANDUBA, ANGELIM OU EQUIVALENTE DA REGIAO                                                                                                                                                                                                                                                                                                                                                                                                      </t>
  </si>
  <si>
    <t xml:space="preserve">PRANCHAO DE MADEIRA APARELHADA *8 X 30* CM, MACARANDUBA, ANGELIM OU EQUIVALENTE DA REGIAO                                                                                                                                                                                                                                                                                                                                                                                                                 </t>
  </si>
  <si>
    <t xml:space="preserve">PRANCHAO DE MADEIRA NAO APARELHADA *7,5 X 23* CM (3 x 9 ") MACARANDUBA, ANGELIM OU EQUIVALENTE DA REGIAO                                                                                                                                                                                                                                                                                                                                                                                                  </t>
  </si>
  <si>
    <t xml:space="preserve">PRANCHAO DE MADEIRA NAO APARELHADA *8 X 30* CM, MACARANDUBA, ANGELIM OU EQUIVALENTE DA REGIAO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</si>
  <si>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</si>
  <si>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</si>
  <si>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</si>
  <si>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</si>
  <si>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</si>
  <si>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</si>
  <si>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</si>
  <si>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</si>
  <si>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</si>
  <si>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</si>
  <si>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</si>
  <si>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</si>
  <si>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</si>
  <si>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</si>
  <si>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</si>
  <si>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</si>
  <si>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</si>
  <si>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</si>
  <si>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</si>
  <si>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</si>
  <si>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PRENDEDOR / TRAVA DE PORTA, MONTAGEM PISO / PORTA, EM LATAO / ZAMAC, CROMADO                                                                                                                                                                                                                                                                                                                                                                                                                              </t>
  </si>
  <si>
    <t xml:space="preserve">PRESSAO DE PERNAS TRIPLO, EM TUBO DE ACO CARBONO, PINTURA NO PROCESSO ELETROSTATICO - EQUIPAMENTO DE GINASTICA PARA ACADEMIA AO AR LIVRE / ACADEMIA DA TERCEIRA IDADE - ATI                                                                                                                                                                                                                                                                                                                               </t>
  </si>
  <si>
    <t xml:space="preserve">PRIMER EPOXI                                                                                                                                                                                                                                                                                                                                                                                                                                                                                              </t>
  </si>
  <si>
    <t xml:space="preserve">PRIMER PARA MANTA ASFALTICA A BASE DE ASFALTO MODIFICADO DILUIDO EM SOLVENTE, APLICACAO A FRIO                                                                                                                                                                                                                                                                                                                                                                                                            </t>
  </si>
  <si>
    <t xml:space="preserve">PRIMER UNIVERSAL, FUNDO ANTICORROSIVO TIPO ZARCAO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</si>
  <si>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</si>
  <si>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</si>
  <si>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</si>
  <si>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</si>
  <si>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</si>
  <si>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PVC PARA CAIXA SIFONADA  100 MM X 200 MM (NBR 5688)                                                                                                                                                                                                                                                                                                                                                                                                                                         </t>
  </si>
  <si>
    <t xml:space="preserve">PROLONGAMENTO PVC PARA CAIXA SIFONADA 100 MM X 100 MM (NBR 5688)                                                                                                                                                                                                                                                                                                                                                                                                                                          </t>
  </si>
  <si>
    <t xml:space="preserve">PROLONGAMENTO PVC PARA CAIXA SIFONADA, 100 MM X 150 MM (NBR 5688)                                                                                                                                                                                                                                                                                                                                                                                                                                         </t>
  </si>
  <si>
    <t xml:space="preserve">PROLONGAMENTO PVC PARA CAIXA SIFONADA, 150 MM X 150 MM (NBR 5688)                                                                                                                                                                                                                                                                                                                                                                                                                                         </t>
  </si>
  <si>
    <t xml:space="preserve">PROLONGAMENTO PVC PARA CAIXA SIFONADA,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</si>
  <si>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</si>
  <si>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</si>
  <si>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</si>
  <si>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</si>
  <si>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</si>
  <si>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</si>
  <si>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</si>
  <si>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</si>
  <si>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</si>
  <si>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</si>
  <si>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PULVERIZADOR DE TINTA ELETRICO / MAQUINA DE PINTURA AIRLESS, VAZAO *2* L/MIN (COLETADO CAIXA)                                                                                                                                                                                                                                                                                                                                                                                                             </t>
  </si>
  <si>
    <t xml:space="preserve">PUXADOR CENTRAL, TIPO ALCA, EM ZAMAC CROMADO, COM ROSETAS, COMPRIMENTO *100* MM, PARA PORTA / JANELA EM MADEIRA OU METALICA - INCLUI PARAFUSOS                                                                                                                                                                                                                                                                                                                                                            </t>
  </si>
  <si>
    <t xml:space="preserve">PUXADOR CONCHA DE EMBUTIR PARA JANELA / PORTA DE CORRER, EM LATAO CROMADO, COM FURO CENTRAL PARA CHAVE E FUROS PARA PARAFUSOS, *40 X 100* MM  (LARGURA X ALTURA) - SEM FECHADURA                                                                                                                                                                                                                                                                                                                          </t>
  </si>
  <si>
    <t xml:space="preserve">PUXADOR CONCHA DE EMBUTIR, EM LATAO CROMADO, PARA PORTA / JANELA DE CORRER, LISO, SEM FURO PARA CHAVE, COM FUROS PARA FIXAR PARAFUSOS, *30 X 90* MM (LARGURA X ALTURA)                                                                                                                                                                                                                                                                                                                                    </t>
  </si>
  <si>
    <t xml:space="preserve">PUXADOR TIPO PUNHO REDONDO, CENTRAL, EM LATAO CROMADO, COMPRIMENTO DE *110* MM, PARA JANELAS / PORTAS DE CORRER - INCLUI PARAFUSOS                                                                                                                                                                                                                                                                                                                                                                        </t>
  </si>
  <si>
    <t xml:space="preserve">PUXADOR TUBULAR RETO, DUPLO, EM ALUMINIO POLIDO, DIAMETRO APROX.DE 1", COMPRIMENTO APROX. DE 400 MM, PARA PORTAS DE MADEIRA OU VIDRO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</si>
  <si>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</si>
  <si>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</si>
  <si>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</si>
  <si>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</si>
  <si>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</si>
  <si>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</si>
  <si>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</si>
  <si>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</si>
  <si>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</si>
  <si>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</si>
  <si>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</si>
  <si>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</si>
  <si>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24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</si>
  <si>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</si>
  <si>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</si>
  <si>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</si>
  <si>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40 DISJUNTORES DIN, 100 A                                                                                                                                                                                                                                                                                                                                                                                 </t>
  </si>
  <si>
    <t xml:space="preserve">QUADRO DE DISTRIBUICAO COM BARRAMENTO TRIFASICO, DE SOBREPOR, EM CHAPA DE ACO GALVANIZADO, PARA 48 DISJUNTORES DIN, 100 A                                                                                                                                                                                                                                                                                                                                                                                 </t>
  </si>
  <si>
    <t xml:space="preserve">QUADRO DE DISTRIBUICAO SEM BARRAMENTO, COM PORTA, DE EMBUTIR, EM CHAPA DE ACO GALVANIZADO, PARA 12 DISJUNTORES NEMA                                                                                                                                                                                                                                                                                                                                                                                       </t>
  </si>
  <si>
    <t xml:space="preserve">QUADRO DE DISTRIBUICAO SEM BARRAMENTO, COM PORTA, DE EMBUTIR, EM CHAPA DE ACO GALVANIZADO, PARA 3 DISJUNTORES NEMA                                                                                                                                                                                                                                                                                                                                                                                        </t>
  </si>
  <si>
    <t xml:space="preserve">QUADRO DE DISTRIBUICAO SEM BARRAMENTO, COM PORTA, DE EMBUTIR, EM CHAPA DE ACO GALVANIZADO, PARA 6 DISJUNTORES NEMA                                                                                                                                                                                                                                                                                                                                                                                        </t>
  </si>
  <si>
    <t xml:space="preserve">QUADRO DE DISTRIBUICAO, COM BARRAMENTO TERRA / NEUTRO, DE EMBUTIR, PARA 16 DISJUNTORES DIN                                                                                                                                                                                                                                                                                                                                                                                                                </t>
  </si>
  <si>
    <t xml:space="preserve">QUADRO DE DISTRIBUICAO, COM BARRAMENTO TERRA / NEUTRO, DE EMBUTIR, PARA 24 DISJUNTORES DIN                                                                                                                                                                                                                                                                                                                                                                                                                </t>
  </si>
  <si>
    <t xml:space="preserve">QUADRO DE DISTRIBUICAO, COM BARRAMENTO TERRA / NEUTRO, DE EMBUTIR, PARA 36 DISJUNTORES DIN                                                                                                                                                                                                                                                                                                                                                                                                                </t>
  </si>
  <si>
    <t xml:space="preserve">QUADRO DE DISTRIBUICAO, COM BARRAMENTO TERRA / NEUTRO, DE EMBUTIR, PARA 8 DISJUNTORES DIN                                                                                                                                                                                                                                                                                                                                                                                                                 </t>
  </si>
  <si>
    <t xml:space="preserve">QUADRO DE DISTRIBUICAO, SEM BARRAMENTO, EM PVC, DE EMBUTIR, PARA 16 DISJUNTORES DIN                                                                                                                                                                                                                                                                                                                                                                                                                       </t>
  </si>
  <si>
    <t xml:space="preserve">QUADRO DE DISTRIBUICAO, SEM BARRAMENTO, EM PVC, DE EMBUTIR, PARA 24 DISJUNTORES DIN                                                                                                                                                                                                                                                                                                                                                                                                                       </t>
  </si>
  <si>
    <t xml:space="preserve">QUADRO DE DISTRIBUICAO, SEM BARRAMENTO, EM PVC, DE EMBUTIR, PARA 36 DISJUNTORES DIN                                                                                                                                                                                                                                                                                                                                                                                                                       </t>
  </si>
  <si>
    <t xml:space="preserve">QUADRO DE DISTRIBUICAO, SEM BARRAMENTO, EM PVC, DE EMBUTIR, PARA 4 DISJUNTORES DIN                                                                                                                                                                                                                                                                                                                                                                                                                        </t>
  </si>
  <si>
    <t xml:space="preserve">QUADRO DE DISTRIBUICAO, SEM BARRAMENTO, EM PVC, DE EMBUTIR, PARA 8 DISJUNTORES DIN                                                                                                                                                                                                                                                                                                                                                                                                                        </t>
  </si>
  <si>
    <t xml:space="preserve">QUADRO DE DISTRIBUICAO, SEM BARRAMENTO, EM PVC, DE SOBREPOR, PARA 16 DISJUNTORES DIN                                                                                                                                                                                                                                                                                                                                                                                                                      </t>
  </si>
  <si>
    <t xml:space="preserve">QUADRO DE DISTRIBUICAO, SEM BARRAMENTO, EM PVC, DE SOBREPOR, PARA 24 DISJUNTORES DIN                                                                                                                                                                                                                                                                                                                                                                                                                      </t>
  </si>
  <si>
    <t xml:space="preserve">QUADRO DE DISTRIBUICAO, SEM BARRAMENTO, EM PVC, DE SOBREPOR, PARA 36 DISJUNTORES DIN                                                                                                                                                                                                                                                                                                                                                                                                                      </t>
  </si>
  <si>
    <t xml:space="preserve">QUADRO DE DISTRIBUICAO, SEM BARRAMENTO, EM PVC, DE SOBREPOR, PARA 4 DISJUNTORES DIN                                                                                                                                                                                                                                                                                                                                                                                                                       </t>
  </si>
  <si>
    <t xml:space="preserve">QUADRO DE DISTRIBUICAO, SEM BARRAMENTO, EM PVC, DE SOBREPOR, PARA 8 DISJUNTORES DIN                                                                                                                                                                                                                                                                                                                                                                                                                       </t>
  </si>
  <si>
    <t xml:space="preserve">QUEROSENE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</si>
  <si>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</si>
  <si>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</si>
  <si>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</si>
  <si>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</si>
  <si>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</si>
  <si>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</si>
  <si>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</si>
  <si>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</si>
  <si>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</si>
  <si>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PVC CONICO, 100 X 40 MM,  COM GRELHA REDONDA BRANCA                                                                                                                                                                                                                                                                                                                                                                                                                                             </t>
  </si>
  <si>
    <t xml:space="preserve">RALO SECO PVC CONICO, 100 X 40 MM, COM GRELHA QUADRADA                                                                                                                                                                                                                                                                                                                                                                                                                                                    </t>
  </si>
  <si>
    <t xml:space="preserve">RALO SECO PVC QUADRADO, 100 X 100 X 53 MM, SAIDA 40 MM, COM GRELHA BRANCA                                                                                                                                                                                                                                                                                                                                                                                                                                 </t>
  </si>
  <si>
    <t xml:space="preserve">RALO SIFONADO PVC CILINDRICO, 100 X 40 MM,  COM GRELHA REDONDA BRANCA                                                                                                                                                                                                                                                                                                                                                                                                                                     </t>
  </si>
  <si>
    <t xml:space="preserve">RALO SIFONADO PVC REDONDO CONICO, 100 X 40 MM, COM GRELHA  BRANCA REDONDA                                                                                                                                                                                                                                                                                                                                                                                                                                 </t>
  </si>
  <si>
    <t xml:space="preserve">RALO SIFONADO PVC, QUADRADO, 100 X 100 X 53 MM, SAIDA 40 MM, COM GRELHA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</si>
  <si>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</si>
  <si>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</si>
  <si>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</si>
  <si>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</si>
  <si>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</si>
  <si>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</si>
  <si>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</si>
  <si>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</si>
  <si>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</si>
  <si>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</si>
  <si>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</si>
  <si>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</si>
  <si>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ALUMINIO VAZADO DE REPUXO, 3,2 X 8 MM (1KG = 1025 UNIDADES)                                                                                                                                                                                                                                                                                                                                                                                                                                     </t>
  </si>
  <si>
    <t xml:space="preserve">REBOLO ABRASIVO RETO DE USO GERAL GRAO 36, DE 6 X 1 " (DIAMETRO X ALTURA)                                                                                                                                                                                                                                                                                                                                                                                                                                 </t>
  </si>
  <si>
    <t xml:space="preserve">REBOLO ABRASIVO RETO DE USO GERAL GRAO 36, DE 6 X 3/4 " (DIAMETRO X ALTURA)                                                                                                                                                                                                                                                                                                                                                                                                                               </t>
  </si>
  <si>
    <t xml:space="preserve">RECICLADORA DE ASFALTO A FRIO SOBRE RODAS, LARG. FRESAGEM 2,00 M, POT. 315 KW/422 HP                                                                                                                                                                                                                                                                                                                                                                                                                      </t>
  </si>
  <si>
    <t xml:space="preserve">REDUCAO EXCENTRICA PVC NBR 10569 P/REDE COLET ESG PB JE 150 X 100MM                                                                                                                                                                                                                                                                                                                                                                                                                                       </t>
  </si>
  <si>
    <t xml:space="preserve">REDUCAO EXCENTRICA PVC NBR 10569 P/REDE COLET ESG PB JE 200 X 150MM                                                                                                                                                                                                                                                                                                                                                                                                                                       </t>
  </si>
  <si>
    <t xml:space="preserve">REDUCAO EXCENTRICA PVC NBR 10569 P/REDE COLET ESG PB JE 250 X 200MM                                                                                                                                                                                                                                                                                                                                                                                                                                       </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</si>
  <si>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</si>
  <si>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</si>
  <si>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</si>
  <si>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PREDIAL                                                                                                                                                                                                                                                                                                                                                                                                                                      </t>
  </si>
  <si>
    <t xml:space="preserve">REDUCAO EXCENTRICA PVC, SERIE R, DN 150 X 100 MM, PARA ESGOTO PREDIAL                                                                                                                                                                                                                                                                                                                                                                                                                                     </t>
  </si>
  <si>
    <t xml:space="preserve">REDUCAO EXCENTRICA PVC, SERIE R, DN 75 X 50 MM, PARA ESGOTO PREDIAL                                                                                                                                                                                                                                                                                                                                                                                                                                       </t>
  </si>
  <si>
    <t xml:space="preserve">REDUCAO FIXA TIPO STORZ, ENGATE RAPIDO 2.1/2" X 1.1/2", EM LATAO, PARA INSTALACAO PREDIAL COMBATE A INCENDIO PREDIAL                                                                                                                                                                                                                                                                                                                                                                                      </t>
  </si>
  <si>
    <t xml:space="preserve">REDUCAO PVC PBA, JE, BB, DN 75 X 50 / DE 85 X 60 MM, PARA REDE DE AGUA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</si>
  <si>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</si>
  <si>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</si>
  <si>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</si>
  <si>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REDUTOR TIPO THINNER PARA ACABAMENTO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</si>
  <si>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</si>
  <si>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</si>
  <si>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</si>
  <si>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</si>
  <si>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</si>
  <si>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</si>
  <si>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</si>
  <si>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</si>
  <si>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</si>
  <si>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</si>
  <si>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</si>
  <si>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</si>
  <si>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</si>
  <si>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</si>
  <si>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</si>
  <si>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</si>
  <si>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</si>
  <si>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</si>
  <si>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</si>
  <si>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</si>
  <si>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</si>
  <si>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</si>
  <si>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</si>
  <si>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</si>
  <si>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</si>
  <si>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</si>
  <si>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</si>
  <si>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</si>
  <si>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</si>
  <si>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</si>
  <si>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</si>
  <si>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</si>
  <si>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</si>
  <si>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</si>
  <si>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</si>
  <si>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</si>
  <si>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</si>
  <si>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</si>
  <si>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</si>
  <si>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</si>
  <si>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</si>
  <si>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</si>
  <si>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</si>
  <si>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</si>
  <si>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</si>
  <si>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REJEITO DE MINERIO DE FERRO PARA PAVIMENTACAO (POSTO PEDREIRA/FORNECEDOR, SEM FRETE)                                                                                                                                                                                                                                                                                                                                                                                                                      </t>
  </si>
  <si>
    <t xml:space="preserve">REJUNTE BRANCO, CIMENTICIO                                                                                                                                                                                                                                                                                                                                                                                                                                                                                </t>
  </si>
  <si>
    <t xml:space="preserve">REJUNTE COLORIDO, CIMENTICIO                                                                                                                                                                                                                                                                                                                                                                                                                                                                              </t>
  </si>
  <si>
    <t xml:space="preserve">REJUNTE EPOXI BRANCO                                                                                                                                                                                                                                                                                                                                                                                                                                                                                      </t>
  </si>
  <si>
    <t xml:space="preserve">REJUNTE EPOXI COR                                                                                                                                                                                                                                                                                                                                                                                                                                                                                         </t>
  </si>
  <si>
    <t xml:space="preserve">RELE FOTOELETRICO INTERNO E EXTERNO BIVOLT 1000 W, DE CONECTOR, SEM BASE                                                                                                                                                                                                                                                                                                                                                                                                                                  </t>
  </si>
  <si>
    <t xml:space="preserve">RELE TERMICO BIMETAL PARA USO EM MOTORES TRIFASICOS, TENSAO 380 V, POTENCIA ATE 15 CV, CORRENTE NOMINAL MAXIMA 22 A                                                                                                                                                                                                                                                                                                                                                                                       </t>
  </si>
  <si>
    <t xml:space="preserve">REMOVEDOR DE TINTA OLEO/ESMALTE VERNIZ                                                                                                                                                                                                                                                                                                                                                                                                                                                                    </t>
  </si>
  <si>
    <t xml:space="preserve">RESINA ACRILICA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</si>
  <si>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</si>
  <si>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</si>
  <si>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</si>
  <si>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</si>
  <si>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</si>
  <si>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</si>
  <si>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</si>
  <si>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</si>
  <si>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</si>
  <si>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</si>
  <si>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</si>
  <si>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</si>
  <si>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DE MADEIRA APARELHADA *1,5 X 5* CM, MACARANDUBA, ANGELIM OU EQUIVALENTE DA REGIAO                                                                                                                                                                                                                                                                                                                                                                                                                    </t>
  </si>
  <si>
    <t xml:space="preserve">RIPA DE MADEIRA NAO APARELHADA *1 X 3* CM, MACARANDUBA, ANGELIM OU EQUIVALENTE DA REGIAO                                                                                                                                                                                                                                                                                                                                                                                                                  </t>
  </si>
  <si>
    <t xml:space="preserve">RIPA DE MADEIRA NAO APARELHADA *1,5 X 5* CM, MACARANDUBA, ANGELIM OU EQUIVALENTE DA REGIAO                                                                                                                                                                                                                                                                                                                                                                                                                </t>
  </si>
  <si>
    <t xml:space="preserve">RIPA DE MADEIRA NAO APARELHADA *2 X 7* CM, PINUS, MISTA OU EQUIVALENTE DA REGIAO                                                                                                                                                                                                                                                                                                                                                                                                                          </t>
  </si>
  <si>
    <t xml:space="preserve">ROCADEIRA COSTAL COM MOTOR A GASOLINA DE *32* CC                                                                                                                                                                                                                                                                                                                                                                                                                                                          </t>
  </si>
  <si>
    <t xml:space="preserve">ROCADEIRA DESLOCAVEL, LARGURA DE TRABALHO DE 1,3 M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</si>
  <si>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</si>
  <si>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</si>
  <si>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</si>
  <si>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</si>
  <si>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</si>
  <si>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</si>
  <si>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</si>
  <si>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</si>
  <si>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</si>
  <si>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PARA TRILHO (TIPO NAPOLEAO),  EM LATAO, COM ROLAMENTO EM ACO, 6 MM, PARA JANELA DE CORRER                                                                                                                                                                                                                                                                                                                                                                                                         </t>
  </si>
  <si>
    <t xml:space="preserve">RODO PARA CHAO 40 CM COM CABO                                                                                                                                                                                                                                                                                                                                                                                                                                                                             </t>
  </si>
  <si>
    <t xml:space="preserve">ROLDANA CONCOVA DUPLA, EM CHAPA DE ACO, ROLAMENTO INTERNO BLINDADO DE ACO REVESTIDO EM NYLON, PARA PORTA DE CORRER                                                                                                                                                                                                                                                                                                                                                                                        </t>
  </si>
  <si>
    <t xml:space="preserve">ROLDANA DUPLA, EM ZAMAC COM CHAPA DE LATAO, ROLAMENTOS EM ACO, PARA PORTA E JANELA DE CORRER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</si>
  <si>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</si>
  <si>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</si>
  <si>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</si>
  <si>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</si>
  <si>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</si>
  <si>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</si>
  <si>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</si>
  <si>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</si>
  <si>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</si>
  <si>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</si>
  <si>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</si>
  <si>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</si>
  <si>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</si>
  <si>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</si>
  <si>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</si>
  <si>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</si>
  <si>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</si>
  <si>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</si>
  <si>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</si>
  <si>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</si>
  <si>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</si>
  <si>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</si>
  <si>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(COLETADO CAIXA)                                                                                                                                                                                                                                                                                                                                                                                                                     </t>
  </si>
  <si>
    <t xml:space="preserve">RUFO PARA TELHA ESTRUTURAL DE FIBROCIMENTO 1 ABA (SEM AMIANTO)                                                                                                                                                                                                                                                                                                                                                                                                                                            </t>
  </si>
  <si>
    <t xml:space="preserve">RUFO PARA TELHA ESTRUTURAL DE FIBROCIMENTO 2 ABAS, COMPRIMENTO DE 1031 MM (SEM AMIANTO)                                                                                                                                                                                                                                                                                                                                                                                                                   </t>
  </si>
  <si>
    <t xml:space="preserve">RUFO PARA TELHA ONDULADA DE FIBROCIMENTO, E = 6 MM, ABA *260* MM, COMPRIMENTO 1100 MM (SEM AMIANTO)                                                                                                                                                                                                                                                                                                                                                                                                       </t>
  </si>
  <si>
    <t xml:space="preserve">SABAO EM PO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</si>
  <si>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</si>
  <si>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</si>
  <si>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</si>
  <si>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</si>
  <si>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</si>
  <si>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</si>
  <si>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</si>
  <si>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DE MADEIRA APARELHADA *2 X 10* CM, MACARANDUBA, ANGELIM OU EQUIVALENTE DA REGIAO                                                                                                                                                                                                                                                                                                                                                                                                                  </t>
  </si>
  <si>
    <t xml:space="preserve">SARRAFO DE MADEIRA NAO APARELHADA *2,5 X 10 CM, MACARANDUBA, ANGELIM OU EQUIVALENTE DA REGIAO                                                                                                                                                                                                                                                                                                                                                                                                             </t>
  </si>
  <si>
    <t xml:space="preserve">SARRAFO DE MADEIRA NAO APARELHADA *2,5 X 15* CM, MACARANDUBA, ANGELIM OU EQUIVALENTE DA REGIAO                                                                                                                                                                                                                                                                                                                                                                                                            </t>
  </si>
  <si>
    <t xml:space="preserve">SARRAFO DE MADEIRA NAO APARELHADA *2,5 X 7* CM, MACARANDUBA, ANGELIM OU EQUIVALENTE DA REGIAO                                                                                                                                                                                                                                                                                                                                                                                                             </t>
  </si>
  <si>
    <t xml:space="preserve">SARRAFO DE MADEIRA NAO APARELHADA *2,5 X 7,5* CM (1 X 3 ") PINUS, MISTA OU EQUIVALENTE DA REGIAO                                                                                                                                                                                                                                                                                                                                                                                                          </t>
  </si>
  <si>
    <t xml:space="preserve">SARRAFO DE MADEIRA NAO APARELHADA 2,5 X 5 CM (1 X 2 ") PINUS, MISTA OU EQUIVALENTE DA REGIAO                                                                                                                                                                                                                                                                                                                                                                                                              </t>
  </si>
  <si>
    <t xml:space="preserve">SARRAFO DE MADEIRA NAO APARELHADA 2,5 X 5 CM, MACARANDUBA, ANGELIM OU EQUIVALENTE DA REGIAO                                                                                                                                                                                                                                                                                                                                                                                                               </t>
  </si>
  <si>
    <t xml:space="preserve">SEGURO - HORISTA (COLETADO CAIXA)                                                                                                                                                                                                                                                                                                                                                                                                                                                                         </t>
  </si>
  <si>
    <t xml:space="preserve">SEGURO - MENSALISTA (COLETADO CAIXA)                                                                                                                                                                                                                                                                                                                                                                                                                                                                      </t>
  </si>
  <si>
    <t xml:space="preserve">SEIXO ROLADO PARA APLICACAO EM CONCRETO (POSTO PEDREIRA/FORNECEDOR, SEM FRETE)                                                                                                                                                                                                                                                                                                                                                                                                                            </t>
  </si>
  <si>
    <t xml:space="preserve">SELADOR ACRILICO PAREDES INTERNAS/EXTERNAS                                                                                                                                                                                                                                                                                                                                                                                                                                                                </t>
  </si>
  <si>
    <t xml:space="preserve">SELADOR HORIZONTAL PARA FITA DE ACO 1 "                                                                                                                                                                                                                                                                                                                                                                                                                                                                   </t>
  </si>
  <si>
    <t xml:space="preserve">SELADOR PVA PAREDES INTERNAS                                                                                                                                                                                                                                                                                                                                                                                                                                                                              </t>
  </si>
  <si>
    <t xml:space="preserve">SELANTE A BASE DE ALCATRAO E POLIURETANO PARA JUNTAS HORIZONTAIS                                                                                                                                                                                                                                                                                                                                                                                                                                          </t>
  </si>
  <si>
    <t xml:space="preserve">SELANTE A BASE DE RESINAS ACRILICAS PARA TRINCAS                                                                                                                                                                                                                                                                                                                                                                                                                                                          </t>
  </si>
  <si>
    <t xml:space="preserve">SELANTE DE BASE ASFALTICA PARA VEDACAO                                                                                                                                                                                                                                                                                                                                                                                                                                                                    </t>
  </si>
  <si>
    <t xml:space="preserve">SELANTE ELASTICO MONOCOMPONENTE A BASE DE POLIURETANO PARA JUNTAS DIVERSAS                                                                                                                                                                                                                                                                                                                                                                                                                                </t>
  </si>
  <si>
    <t xml:space="preserve">SELANTE TIPO VEDA CALHA PARA METAL E FIBROCIMENTO                                                                                                                                                                                                                                                                                                                                                                                                                                                         </t>
  </si>
  <si>
    <t xml:space="preserve">SELIM COMPACTO EM PVC, SEM TRAVA,  DN 150 X 100 MM, PARA REDE COLETORA ESGOTO (NBR 10569)                                                                                                                                                                                                                                                                                                                                                                                                                 </t>
  </si>
  <si>
    <t xml:space="preserve">SELIM COMPACTO EM PVC, SEM TRAVA,  DN 200 X 100 MM, PARA REDE COLETORA ESGOTO (NBR 10569)                                                                                                                                                                                                                                                                                                                                                                                                                 </t>
  </si>
  <si>
    <t xml:space="preserve">SELIM COMPACTO EM PVC, SEM TRAVAS,  DN 300 X 100 MM, PARA REDE COLETORA ESGOTO (NBR 10569)                                                                                                                                                                                                                                                                                                                                                                                                                </t>
  </si>
  <si>
    <t xml:space="preserve">SELIM PVC, COM TRAVA, JE, 90 GRAUS,  DN 125 X 100 MM OU 150 X 100 MM, PARA REDE COLETORA ESGOTO (NBR 10569)                                                                                                                                                                                                                                                                                                                                                                                               </t>
  </si>
  <si>
    <t xml:space="preserve">SELIM PVC, SOLDAVEL, SEM TRAVA, JE, 90 GRAUS,  DN 200 X 100 MM, PARA REDE COLETORA ESGOTO (NBR 10569)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</si>
  <si>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</si>
  <si>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</si>
  <si>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</si>
  <si>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</si>
  <si>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</si>
  <si>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</si>
  <si>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</si>
  <si>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</si>
  <si>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</si>
  <si>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</si>
  <si>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t>
  </si>
  <si>
    <t xml:space="preserve">SERRALHEIRO (MENSALISTA)                                                                                                                                                                                                                                                                                                                                                                                                                                                                                  </t>
  </si>
  <si>
    <t xml:space="preserve">SERVENTE DE OBRAS                                                                                                                                                                                                                                                                                                                                                                                                                                                                                         </t>
  </si>
  <si>
    <t xml:space="preserve">SERVENTE DE OBRAS (MENSALISTA)                                                                                                                                                                                                                                                                                                                                                                                                                                                                            </t>
  </si>
  <si>
    <t xml:space="preserve">SERVICO DE BOMBEAMENTO DE CONCRETO COM CONSUMO MINIMO DE 40 M3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</si>
  <si>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</si>
  <si>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</si>
  <si>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</si>
  <si>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</si>
  <si>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</si>
  <si>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FLEXIVEL SAIDA VERTICAL PARA COLUNA LAVATORIO, 1 X 1.1/2 "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</si>
  <si>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</si>
  <si>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</si>
  <si>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</si>
  <si>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</si>
  <si>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</si>
  <si>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</si>
  <si>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</si>
  <si>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</si>
  <si>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</si>
  <si>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t>
  </si>
  <si>
    <t xml:space="preserve">SISTEMA DE FORMAS MANUSEAVEIS DE ALUMINIO, PARA BLOCO RESID. COM PAREDES DE CONCRETO MOLDADAS IN LOCO, BLOCO COM 4 PAV. E 4 UNIDADES POR PAV., UNIDADE HABITACIONALCOM 48 M2 E 2 QUARTOS; TELHA DE FIBROCIMENTO (COLETADO CAIXA)                                                                                                                                                                                                                                                                          </t>
  </si>
  <si>
    <t xml:space="preserve">SISTEMA DE FORMAS MANUSEAVEIS DE ALUMINIO, PARA EDIFICACAO RESIDENCIAL UNIFAMILIAR COM PAREDES DE CONCRETO MOLDADAS IN LOCO, UNIDADE HABITACIONAL TERREA COM 38 M2, COM SALA, CIRCULACAO, 2 QUARTOS, BANHEIRO, COZINHA E TANQUE EXTERNO (SEM COBERTURA) (COLETADO CAIXA)                                                                                                                                                                                                                                  </t>
  </si>
  <si>
    <t xml:space="preserve">SODA CAUSTICA EM ESCAMAS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</si>
  <si>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</si>
  <si>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</si>
  <si>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</si>
  <si>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t>
  </si>
  <si>
    <t xml:space="preserve">SOLDADOR (MENSALISTA)                                                                                                                                                                                                                                                                                                                                                                                                                                                                                     </t>
  </si>
  <si>
    <t xml:space="preserve">SOLDADOR ELETRICO (PARA SOLDA A SER TESTADA COM RAIOS "X")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</si>
  <si>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</si>
  <si>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</si>
  <si>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</si>
  <si>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</si>
  <si>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</si>
  <si>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</si>
  <si>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LIMPADORA PARA PVC, FRASCO COM 1000 CM3                                                                                                                                                                                                                                                                                                                                                                                                                                                           </t>
  </si>
  <si>
    <t xml:space="preserve">SOLUCAO LIMPADORA PARA PVC, FRASCO COM 200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</si>
  <si>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</si>
  <si>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</si>
  <si>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</si>
  <si>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</si>
  <si>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</si>
  <si>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</si>
  <si>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</si>
  <si>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</si>
  <si>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 xml:space="preserve">SPRINKLER TIPO PENDENTE, 68 GRAUS CELSIUS (BULBO VERMELHO), ACABAMENTO CROMADO, 3/4" - 20 MM                                                                                                                                                                                                                                                                                                                                                                                                              </t>
  </si>
  <si>
    <t xml:space="preserve">SPRINKLER TIPO PENDENTE, 68 GRAUS CELSIUS (BULBO VERMELHO), ACABAMENTO NATURAL, 1/2" - 15 MM                                                                                                                                                                                                                                                                                                                                                                                                              </t>
  </si>
  <si>
    <t xml:space="preserve">SPRINKLER TIPO PENDENTE, 68 GRAUS CELSIUS (BULBO VERMELHO), ACABAMENTO NATURAL, 3/4" - 20 MM                                                                                                                                                                                                                                                                                                                                                                                                              </t>
  </si>
  <si>
    <t xml:space="preserve">SPRINKLER TIPO PENDENTE, 79 GRAUS CELSIUS (BULBO AMARELO), ACABAMENTO CROMADO, 3/4" - 20 MM                                                                                                                                                                                                                                                                                                                                                                                                               </t>
  </si>
  <si>
    <t xml:space="preserve">SPRINKLER TIPO PENDENTE, 79 GRAUS CELSIUS (BULBO AMARELO), ACABAMENTO NATURAL, 3/4" - 20 MM                                                                                                                                                                                                                                                                                                                                                                                                               </t>
  </si>
  <si>
    <t xml:space="preserve">SPRINKLER TIPO PENDENTE, 79 GRAUS CELSIUS (BULBO AMARELO,) ACABAMENTO NATURAL OU CROMADO, 1/2" - 15 MM                                                                                                                                                                                                                                                                                                                                                                                                    </t>
  </si>
  <si>
    <t xml:space="preserve">SUMIDOURO CONCRETO PRE MOLDADO, COMPLETO, PARA 10 CONTRIBUINTES                                                                                                                                                                                                                                                                                                                                                                                                                                           </t>
  </si>
  <si>
    <t xml:space="preserve">SUMIDOURO CONCRETO PRE MOLDADO, COMPLETO, PARA 100 CONTRIBUINTES                                                                                                                                                                                                                                                                                                                                                                                                                                          </t>
  </si>
  <si>
    <t xml:space="preserve">SUMIDOURO CONCRETO PRE MOLDADO, COMPLETO, PARA 150 CONTRIBUINTES                                                                                                                                                                                                                                                                                                                                                                                                                                          </t>
  </si>
  <si>
    <t xml:space="preserve">SUMIDOURO CONCRETO PRE MOLDADO, COMPLETO, PARA 200 CONTRIBUINTES                                                                                                                                                                                                                                                                                                                                                                                                                                          </t>
  </si>
  <si>
    <t xml:space="preserve">SUMIDOURO CONCRETO PRE MOLDADO, COMPLETO, PARA 5 CONTRIBUINTES                                                                                                                                                                                                                                                                                                                                                                                                                                            </t>
  </si>
  <si>
    <t xml:space="preserve">SUMIDOURO CONCRETO PRE MOLDADO, COMPLETO, PARA 50 CONTRIBUINTES                                                                                                                                                                                                                                                                                                                                                                                                                                           </t>
  </si>
  <si>
    <t xml:space="preserve">SUMIDOURO CONCRETO PRE MOLDADO, COMPLETO, PARA 75 CONTRIBUINTES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</si>
  <si>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</si>
  <si>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</si>
  <si>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</si>
  <si>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</si>
  <si>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</si>
  <si>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</si>
  <si>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</si>
  <si>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</si>
  <si>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</si>
  <si>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</si>
  <si>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</si>
  <si>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</si>
  <si>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</si>
  <si>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</si>
  <si>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</si>
  <si>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</si>
  <si>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</si>
  <si>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DE MADEIRA APARELHADA *2,5 X 15* CM, MACARANDUBA, ANGELIM OU EQUIVALENTE DA REGIAO                                                                                                                                                                                                                                                                                                                                                                                                                  </t>
  </si>
  <si>
    <t xml:space="preserve">TABUA DE MADEIRA APARELHADA *2,5 X 25* CM, MACARANDUBA, ANGELIM OU EQUIVALENTE DA REGIAO                                                                                                                                                                                                                                                                                                                                                                                                                  </t>
  </si>
  <si>
    <t xml:space="preserve">TABUA DE MADEIRA APARELHADA *2,5 X 30* CM, MACARANDUBA, ANGELIM OU EQUIVALENTE DA REGIAO                                                                                                                                                                                                                                                                                                                                                                                                                  </t>
  </si>
  <si>
    <t xml:space="preserve">TABUA DE MADEIRA NAO APARELHADA *2,5 X 10 CM (1 X 4 ") PINUS, MISTA OU EQUIVALENTE DA REGIAO                                                                                                                                                                                                                                                                                                                                                                                                              </t>
  </si>
  <si>
    <t xml:space="preserve">TABUA DE MADEIRA NAO APARELHADA *2,5 X 15 CM (1 X 6 ") PINUS, MISTA OU EQUIVALENTE DA REGIAO                                                                                                                                                                                                                                                                                                                                                                                                              </t>
  </si>
  <si>
    <t xml:space="preserve">TABUA DE MADEIRA NAO APARELHADA *2,5 X 20* CM, CEDRINHO OU EQUIVALENTE DA REGIAO                                                                                                                                                                                                                                                                                                                                                                                                                          </t>
  </si>
  <si>
    <t xml:space="preserve">TABUA DE MADEIRA NAO APARELHADA *2,5 X 23* CM (1 x 9 ") PINUS, MISTA OU EQUIVALENTE DA REGIAO                                                                                                                                                                                                                                                                                                                                                                                                             </t>
  </si>
  <si>
    <t xml:space="preserve">TABUA DE MADEIRA NAO APARELHADA *2,5 X 30 CM (1 X 12 ") PINUS, MISTA OU EQUIVALENTE DA REGIAO                                                                                                                                                                                                                                                                                                                                                                                                             </t>
  </si>
  <si>
    <t xml:space="preserve">TABUA DE MADEIRA NAO APARELHADA *2,5 X 30* CM, CEDRINHO OU EQUIVALENTE DA REGIAO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</si>
  <si>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</si>
  <si>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</si>
  <si>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</si>
  <si>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</si>
  <si>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</si>
  <si>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</si>
  <si>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</si>
  <si>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PARA PV OU CAIXA DE INSPECAO, DIMENSOES 600 X 600 X 50 MM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</si>
  <si>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</si>
  <si>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</si>
  <si>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</si>
  <si>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</si>
  <si>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</si>
  <si>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</si>
  <si>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</si>
  <si>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</si>
  <si>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</si>
  <si>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</si>
  <si>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</si>
  <si>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</si>
  <si>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</si>
  <si>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</si>
  <si>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</si>
  <si>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COMPLETO PARA TIL, EM PVC, OCRE, DN 100 MM, PARA REDE COLETORA DE ESGOTO                                                                                                                                                                                                                                                                                                                                                                                                                           </t>
  </si>
  <si>
    <t xml:space="preserve">TAMPAO COMPLETO PARA TIL, EM PVC, OCRE, DN 150 MM, PARA REDE COLETORA DE ESGOTO                                                                                                                                                                                                                                                                                                                                                                                                                           </t>
  </si>
  <si>
    <t xml:space="preserve">TAMPAO COMPLETO PARA TIL, EM PVC, OCRE, DN 200 MM, PARA REDE COLETORA DE ESGOTO                                                                                                                                                                                                                                                                                                                                                                                                                           </t>
  </si>
  <si>
    <t xml:space="preserve">TAMPAO COMPLETO PARA TIL, EM PVC, OCRE, DN 250 MM, PARA REDE COLETORA DE ESGOTO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</si>
  <si>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</si>
  <si>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</si>
  <si>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REDE PLUVIAL/ESGOTO                                                                                                                                                                                                                                                                                                                                                                                                           </t>
  </si>
  <si>
    <t xml:space="preserve">TAMPAO FOFO ARTICULADO, CLASSE D400 CARGA MAX 40 T, REDONDO TAMPA *600 MM, REDE PLUVIAL/ESGOTO                                                                                                                                                                                                                                                                                                                                                                                                            </t>
  </si>
  <si>
    <t xml:space="preserve">TAMPAO FOFO SIMPLES COM BASE, CLASSE A15 CARGA MAX 1,5 T, *400 X 600* MM, REDE TELEFONE                                                                                                                                                                                                                                                                                                                                                                                                                   </t>
  </si>
  <si>
    <t xml:space="preserve">TAMPAO FOFO SIMPLES COM BASE, CLASSE A15 CARGA MAX 1,5 T, 300 X 300 MM, REDE PLUVIAL/ESGOTO                                                                                                                                                                                                                                                                                                                                                                                                               </t>
  </si>
  <si>
    <t xml:space="preserve">TAMPAO FOFO SIMPLES COM BASE, CLASSE A15 CARGA MAX 1,5 T, 300 X 400 MM                                                                                                                                                                                                                                                                                                                                                                                                                                    </t>
  </si>
  <si>
    <t xml:space="preserve">TAMPAO FOFO SIMPLES COM BASE, CLASSE A15 CARGA MAX 1,5 T, 400 X 400 MM, REDE PLUVIAL/ESGOTO/ELETRICA                                                                                                                                                                                                                                                                                                                                                                                                      </t>
  </si>
  <si>
    <t xml:space="preserve">TAMPAO FOFO SIMPLES COM BASE, CLASSE A15 CARGA MAX 1,5 T, 400 X 500 MM, COM INSCRICAO INCENDIO                                                                                                                                                                                                                                                                                                                                                                                                            </t>
  </si>
  <si>
    <t xml:space="preserve">TAMPAO FOFO SIMPLES COM BASE, CLASSE B125 CARGA MAX 12,5 T, REDONDO TAMPA 500 MM, REDE PLUVIAL/ESGOTO                                                                                                                                                                                                                                                                                                                                                                                                     </t>
  </si>
  <si>
    <t xml:space="preserve">TAMPAO FOFO SIMPLES COM BASE, CLASSE B125 CARGA MAX 12,5 T, REDONDO TAMPA 600 MM, REDE PLUVIAL/ESGOTO                                                                                                                                                                                                                                                                                                                                                                                                     </t>
  </si>
  <si>
    <t xml:space="preserve">TAMPAO FOFO SIMPLES COM BASE, CLASSE D400 CARGA MAX 40 T, REDONDO TAMPA 500 MM, REDE PLUVIAL/ESGOTO                                                                                                                                                                                                                                                                                                                                                                                                       </t>
  </si>
  <si>
    <t xml:space="preserve">TAMPAO FOFO SIMPLES COM BASE, CLASSE D400 CARGA MAX 40 T, REDONDO TAMPA 600 MM, REDE PLUVIAL/ESGOTO                                                                                                                                                                                                                                                                                                                                                                                                       </t>
  </si>
  <si>
    <t xml:space="preserve">TAMPAO FOFO SIMPLES COM BASE, CLASSE D400 CARGA MAX 40 T, REDONDO TAMPA 900 MM, REDE PLUVIAL/ESGOTO                                                                                                                                                                                                                                                                                                                                                                                                       </t>
  </si>
  <si>
    <t xml:space="preserve">TAMPAO FOFO SIMPLES, CLASSE A15 CARGA MAX 1,5 T, *550 X 1100* MM, REDE TELEFONE                                                                                                                                                                                                                                                                                                                                                                                                                           </t>
  </si>
  <si>
    <t xml:space="preserve">TAMPAO PARA TELHA ESTRUTURAL DE FIBROCIMENTO 1 ABA, DE 370 X 155 X 76 MM (SEM AMIANTO)                                                                                                                                                                                                                                                                                                                                                                                                                    </t>
  </si>
  <si>
    <t xml:space="preserve">TAMPAO PARA TELHA ESTRUTURAL DE FIBROCIMENTO 2 ABAS, DE 787 X 215 X 60 MM (SEM AMIANTO)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</si>
  <si>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</si>
  <si>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</si>
  <si>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</si>
  <si>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</si>
  <si>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</si>
  <si>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</si>
  <si>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</si>
  <si>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</si>
  <si>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</si>
  <si>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LAVAR ROUPAS EM CONCRETO PRE-MOLDADO, 1 BOCA, COM APOIO/PES, DE *60 X 65 X 80* CM (L X P X A)                                                                                                                                                                                                                                                                                                                                                                                                   </t>
  </si>
  <si>
    <t xml:space="preserve">TANQUE DUPLO EM MARMORE SINTETICO COM CUBA LISA E ESFREGADOR, *110 X 60* CM                                                                                                                                                                                                                                                                                                                                                                                                                               </t>
  </si>
  <si>
    <t xml:space="preserve">TANQUE LOUCA BRANCA COM COLUNA *30* L                                                                                                                                                                                                                                                                                                                                                                                                                                                                     </t>
  </si>
  <si>
    <t xml:space="preserve">TANQUE LOUCA BRANCA SUSPENSO *20* L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</si>
  <si>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</si>
  <si>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</si>
  <si>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</si>
  <si>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t>
  </si>
  <si>
    <t xml:space="preserve">TAQUEADOR OU TAQUEIRO (MENSALISTA)                                                                                                                                                                                                                                                                                                                                                                                                                                                                        </t>
  </si>
  <si>
    <t xml:space="preserve">TARIFA "A" ENTRE  0 E 20M3 FORNECIMENTO D'AGUA                                                                                                                                                                                                                                                                                                                                                                                                                                                            </t>
  </si>
  <si>
    <t xml:space="preserve">TARJETA TIPO LIVRE / OCUPADO, CROMADA, PARA PORTA DE BANHEIRO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</si>
  <si>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</si>
  <si>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</si>
  <si>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</si>
  <si>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</si>
  <si>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</si>
  <si>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</si>
  <si>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</si>
  <si>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</si>
  <si>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</si>
  <si>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</si>
  <si>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</si>
  <si>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</si>
  <si>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</si>
  <si>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</si>
  <si>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</si>
  <si>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</si>
  <si>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</si>
  <si>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</si>
  <si>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</si>
  <si>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</si>
  <si>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</si>
  <si>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</si>
  <si>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</si>
  <si>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</si>
  <si>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</si>
  <si>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</si>
  <si>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</si>
  <si>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</si>
  <si>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</si>
  <si>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PREDIAL                                                                                                                                                                                                                                                                                                                                                                                                                                            </t>
  </si>
  <si>
    <t xml:space="preserve">TE DE INSPECAO, PVC, SERIE R, 150 X 100 MM, PARA ESGOTO PREDIAL                                                                                                                                                                                                                                                                                                                                                                                                                                           </t>
  </si>
  <si>
    <t xml:space="preserve">TE DE INSPECAO, PVC, SERIE R, 75 X 75 MM, PARA ESGOTO PREDIAL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</si>
  <si>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</si>
  <si>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</si>
  <si>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</si>
  <si>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</si>
  <si>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</si>
  <si>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</si>
  <si>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</si>
  <si>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</si>
  <si>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</si>
  <si>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</si>
  <si>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</si>
  <si>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</si>
  <si>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</si>
  <si>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</si>
  <si>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</si>
  <si>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</si>
  <si>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</si>
  <si>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</si>
  <si>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</si>
  <si>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</si>
  <si>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</si>
  <si>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</si>
  <si>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</si>
  <si>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</si>
  <si>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</si>
  <si>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</si>
  <si>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</si>
  <si>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 xml:space="preserve">TE DE REDUCAO METALICO, PARA CONEXAO COM ANEL DESLIZANTE EM TUBO PEX, DN 20 X 25 X 20 MM                                                                                                                                                                                                                                                                                                                                                                                                                  </t>
  </si>
  <si>
    <t xml:space="preserve">TE DE REDUCAO METALICO, PARA CONEXAO COM ANEL DESLIZANTE EM TUBO PEX, DN 25 X 16 X 16 MM                                                                                                                                                                                                                                                                                                                                                                                                                  </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</si>
  <si>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</si>
  <si>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</si>
  <si>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</si>
  <si>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 xml:space="preserve">TE DE REDUCAO METALICO, PARA CONEXAO COM ANEL DESLIZANTE EM TUBO PEX, DN 25 X 20 X 25 MM                                                                                                                                                                                                                                                                                                                                                                                                                  </t>
  </si>
  <si>
    <t xml:space="preserve">TE DE REDUCAO METALICO, PARA CONEXAO COM ANEL DESLIZANTE EM TUBO PEX, DN 25 X 32 X 25 MM                                                                                                                                                                                                                                                                                                                                                                                                                  </t>
  </si>
  <si>
    <t xml:space="preserve">TE DE REDUCAO METALICO, PARA CONEXAO COM ANEL DESLIZANTE EM TUBO PEX, DN 32 X 20 X 32 MM                                                                                                                                                                                                                                                                                                                                                                                                                  </t>
  </si>
  <si>
    <t xml:space="preserve">TE DE REDUCAO METALICO, PARA CONEXAO COM ANEL DESLIZANTE EM TUBO PEX, DN 32 X 25 X 25 MM                                                                                                                                                                                                                                                                                                                                                                                                                  </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</si>
  <si>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</si>
  <si>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</si>
  <si>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</si>
  <si>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</si>
  <si>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</si>
  <si>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LEVE, CURTO, 90 GRAUS, COM BOLSA PARA ANEL, 150 X 100 MM, PARA ESGOTO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</si>
  <si>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</si>
  <si>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</si>
  <si>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</si>
  <si>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BBB, JE, 90 GRAUS, DN 200 X 150 MM, PARA TUBO CORRUGADO E/OU LISO, REDE COLETORA ESGOTO (NBR 10569)                                                                                                                                                                                                                                                                                                                                                                                   </t>
  </si>
  <si>
    <t xml:space="preserve">TE DE REDUCAO, PVC, BBB, JE, 90 GRAUS, DN 250 X 150 MM, PARA TUBO CORRUGADO E/OU LISO, REDE COLETORA ESGOTO (NBR 10569)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</si>
  <si>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</si>
  <si>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</si>
  <si>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</si>
  <si>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</si>
  <si>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</si>
  <si>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</si>
  <si>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</si>
  <si>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</si>
  <si>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</si>
  <si>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</si>
  <si>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</si>
  <si>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</si>
  <si>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</si>
  <si>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</si>
  <si>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</si>
  <si>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</si>
  <si>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</si>
  <si>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</si>
  <si>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</si>
  <si>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</si>
  <si>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</si>
  <si>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</si>
  <si>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</si>
  <si>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</si>
  <si>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</si>
  <si>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</si>
  <si>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</si>
  <si>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</si>
  <si>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</si>
  <si>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 xml:space="preserve">TE METALICO, PARA CONEXAO COM ANEL DESLIZANTE EM TUBO PEX, DN 32 MM                                                                                                                                                                                                                                                                                                                                                                                                                                       </t>
  </si>
  <si>
    <t xml:space="preserve">TE MISTURADOR COM INSERTO METALICO, FEMEA, PPR, DN 25 MM X 3/4", PARA AGUA QUENTE E FRIA PREDIAL                                                                                                                                                                                                                                                                                                                                                                                                          </t>
  </si>
  <si>
    <t xml:space="preserve">TE MISTURADOR DE TRANSICAO, CPVC, COM ROSCA, 22 MM X 3/4", PARA AGUA QUENTE                                                                                                                                                                                                                                                                                                                                                                                                                               </t>
  </si>
  <si>
    <t xml:space="preserve">TE MISTURADOR METALICO, PARA CONEXAO COM ANEL DESLIZANTE EM TUBO PEX, DN 16 MM X 1/2"                                                                                                                                                                                                                                                                                                                                                                                                                     </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</si>
  <si>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</si>
  <si>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</si>
  <si>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</si>
  <si>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</si>
  <si>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</si>
  <si>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</si>
  <si>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</si>
  <si>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</si>
  <si>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</si>
  <si>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</si>
  <si>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</si>
  <si>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</si>
  <si>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</si>
  <si>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</si>
  <si>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</si>
  <si>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</si>
  <si>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</si>
  <si>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</si>
  <si>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</si>
  <si>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</si>
  <si>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</si>
  <si>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</si>
  <si>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</si>
  <si>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</si>
  <si>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</si>
  <si>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</si>
  <si>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</si>
  <si>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</si>
  <si>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</si>
  <si>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</si>
  <si>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</si>
  <si>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</si>
  <si>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</si>
  <si>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</si>
  <si>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</si>
  <si>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</si>
  <si>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 xml:space="preserve">TE ROSCA FEMEA, METALICO, PARA CONEXAO COM ANEL DESLIZANTE EM TUBO PEX, DN 25 MM X 1/2"                                                                                                                                                                                                                                                                                                                                                                                                                   </t>
  </si>
  <si>
    <t xml:space="preserve">TE ROSCA FEMEA, METALICO, PARA CONEXAO COM ANEL DESLIZANTE EM TUBO PEX, DN 25 MM X 3/4"                                                                                                                                                                                                                                                                                                                                                                                                                   </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</si>
  <si>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</si>
  <si>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</si>
  <si>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</si>
  <si>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</si>
  <si>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</si>
  <si>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</si>
  <si>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</si>
  <si>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</si>
  <si>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</si>
  <si>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</si>
  <si>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</si>
  <si>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</si>
  <si>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</si>
  <si>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</si>
  <si>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</si>
  <si>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</si>
  <si>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</si>
  <si>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</si>
  <si>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</si>
  <si>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</si>
  <si>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</si>
  <si>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</si>
  <si>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</si>
  <si>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</si>
  <si>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</si>
  <si>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</si>
  <si>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</si>
  <si>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</si>
  <si>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</si>
  <si>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</si>
  <si>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</si>
  <si>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</si>
  <si>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</si>
  <si>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</si>
  <si>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</si>
  <si>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</si>
  <si>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</si>
  <si>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</si>
  <si>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</si>
  <si>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t>
  </si>
  <si>
    <t xml:space="preserve">TE, PLASTICO, DN 20 MM, PARA CONEXAO COM CRIMPAGEM EM TUBO PEX                                                                                                                                                                                                                                                                                                                                                                                                                                            </t>
  </si>
  <si>
    <t xml:space="preserve">TE, PLASTICO, DN 25 MM, PARA CONEXAO COM CRIMPAGEM EM TUBO PEX                                                                                                                                                                                                                                                                                                                                                                                                                                            </t>
  </si>
  <si>
    <t xml:space="preserve">TE, PLASTICO, DN 32 MM, PARA CONEXAO COM CRIMPAGEM EM TUBO PEX                                                                                                                                                                                                                                                                                                                                                                                                                                            </t>
  </si>
  <si>
    <t xml:space="preserve">TE, PVC LEVE, CURTO, 90 GRAUS, 150 MM, PARA ESGOTO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</si>
  <si>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</si>
  <si>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</si>
  <si>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</si>
  <si>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PREDIAL                                                                                                                                                                                                                                                                                                                                                                                                                                                       </t>
  </si>
  <si>
    <t xml:space="preserve">TE, PVC, SERIE R, 100 X 75 MM, PARA ESGOTO PREDIAL                                                                                                                                                                                                                                                                                                                                                                                                                                                        </t>
  </si>
  <si>
    <t xml:space="preserve">TE, PVC, SERIE R, 150 X 100 MM, PARA ESGOTO PREDIAL                                                                                                                                                                                                                                                                                                                                                                                                                                                       </t>
  </si>
  <si>
    <t xml:space="preserve">TE, PVC, SERIE R, 150 X 150 MM, PARA ESGOTO PREDIAL                                                                                                                                                                                                                                                                                                                                                                                                                                                       </t>
  </si>
  <si>
    <t xml:space="preserve">TE, PVC, SERIE R, 75 X 75 MM, PARA ESGOTO PREDIAL                                                                                                                                                                                                                                                                                                                                                                                                                                                         </t>
  </si>
  <si>
    <t xml:space="preserve">TE, PVC, 90 GRAUS, BBB, JE, DN 100 MM, PARA REDE COLETORA ESGOTO (NBR 10569)                                                                                                                                                                                                                                                                                                                                                                                                                              </t>
  </si>
  <si>
    <t xml:space="preserve">TE, PVC, 90 GRAUS, BBB, JE, DN 100 MM, PARA TUBO CORRUGADO E/OU LISO, REDE COLETORA ESGOTO (NBR 10569                                                                                                                                                                                                                                                                                                                                                                                                     </t>
  </si>
  <si>
    <t xml:space="preserve">TE, PVC, 90 GRAUS, BBB, JE, DN 150 MM, PARA REDE COLETORA ESGOTO (NBR 10569)                                                                                                                                                                                                                                                                                                                                                                                                                              </t>
  </si>
  <si>
    <t xml:space="preserve">TE, PVC, 90 GRAUS, BBB, JE, DN 150 MM, PARA TUBO CORRUGADO E/OU LISO, REDE COLETORA ESGOTO (NBR 10569)                                                                                                                                                                                                                                                                                                                                                                                                    </t>
  </si>
  <si>
    <t xml:space="preserve">TE, PVC, 90 GRAUS, BBB, JE, DN 200 MM, PARA REDE COLETORA ESGOTO (NBR 10569)                                                                                                                                                                                                                                                                                                                                                                                                                              </t>
  </si>
  <si>
    <t xml:space="preserve">TE, PVC, 90 GRAUS, BBB, JE, DN 200 MM, PARA TUBO CORRUGADO E/OU LISO, REDE COLETORA ESGOTO (NBR 10569)                                                                                                                                                                                                                                                                                                                                                                                                    </t>
  </si>
  <si>
    <t xml:space="preserve">TE, PVC, 90 GRAUS, BBB, JE, DN 250 MM, PARA TUBO CORRUGADO E/OU LISO, REDE COLETORA ESGOTO (NBR 10569)                                                                                                                                                                                                                                                                                                                                                                                                    </t>
  </si>
  <si>
    <t xml:space="preserve">TE, PVC, 90 GRAUS, BBB, JE, DN 300 MM, PARA TUBO CORRUGADO E/OU LISO, REDE COLETORA ESGOTO (NBR 10569)                                                                                                                                                                                                                                                                                                                                                                                                    </t>
  </si>
  <si>
    <t xml:space="preserve">TE, PVC, 90 GRAUS, BBP, JE, DN 100 MM, PARA REDE COLETORA ESGOTO (NBR 10569)                                                                                                                                                                                                                                                                                                                                                                                                                              </t>
  </si>
  <si>
    <t xml:space="preserve">TECNICO DE EDIFICACOES                                                                                                                                                                                                                                                                                                                                                                                                                                                                                    </t>
  </si>
  <si>
    <t xml:space="preserve">TECNICO DE EDIFICACOES (MENSALISTA)                                                                                                                                                                                                                                                                                                                                                                                                                                                                       </t>
  </si>
  <si>
    <t xml:space="preserve">TECNICO EM LABORATORIO E CAMPO DE CONSTRUCAO CIVIL                                                                                                                                                                                                                                                                                                                                                                                                                                                        </t>
  </si>
  <si>
    <t xml:space="preserve">TECNICO EM LABORATORIO E CAMPO DE CONSTRUCAO CIVIL (MENSALISTA)                                                                                                                                                                                                                                                                                                                                                                                                                                           </t>
  </si>
  <si>
    <t xml:space="preserve">TECNICO EM SEGURANCA DO TRABALHO                                                                                                                                                                                                                                                                                                                                                                                                                                                                          </t>
  </si>
  <si>
    <t xml:space="preserve">TECNICO EM SEGURANCA DO TRABALHO (MENSALISTA)                                                                                                                                                                                                                                                                                                                                                                                                                                                             </t>
  </si>
  <si>
    <t xml:space="preserve">TECNICO EM SONDAGEM                                                                                                                                                                                                                                                                                                                                                                                                                                                                                       </t>
  </si>
  <si>
    <t xml:space="preserve">TECNICO EM SONDAGEM (MENSALISTA)                                                                                                                                                                                                                                                                                                                                                                                                                                                                          </t>
  </si>
  <si>
    <t xml:space="preserve">TELA ARAME GALVANIZADO REVESTIDO COM PVC, MALHA HEXAGONAL DUPLA TORCAO, 8 X 10 CM (ZN/AL + PVC),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</si>
  <si>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</si>
  <si>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</si>
  <si>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*1,24 MM, MALHA 25 X 25 MM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</si>
  <si>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</si>
  <si>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</si>
  <si>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</si>
  <si>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NERVURADA CA-60, Q-138, (2,20 KG/M2), DIAMETRO DO FIO = 4,2 MM, LARGURA =  2,45 X 120 M DE COMPRIMENTO, ESPACAMENTO DA MALHA = 10  X 10 CM                                                                                                                                                                                                                                                                                                                                            </t>
  </si>
  <si>
    <t xml:space="preserve">TELA DE ACO SOLDADA NERVURADA CA-60, Q-138, (2,20 KG/M2), DIAMETRO DO FIO = 4,2 MM, LARGURA =  2,45 X 120 M DE COMPRIMENTO, ESPACAMENTO DA MALHA = 10 X 10 CM                                                                                                                                                                                                                                                                                                                                             </t>
  </si>
  <si>
    <t xml:space="preserve">TELA DE ACO SOLDADA NERVURADA CA-60, Q-61, (0,97 KG/M2), DIAMETRO DO FIO = 3,4 MM, LARGURA =  2,45 X 120 M DE COMPRIMENTO, ESPACAMENTO DA MALHA = 15  X 15 CM                                                                                                                                                                                                                                                                                                                                             </t>
  </si>
  <si>
    <t xml:space="preserve">TELA DE ACO SOLDADA NERVURADA CA-60, Q-61, (0,97 KG/M2), DIAMETRO DO FIO = 3,4 MM, LARGURA =  2,45 X 120 M DE COMPRIMENTO, ESPACAMENTO DA MALHA = 15 X 15 CM                                                                                                                                                                                                                                                                                                                                              </t>
  </si>
  <si>
    <t xml:space="preserve">TELA DE ACO SOLDADA NERVURADA CA-60, Q-92, (1,48 KG/M2), DIAMETRO DO FIO = 4,2 MM, LARGURA =  2,45 X 60 M DE COMPRIMENTO, ESPACAMENTO DA MALHA = 15  X 15 CM                                                                                                                                                                                                                                                                                                                                              </t>
  </si>
  <si>
    <t xml:space="preserve">TELA DE ACO SOLDADA NERVURADA CA-60, Q-92, (1,48 KG/M2), DIAMETRO DO FIO = 4,2 MM, LARGURA =  2,45 X 60 M DE COMPRIMENTO, ESPACAMENTO DA MALHA = 15 X 15 CM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</si>
  <si>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</si>
  <si>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</si>
  <si>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Q-196, (3,11 KG/M2), DIAMETRO DO FIO = 5,0 MM, LARGURA =  2,45 M, ESPACAMENTO DA MALHA = 10 X 10 CM                                                                                                                                                                                                                                                                                                                                                                 </t>
  </si>
  <si>
    <t xml:space="preserve">TELA DE ACO SOLDADA NERVURADA, CA-60, T-196, (2,11 KG/M2), DIAMETRO DO FIO = 5,0 MM, LARGURA =  2,45 M, ESPACAMENTO DA MALHA = 30 X 10 CM                                                                                                                                                                                                                                                                                                                                                                 </t>
  </si>
  <si>
    <t xml:space="preserve">TELA DE ANIAGEM (JUTA)                                                                                                                                                                                                                                                                                                                                                                                                                                                                                    </t>
  </si>
  <si>
    <t xml:space="preserve">TELA DE ARAME GALV QUADRANGULAR / LOSANGULAR,  FIO 2,11 MM (14  BWG), MALHA  8 X 8 CM, H = 2 M                                                                                                                                                                                                                                                                                                                                                                                                            </t>
  </si>
  <si>
    <t xml:space="preserve">TELA DE ARAME GALV QUADRANGULAR / LOSANGULAR,  FIO 2,11 MM (14 BWG), MALHA  5 X 5 CM, H = 2 M                                                                                                                                                                                                                                                                                                                                                                                                             </t>
  </si>
  <si>
    <t xml:space="preserve">TELA DE ARAME GALV QUADRANGULAR / LOSANGULAR,  FIO 2,77 MM (12  BWG), MALHA  10 X 10 CM, H = 2 M                                                                                                                                                                                                                                                                                                                                                                                                          </t>
  </si>
  <si>
    <t xml:space="preserve">TELA DE ARAME GALV QUADRANGULAR / LOSANGULAR,  FIO 2,77 MM (12  BWG), MALHA  8 X 8 CM, H = 2 M                                                                                                                                                                                                                                                                                                                                                                                                            </t>
  </si>
  <si>
    <t xml:space="preserve">TELA DE ARAME GALV QUADRANGULAR / LOSANGULAR,  FIO 2,77 MM (12 BWG), MALHA  5 X 5 CM, H = 2 M                                                                                                                                                                                                                                                                                                                                                                                                             </t>
  </si>
  <si>
    <t xml:space="preserve">TELA DE ARAME GALV QUADRANGULAR / LOSANGULAR,  FIO 3,4 MM (10  BWG), MALHA  5 X 5 CM, H = 2 M                                                                                                                                                                                                                                                                                                                                                                                                             </t>
  </si>
  <si>
    <t xml:space="preserve">TELA DE ARAME GALV QUADRANGULAR / LOSANGULAR,  FIO 4,19 MM (8 BWG), MALHA  5 X 5 CM, H = 2 M                                                                                                                                                                                                                                                                                                                                                                                                              </t>
  </si>
  <si>
    <t xml:space="preserve">TELA DE ARAME GALV REVESTIDO EM PVC, QUADRANGULAR / LOSANGULAR,  FIO 1,24 MM (18 BWG), BITOLA = *1,9* MM, MALHA  1,9 X 1,9  CM, H = 2 M                                                                                                                                                                                                                                                                                                                                                                   </t>
  </si>
  <si>
    <t xml:space="preserve">TELA DE ARAME GALV REVESTIDO EM PVC, QUADRANGULAR / LOSANGULAR,  FIO 2,11 MM (14 BWG), BITOLA FINAL = *2,8* MM, MALHA  *8 X 8* CM, H = 2 M                                                                                                                                                                                                                                                                                                                                                                </t>
  </si>
  <si>
    <t xml:space="preserve">TELA DE ARAME GALV REVESTIDO EM PVC, QUADRANGULAR / LOSANGULAR,  FIO 2,77 MM (12 BWG), BITOLA FINAL = *3,8* MM, MALHA  7,5 X 7,5 CM, H = 2 M                                                                                                                                                                                                                                                                                                                                                              </t>
  </si>
  <si>
    <t xml:space="preserve">TELA DE ARAME GALV REVESTIDO EM PVC, QUADRANGULAR/LOSANGULAR, FIO 2,77 MM (12 BWG), MALHA 3 X 3 CM, H = 2 M                                                                                                                                                                                                                                                                                                                                                                                               </t>
  </si>
  <si>
    <t xml:space="preserve">TELA DE ARAME GALV, HEXAGONAL,  FIO 0,56 MM (24  BWG), MALHA  1/2", H = 1 M                                                                                                                                                                                                                                                                                                                                                                                                                               </t>
  </si>
  <si>
    <t xml:space="preserve">TELA DE ARAME ONDULADA,  FIO *2,77* MM (10  BWG), MALHA  5 X 5 CM, H = 2 M                                                                                                                                                                                                                                                                                                                                                                                                                                </t>
  </si>
  <si>
    <t xml:space="preserve">TELA DE FIBRA DE VIDRO, ACABAMENTO ANTI-ALCALINO, MALHA 10 X 10 MM                                                                                                                                                                                                                                                                                                                                                                                                                                        </t>
  </si>
  <si>
    <t xml:space="preserve">TELA EM MALHA HEXAGONAL DE DUPLA TORCAO 8 X 10 CM (ZN/ AL + PVC),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</si>
  <si>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</si>
  <si>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</si>
  <si>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</si>
  <si>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</si>
  <si>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TELA SOLDADA ARAME GALVANIZADO 12 BWG (2,77MM), MALHA 15 X 5 CM                                                                                                                                                                                                                                                                                                                                                                                                                                           </t>
  </si>
  <si>
    <t xml:space="preserve">TELHA ALUMINIO ONDULADA, ALTURA = *18* MM, E = 0,5 MM                                                                                                                                                                                                                                                                                                                                                                                                                                                     </t>
  </si>
  <si>
    <t xml:space="preserve">TELHA ALUMINIO ONDULADA, ALTURA = *18* MM, E = 0,6 MM                                                                                                                                                                                                                                                                                                                                                                                                                                                     </t>
  </si>
  <si>
    <t xml:space="preserve">TELHA ALUMINIO ONDULADA, ALTURA = *18* MM, E = 0,7 MM                                                                                                                                                                                                                                                                                                                                                                                                                                                     </t>
  </si>
  <si>
    <t xml:space="preserve">TELHA CERAMICA TIPO AMERICANA, COMPRIMENTO DE *45* CM, RENDIMENTO DE *12* TELHAS/M2                                                                                                                                                                                                                                                                                                                                                                                                                       </t>
  </si>
  <si>
    <t xml:space="preserve">TELHA DE ACO ZINCADO ONDULADA, A = *17* MM, E = 0,5 MM, SEM PINTURA                                                                                                                                                                                                                                                                                                                                                                                                                                       </t>
  </si>
  <si>
    <t xml:space="preserve">TELHA DE ACO ZINCADO TRAPEZOIDAL AUTOPORTANTE, A = 120 MM, E = 0,95 MM, COM PINTURA ELETROSTATICA BRANCA EM 1 FACE                                                                                                                                                                                                                                                                                                                                                                                        </t>
  </si>
  <si>
    <t xml:space="preserve">TELHA DE ACO ZINCADO TRAPEZOIDAL AUTOPORTANTE, A = 120 MM, E = 0,95 MM, SEM PINTURA                                                                                                                                                                                                                                                                                                                                                                                                                       </t>
  </si>
  <si>
    <t xml:space="preserve">TELHA DE ACO ZINCADO TRAPEZOIDAL AUTOPORTANTE, A = 259 MM, E = 0,95 MM, COM PINTURA ELETROSTATICA BRANCA EM 1 FACE                                                                                                                                                                                                                                                                                                                                                                                        </t>
  </si>
  <si>
    <t xml:space="preserve">TELHA DE ACO ZINCADO TRAPEZOIDAL AUTOPORTANTE, A = 259 MM, E = 0,95 MM, SEM PINTURA                                                                                                                                                                                                                                                                                                                                                                                                                       </t>
  </si>
  <si>
    <t xml:space="preserve">TELHA DE ACO ZINCADO TRAPEZOIDAL, A = *40* MM, E = 0,5 MM, SEM PINTURA                                                                                                                                                                                                                                                                                                                                                                                                                                    </t>
  </si>
  <si>
    <t xml:space="preserve">TELHA DE ALUMINIO TRAPEZOIDAL, ALTURA = 38 MM, E = 0,5 MM (LARGURA = 1056 MM E COMPRIMENTO = 5000 MM)                                                                                                                                                                                                                                                                                                                                                                                                     </t>
  </si>
  <si>
    <t xml:space="preserve">TELHA DE ALUMINIO TRAPEZOIDAL, ALTURA = 38 MM, E = 0,7 MM (LARGURA = 1056 MM E COMPRIMENTO = 5000 MM)                                                                                                                                                                                                                                                                                                                                                                                                     </t>
  </si>
  <si>
    <t xml:space="preserve">TELHA DE BARRO / CERAMICA, NAO ESMALTADA, TIPO COLONIAL, CANAL, PLAN, PAULISTA, COMPRIMENTO DE *44 A 50* CM, RENDIMENTO DE COBERTURA DE *26* TELHAS/M2                                                                                                                                                                                                                                                                                                                                                    </t>
  </si>
  <si>
    <t xml:space="preserve">TELHA DE BARRO / CERAMICA, TIPO ROMANA, AMERICANA, PORTUGUESA, FRANCESA, COMPRIMENTO DE *41* CM,  RENDIMENTO DE *16* TELHAS/M2                                                                                                                                                                                                                                                                                                                                                                            </t>
  </si>
  <si>
    <t xml:space="preserve">TELHA DE CONCRETO TIPO CLASSICA, COR CINZA, COMPRIMENTO DE *42* CM, RENDIMENTO DE *10* TELHAS/M2 (COLETADO CAIXA)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</si>
  <si>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</si>
  <si>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</si>
  <si>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</si>
  <si>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</si>
  <si>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</si>
  <si>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</si>
  <si>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</si>
  <si>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E= 8 MM, DE *3,70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</si>
  <si>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</si>
  <si>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</si>
  <si>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</si>
  <si>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</si>
  <si>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</si>
  <si>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</si>
  <si>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</si>
  <si>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</si>
  <si>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</si>
  <si>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</si>
  <si>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</si>
  <si>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</si>
  <si>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</si>
  <si>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</si>
  <si>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</si>
  <si>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</si>
  <si>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</si>
  <si>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 xml:space="preserve">TELHA ESTRUTURAL DE FIBROCIMENTO 1 ABA, DE 0,52 X 5,00 M (SEM AMIANTO)                                                                                                                                                                                                                                                                                                                                                                                                                                    </t>
  </si>
  <si>
    <t xml:space="preserve">TELHA ESTRUTURAL DE FIBROCIMENTO 1 ABA, DE 0,52 X 5,50 M (SEM AMIANTO)                                                                                                                                                                                                                                                                                                                                                                                                                                    </t>
  </si>
  <si>
    <t xml:space="preserve">TELHA ESTRUTURAL DE FIBROCIMENTO 1 ABA, DE 0,52 X 6,00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</si>
  <si>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</si>
  <si>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</si>
  <si>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</si>
  <si>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</si>
  <si>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</si>
  <si>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</si>
  <si>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</si>
  <si>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</si>
  <si>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 = 30 MM, DENSIDADE 35 KG/M3, COM DUAS FACES TRAPEZOIDAIS (NAO INCLUI ACESSORIOS DE FIXACAO) (COLETADO CAIXA)                                                                                                                                                                                                                                                                                                </t>
  </si>
  <si>
    <t xml:space="preserve">TELHA ISOLANTE COM NUCLEO EM POLIESTIRENO (EPS), E = 30 MM, REVESTIDA EM ACO ZINCADO *0,5* MM COM PRE-PINTURA NAS DUAS FACES, FACE SUPERIOR EM TELHA TRAPEZOIDAL E FACE INFERIOR EM CHAPA PLANA (NAO INCLUI ACESSORIOS DE FIXACAO)                                                                                                                                                                                                                                                                        </t>
  </si>
  <si>
    <t xml:space="preserve">TELHA ISOLANTE COM NUCLEO EM POLIESTIRENO (EPS), E = 50 MM, REVESTIDA EM ACO ZINCADO *0,5* MM COM PRE-PINTURA NAS DUAS FACES, FACE SUPERIOR EM TELHA TRAPEZOIDAL E FACE INFERIOR EM CHAPA PLANA (NAO INCLUI ACESSORIOS DE FIXACAO)                                                                                                                                                                                                                                                                        </t>
  </si>
  <si>
    <t xml:space="preserve">TELHA ISOLANTE COM NUCLEO EM POLIESTIRENO (EPS), E = 50 MM, REVESTIDA EM TELHA TRAPEZOIDAL DE ACO ZINCADO *0,5* MM COM PRE-PINTURA NAS DUAS FACES (NAO INCLUI ACESSORIOS DE FIXACAO)                                                                                                                                                                                                                                                                                                                      </t>
  </si>
  <si>
    <t xml:space="preserve">TELHA VIDRO TIPO CANAL OU COLONIAL, C = 46 A 50 CM                                                                                                                                                                                                                                                                                                                                                                                                                                                        </t>
  </si>
  <si>
    <t xml:space="preserve">TELHADOR                                                                                                                                                                                                                                                                                                                                                                                                                                                                                                  </t>
  </si>
  <si>
    <t xml:space="preserve">TELHADOR ( MENSALISTA )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</si>
  <si>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</si>
  <si>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</si>
  <si>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</si>
  <si>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</si>
  <si>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</si>
  <si>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</si>
  <si>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</si>
  <si>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</si>
  <si>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</si>
  <si>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</si>
  <si>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</si>
  <si>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AEREO EM ACO GALVANIZADO DN 5/16", COMPRIMENTO DE 350MM, COM BASE DE FIXACAO HORIZONTAL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</si>
  <si>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</si>
  <si>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</si>
  <si>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</si>
  <si>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</si>
  <si>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</si>
  <si>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</si>
  <si>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</si>
  <si>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</si>
  <si>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</si>
  <si>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</si>
  <si>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</si>
  <si>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</si>
  <si>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</si>
  <si>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</si>
  <si>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</si>
  <si>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</si>
  <si>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</si>
  <si>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</si>
  <si>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</si>
  <si>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</si>
  <si>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</si>
  <si>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</si>
  <si>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</si>
  <si>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</si>
  <si>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</si>
  <si>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</si>
  <si>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t>
  </si>
  <si>
    <t xml:space="preserve">TIJOLO CERAMICO MACICO *5 X 10 X 20* CM                                                                                                                                                                                                                                                                                                                                                                                                                                                                   </t>
  </si>
  <si>
    <t xml:space="preserve">TIJOLO CERAMICO MACICO APARENTE *6 X 12 X 24* CM                                                                                                                                                                                                                                                                                                                                                                                                                                                          </t>
  </si>
  <si>
    <t xml:space="preserve">TIJOLO CERAMICO MACICO APARENTE 2 FUROS, *6,5 X 10 X 20* CM                                                                                                                                                                                                                                                                                                                                                                                                                                               </t>
  </si>
  <si>
    <t xml:space="preserve">TIJOLO CERAMICO REFRATARIO 2,5 X 11,4 X 22,9 CM                                                                                                                                                                                                                                                                                                                                                                                                                                                           </t>
  </si>
  <si>
    <t xml:space="preserve">TIJOLO CERAMICO REFRATARIO 6,3 X 11,4 X 22,9 CM                                                                                                                                                                                                                                                                                                                                                                                                                                                           </t>
  </si>
  <si>
    <t xml:space="preserve">TIL PARA LIGACAO PREDIAL, EM PVC, JE, BBB, DN 100 X 100 MM, PARA REDE COLETORA ESGOTO (NBR 10569)                                                                                                                                                                                                                                                                                                                                                                                                         </t>
  </si>
  <si>
    <t xml:space="preserve">TIL RADIAL, PVC, JE, BBB, DN 300 X 200 MM, PARA REDE COLETORA DE ESGOTO (NBR 10569)                                                                                                                                                                                                                                                                                                                                                                                                                       </t>
  </si>
  <si>
    <t xml:space="preserve">TIL TUBO QUEDA, EM PVC, JE, BBB, DN 100 X 100 MM, PARA REDE COLETORA DE ESGOTO (NBR 10569)                                                                                                                                                                                                                                                                                                                                                                                                                </t>
  </si>
  <si>
    <t xml:space="preserve">TINTA A BASE DE RESINA ACRILICA EMULSIONADA EM AGUA, PARA SINALIZACAO HORIZONTAL VIARIA (NBR 13699)                                                                                                                                                                                                                                                                                                                                                                                                       </t>
  </si>
  <si>
    <t xml:space="preserve">TINTA A BASE DE RESINA ACRILICA, PARA SINALIZACAO HORIZONTAL VIARIA (NBR 11862)                                                                                                                                                                                                                                                                                                                                                                                                                           </t>
  </si>
  <si>
    <t xml:space="preserve">TINTA A OLEO BRILHANTE PARA MADEIRA E METAIS                                                                                                                                                                                                                                                                                                                                                                                                                                                              </t>
  </si>
  <si>
    <t xml:space="preserve">TINTA ACRILICA PARA CERAMICA                                                                                                                                                                                                                                                                                                                                                                                                                                                                              </t>
  </si>
  <si>
    <t xml:space="preserve">TINTA ACRILICA PREMIUM PARA PISO                                                                                                                                                                                                                                                                                                                                                                                                                                                                          </t>
  </si>
  <si>
    <t xml:space="preserve">TINTA ACRILICA PREMIUM, COR BRANCO  FOSCO                                                                                                                                                                                                                                                                                                                                                                                                                                                                 </t>
  </si>
  <si>
    <t xml:space="preserve">TINTA ACRILICA PREMIUM, COR BRANCO FOSCO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</si>
  <si>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</si>
  <si>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</si>
  <si>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BRANCA                                                                                                                                                                                                                                                                                                                                                                                                                                                     </t>
  </si>
  <si>
    <t xml:space="preserve">TINTA BORRACHA CLORADA, ACABAMENTO SEMIBRILHO, CORES VIVAS                                                                                                                                                                                                                                                                                                                                                                                                                                                </t>
  </si>
  <si>
    <t xml:space="preserve">TINTA BORRACHA, CLORADA, ACABAMENTO SEMIBRILHO, PRETA                                                                                                                                                                                                                                                                                                                                                                                                                                                     </t>
  </si>
  <si>
    <t xml:space="preserve">TINTA EPOXI PREMIUM, BRANCA                                                                                                                                                                                                                                                                                                                                                                                                                                                                               </t>
  </si>
  <si>
    <t xml:space="preserve">TINTA ESMALTE SINTETICO GRAFITE COM PROTECAO PARA METAIS FERROSOS                                                                                                                                                                                                                                                                                                                                                                                                                                         </t>
  </si>
  <si>
    <t xml:space="preserve">TINTA ESMALTE SINTETICO PREMIUM ACETINADO                                                                                                                                                                                                                                                                                                                                                                                                                                                                 </t>
  </si>
  <si>
    <t xml:space="preserve">TINTA ESMALTE SINTETICO PREMIUM BRILHANTE                                                                                                                                                                                                                                                                                                                                                                                                                                                                 </t>
  </si>
  <si>
    <t xml:space="preserve">TINTA ESMALTE SINTETICO PREMIUM FOSCO                                                                                                                                                                                                                                                                                                                                                                                                                                                                     </t>
  </si>
  <si>
    <t xml:space="preserve">TINTA LATEX ACRILICA ECONOMICA, COR BRANCA                                                                                                                                                                                                                                                                                                                                                                                                                                                                </t>
  </si>
  <si>
    <t xml:space="preserve">TINTA LATEX ACRILICA STANDARD, COR BRANCA                                                                                                                                                                                                                                                                                                                                                                                                                                                                 </t>
  </si>
  <si>
    <t xml:space="preserve">TINTA LATEX PVA PREMIUM,  COR BRANCA                                                                                                                                                                                                                                                                                                                                                                                                                                                                      </t>
  </si>
  <si>
    <t xml:space="preserve">TINTA LATEX PVA PREMIUM, COR BRANCA                                                                                                                                                                                                                                                                                                                                                                                                                                                                       </t>
  </si>
  <si>
    <t xml:space="preserve">TINTA LATEX PVA STANDARD, COR BRANCA                                                                                                                                                                                                                                                                                                                                                                                                                                                                      </t>
  </si>
  <si>
    <t xml:space="preserve">TINTA MINERAL IMPERMEAVEL EM PO, BRANCA                                                                                                                                                                                                                                                                                                                                                                                                                                                                   </t>
  </si>
  <si>
    <t xml:space="preserve">TINTA PROTETORA SUPERFICIE METALICA ALUMINIO                                                                                                                                                                                                                                                                                                                                                                                                                                                              </t>
  </si>
  <si>
    <t xml:space="preserve">TINTA/REVESTIMENTO  A BASE DE RESINA EPOXI COM ALCATRAO, BICOMPONENTE                                                                                                                                                                                                                                                                                                                                                                                                                                     </t>
  </si>
  <si>
    <t xml:space="preserve">TINTA/REVESTIMENTO A BASE DE RESINA EPOXI COM ALCATRAO, BICOMPONENTE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</si>
  <si>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</si>
  <si>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</si>
  <si>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</si>
  <si>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</si>
  <si>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</si>
  <si>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</si>
  <si>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</si>
  <si>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</si>
  <si>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</si>
  <si>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</si>
  <si>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</si>
  <si>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</si>
  <si>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</si>
  <si>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</si>
  <si>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</si>
  <si>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</si>
  <si>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</si>
  <si>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</si>
  <si>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</si>
  <si>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</si>
  <si>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 xml:space="preserve">TORNEIRA CROMADA CURTA SEM BICO PARA TANQUE, PADRAO POPULAR, 1/2 " OU 3/4 " (REF 1140)                                                                                                                                                                                                                                                                                                                                                                                                                    </t>
  </si>
  <si>
    <t xml:space="preserve">TORNEIRA CROMADA CURTA SEM BICO PARA USO GERAL  1/2 " OU 3/4 " (REF 1152)                                                                                                                                                                                                                                                                                                                                                                                                                                 </t>
  </si>
  <si>
    <t xml:space="preserve">TORNEIRA CROMADA DE MESA PARA COZINHA BICA MOVEL COM AREJADOR 1/2 " OU 3/4 " (REF 1167)                                                                                                                                                                                                                                                                                                                                                                                                                   </t>
  </si>
  <si>
    <t xml:space="preserve">TORNEIRA CROMADA DE MESA PARA LAVATORIO COM SENSOR DE PRESENCA                                                                                                                                                                                                                                                                                                                                                                                                                                            </t>
  </si>
  <si>
    <t xml:space="preserve">TORNEIRA CROMADA DE MESA PARA LAVATORIO TEMPORIZADA PRESSAO BICA BAIXA                                                                                                                                                                                                                                                                                                                                                                                                                                    </t>
  </si>
  <si>
    <t xml:space="preserve">TORNEIRA CROMADA DE MESA PARA LAVATORIO, BICA ALTA (REF 1195)                                                                                                                                                                                                                                                                                                                                                                                                                                             </t>
  </si>
  <si>
    <t xml:space="preserve">TORNEIRA CROMADA DE MESA PARA LAVATORIO, PADRAO POPULAR, 1/2 " OU 3/4 " (REF 1193)                                                                                                                                                                                                                                                                                                                                                                                                                        </t>
  </si>
  <si>
    <t xml:space="preserve">TORNEIRA CROMADA DE PAREDE LONGA PARA LAVATORIO (REF 1178)                                                                                                                                                                                                                                                                                                                                                                                                                                                </t>
  </si>
  <si>
    <t xml:space="preserve">TORNEIRA CROMADA DE PAREDE PARA COZINHA BICA MOVEL COM AREJADOR 1/2 " OU 3/4 " (REF 1168)                                                                                                                                                                                                                                                                                                                                                                                                                 </t>
  </si>
  <si>
    <t xml:space="preserve">TORNEIRA CROMADA DE PAREDE PARA COZINHA COM AREJADOR 1/2 " OU 3/4 " (REF 1157)                                                                                                                                                                                                                                                                                                                                                                                                                            </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</si>
  <si>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</si>
  <si>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</si>
  <si>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</si>
  <si>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 xml:space="preserve">TORNEIRA CROMADA SEM BICO PARA TANQUE, PADRAO POPULAR, 1/2 " OU 3/4 " (REF 1126)                                                                                                                                                                                                                                                                                                                                                                                                                          </t>
  </si>
  <si>
    <t xml:space="preserve">TORNEIRA ELETRICA DE PAREDE, BICA ALTA, PARA COZINHA, 5500 W (110/220 V)                                                                                                                                                                                                                                                                                                                                                                                                                                  </t>
  </si>
  <si>
    <t xml:space="preserve">TORNEIRA METAL AMARELO COM BICO PARA JARDIM, PADRAO POPULAR, 1/2 " OU 3/4 " (REF 1128)                                                                                                                                                                                                                                                                                                                                                                                                                    </t>
  </si>
  <si>
    <t xml:space="preserve">TORNEIRA METAL AMARELO CURTA SEM BICO PARA TANQUE, PADRAO POPULAR, 1/2 " OU 3/4 " (REF 1120)                                                                                                                                                                                                                                                                                                                                                                                                              </t>
  </si>
  <si>
    <t xml:space="preserve">TORNEIRA METALICA DE BOIA CONVENCIONAL PARA CAIXA D'AGUA, 1.1/2", COM HASTE METALICA E BALAO PLASTICO                                                                                                                                                                                                                                                                                                                                                                                                     </t>
  </si>
  <si>
    <t xml:space="preserve">TORNEIRA METALICA DE BOIA CONVENCIONAL PARA CAIXA D'AGUA, 1.1/4", COM HASTE METALICA E BALAO PLASTICO                                                                                                                                                                                                                                                                                                                                                                                                     </t>
  </si>
  <si>
    <t xml:space="preserve">TORNEIRA METALICA DE BOIA CONVENCIONAL PARA CAIXA D'AGUA, 1/2 ", COM HASTE METALICA E BALAO METALICO                                                                                                                                                                                                                                                                                                                                                                                                      </t>
  </si>
  <si>
    <t xml:space="preserve">TORNEIRA METALICA DE BOIA CONVENCIONAL PARA CAIXA D'AGUA, 1/2", COM HASTE METALICA E BALAO PLASTICO                                                                                                                                                                                                                                                                                                                                                                                                       </t>
  </si>
  <si>
    <t xml:space="preserve">TORNEIRA METALICA DE BOIA CONVENCIONAL PARA CAIXA D'AGUA, 1", COM HASTE METALICA E BALAO PLASTICO                                                                                                                                                                                                                                                                                                                                                                                                         </t>
  </si>
  <si>
    <t xml:space="preserve">TORNEIRA METALICA DE BOIA CONVENCIONAL PARA CAIXA D'AGUA, 2", COM HASTE METALICA E BALAO PLASTICO                                                                                                                                                                                                                                                                                                                                                                                                         </t>
  </si>
  <si>
    <t xml:space="preserve">TORNEIRA METALICA DE BOIA CONVENCIONAL PARA CAIXA D'AGUA, 3/4 ", COM HASTE METALICA E BALAO METALICO                                                                                                                                                                                                                                                                                                                                                                                                      </t>
  </si>
  <si>
    <t xml:space="preserve">TORNEIRA METALICA DE BOIA CONVENCIONAL PARA CAIXA D'AGUA, 3/4", COM HASTE METALICA E BALAO PLASTICO                                                                                                                                                                                                                                                                                                                                                                                                       </t>
  </si>
  <si>
    <t xml:space="preserve">TORNEIRA METALICA DE BOIA VAZAO TOTAL PARA CAIXA D'AGUA, 1/2", COM HASTE METALICA E BALAO PLASTICO                                                                                                                                                                                                                                                                                                                                                                                                        </t>
  </si>
  <si>
    <t xml:space="preserve">TORNEIRA METALICA DE BOIA VAZAO TOTAL PARA CAIXA D'AGUA, 1", COM HASTE METALICA E BALAO PLASTICO                                                                                                                                                                                                                                                                                                                                                                                                          </t>
  </si>
  <si>
    <t xml:space="preserve">TORNEIRA METALICA DE BOIA VAZAO TOTAL PARA CAIXA D'AGUA, 3/4", COM HASTE METALICA E BALAO PLASTICO                                                                                                                                                                                                                                                                                                                                                                                                        </t>
  </si>
  <si>
    <t xml:space="preserve">TORNEIRA PLASTICA DE BOIA CONVENCIONAL PARA CAIXA DE AGUA, 3/4 ", COM HASTE METALICA E COM BALAO PLASTICO (PADRAO POPULAR)                                                                                                                                                                                                                                                                                                                                                                                </t>
  </si>
  <si>
    <t xml:space="preserve">TORNEIRA PLASTICA DE BOIA PARA CAIXA DE DESCARGA,  1/2", COM HASTE  METALICA E BALAO PLASTICO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</si>
  <si>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</si>
  <si>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</si>
  <si>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</si>
  <si>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</si>
  <si>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</si>
  <si>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</si>
  <si>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</si>
  <si>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</si>
  <si>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</si>
  <si>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</si>
  <si>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</si>
  <si>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</si>
  <si>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</si>
  <si>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</si>
  <si>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t>
  </si>
  <si>
    <t xml:space="preserve">TRANSPORTE - MENSALISTA (COLETADO CAIXA)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</si>
  <si>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</si>
  <si>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</si>
  <si>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</si>
  <si>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</si>
  <si>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</si>
  <si>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</si>
  <si>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</si>
  <si>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</si>
  <si>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</si>
  <si>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</si>
  <si>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</si>
  <si>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</si>
  <si>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</si>
  <si>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</si>
  <si>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</si>
  <si>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TRAVA-QUEDAS EM ACO PARA CORDA DE 12 MM, EXTENSOR DE 25 X 300 MM, COM MOSQUETAO TIPO GANCHO TRAVA DUPLA                                                                                                                                                                                                                                                                                                                                                                                                   </t>
  </si>
  <si>
    <t xml:space="preserve">TRELICA NERVURADA (ESPACADOR), ALTURA = 120,0 MM, DIAMETRO DOS BANZOS INFERIORES E SUPERIOR = 6,0 MM, DIAMETRO DA DIAGONAL = 4,2 MM (COLETADO CAIXA)                                                                                                                                                                                                                                                                                                                                                      </t>
  </si>
  <si>
    <t xml:space="preserve">TRILHO EM ALUMINIO "U", COM ABAULADO PARA ROLDANA DE PORTA DE CORRER, *40 X 40* MM                                                                                                                                                                                                                                                                                                                                                                                                                        </t>
  </si>
  <si>
    <t xml:space="preserve">TRILHO QUADRADO, EM ALUMINIO (VERGALHAO MACICO), 1/4", (*6 X 6* CM), PARA RODIZIOS                                                                                                                                                                                                                                                                                                                                                                                                                        </t>
  </si>
  <si>
    <t xml:space="preserve">TRINCO / FECHO TIPO AVIAO, EM ZAMAC CROMADO, *60* MM, PARA JANELAS - INCLUI PARAFUSOS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</si>
  <si>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</si>
  <si>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</si>
  <si>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</si>
  <si>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</si>
  <si>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</si>
  <si>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</si>
  <si>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</si>
  <si>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</si>
  <si>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</si>
  <si>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</si>
  <si>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1/2", E= *2,77 MM, SCHEDULE 40, *1,27 KG/M                                                                                                                                                                                                                                                                                                                                                                                                                                   </t>
  </si>
  <si>
    <t xml:space="preserve">TUBO ACO CARBONO SEM COSTURA 1/2", E= *3,73 MM, SCHEDULE 80, *1,62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</si>
  <si>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</si>
  <si>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</si>
  <si>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</si>
  <si>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</si>
  <si>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</si>
  <si>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</si>
  <si>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</si>
  <si>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4", E= *6,02 MM, SCHEDULE 40, *16,06 KG/M                                                                                                                                                                                                                                                                                                                                                                                                                                    </t>
  </si>
  <si>
    <t xml:space="preserve">TUBO ACO CARBONO SEM COSTURA 4", E= *8,56 MM, SCHEDULE 80, *22,31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</si>
  <si>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</si>
  <si>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</si>
  <si>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</si>
  <si>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</si>
  <si>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</si>
  <si>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</si>
  <si>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</si>
  <si>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</si>
  <si>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</si>
  <si>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</si>
  <si>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</si>
  <si>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</si>
  <si>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</si>
  <si>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</si>
  <si>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</si>
  <si>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</si>
  <si>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</si>
  <si>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</si>
  <si>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</si>
  <si>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</si>
  <si>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</si>
  <si>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</si>
  <si>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</si>
  <si>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</si>
  <si>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</si>
  <si>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</si>
  <si>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</si>
  <si>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</si>
  <si>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</si>
  <si>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</si>
  <si>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</si>
  <si>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</si>
  <si>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</si>
  <si>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</si>
  <si>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CONCRETO ARMADO, CLASSE EA-2, PB JE, DN 1000 MM, PARA ESGOTO SANITARIO (NBR 8890)                                                                                                                                                                                                                                                                                                                                                                                                                    </t>
  </si>
  <si>
    <t xml:space="preserve">TUBO CONCRETO ARMADO, CLASSE EA-2, PB JE, DN 300 MM, PARA ESGOTO SANITARIO (NBR 8890)                                                                                                                                                                                                                                                                                                                                                                                                                     </t>
  </si>
  <si>
    <t xml:space="preserve">TUBO CONCRETO ARMADO, CLASSE EA-2, PB JE, DN 400 MM, PARA ESGOTO SANITARIO (NBR 8890)                                                                                                                                                                                                                                                                                                                                                                                                                     </t>
  </si>
  <si>
    <t xml:space="preserve">TUBO CONCRETO ARMADO, CLASSE EA-2, PB JE, DN 500 MM, PARA ESGOTO SANITARIO (NBR 8890)                                                                                                                                                                                                                                                                                                                                                                                                                     </t>
  </si>
  <si>
    <t xml:space="preserve">TUBO CONCRETO ARMADO, CLASSE EA-2, PB JE, DN 600 MM, PARA ESGOTO SANITARIO (NBR 8890)                                                                                                                                                                                                                                                                                                                                                                                                                     </t>
  </si>
  <si>
    <t xml:space="preserve">TUBO CONCRETO ARMADO, CLASSE EA-2, PB JE, DN 700 MM, PARA ESGOTO SANITARIO (NBR 8890)                                                                                                                                                                                                                                                                                                                                                                                                                     </t>
  </si>
  <si>
    <t xml:space="preserve">TUBO CONCRETO ARMADO, CLASSE EA-2, PB JE, DN 800 MM, PARA ESGOTO SANITARIO (NBR 8890)                                                                                                                                                                                                                                                                                                                                                                                                                     </t>
  </si>
  <si>
    <t xml:space="preserve">TUBO CONCRETO ARMADO, CLASSE EA-2, PB JE, DN 900 MM, PARA ESGOTO SANITARIO (NBR 8890)                                                                                                                                                                                                                                                                                                                                                                                                                     </t>
  </si>
  <si>
    <t xml:space="preserve">TUBO CONCRETO ARMADO, CLASSE EA-3, PB JE, DN 1000 MM, PARA ESGOTO SANITARIO (NBR 8890)                                                                                                                                                                                                                                                                                                                                                                                                                    </t>
  </si>
  <si>
    <t xml:space="preserve">TUBO CONCRETO ARMADO, CLASSE EA-3, PB JE, DN 400 MM, PARA ESGOTO SANITARIO (NBR 8890)                                                                                                                                                                                                                                                                                                                                                                                                                     </t>
  </si>
  <si>
    <t xml:space="preserve">TUBO CONCRETO ARMADO, CLASSE EA-3, PB JE, DN 500 MM, PARA ESGOTO SANITARIO (NBR 8890)                                                                                                                                                                                                                                                                                                                                                                                                                     </t>
  </si>
  <si>
    <t xml:space="preserve">TUBO CONCRETO ARMADO, CLASSE EA-3, PB JE, DN 600 MM, PARA ESGOTO SANITARIO (NBR 8890)                                                                                                                                                                                                                                                                                                                                                                                                                     </t>
  </si>
  <si>
    <t xml:space="preserve">TUBO CONCRETO ARMADO, CLASSE EA-3, PB JE, DN 700 MM, PARA ESGOTO SANITARIO (NBR 8890)                                                                                                                                                                                                                                                                                                                                                                                                                     </t>
  </si>
  <si>
    <t xml:space="preserve">TUBO CONCRETO ARMADO, CLASSE EA-3, PB JE, DN 800 MM, PARA ESGOTO SANITARIO (NBR 8890)                                                                                                                                                                                                                                                                                                                                                                                                                     </t>
  </si>
  <si>
    <t xml:space="preserve">TUBO CONCRETO ARMADO, CLASSE EA-3, PB JE, DN 900 MM, PARA ESGOTO SANITARIO (NBR 8890)                                                                                                                                                                                                                                                                                                                                                                                                                     </t>
  </si>
  <si>
    <t xml:space="preserve">TUBO CONCRETO ARMADO, CLASSE PA-1, PB, DN 1000 MM, PARA AGUAS PLUVIAIS (NBR 8890)                                                                                                                                                                                                                                                                                                                                                                                                                         </t>
  </si>
  <si>
    <t xml:space="preserve">TUBO CONCRETO ARMADO, CLASSE PA-1, PB, DN 1100 MM, PARA AGUAS PLUVIAIS (NBR 8890)                                                                                                                                                                                                                                                                                                                                                                                                                         </t>
  </si>
  <si>
    <t xml:space="preserve">TUBO CONCRETO ARMADO, CLASSE PA-1, PB, DN 1200 MM, PARA AGUAS PLUVIAIS (NBR 8890)                                                                                                                                                                                                                                                                                                                                                                                                                         </t>
  </si>
  <si>
    <t xml:space="preserve">TUBO CONCRETO ARMADO, CLASSE PA-1, PB, DN 1500 MM, PARA AGUAS PLUVIAIS (NBR 8890)                                                                                                                                                                                                                                                                                                                                                                                                                         </t>
  </si>
  <si>
    <t xml:space="preserve">TUBO CONCRETO ARMADO, CLASSE PA-1, PB, DN 2000 MM, PARA AGUAS PLUVIAIS (NBR 8890)                                                                                                                                                                                                                                                                                                                                                                                                                         </t>
  </si>
  <si>
    <t xml:space="preserve">TUBO CONCRETO ARMADO, CLASSE PA-1, PB, DN 300 MM, PARA AGUAS PLUVIAIS (NBR 8890)                                                                                                                                                                                                                                                                                                                                                                                                                          </t>
  </si>
  <si>
    <t xml:space="preserve">TUBO CONCRETO ARMADO, CLASSE PA-1, PB, DN 400 MM, PARA AGUAS PLUVIAIS (NBR 8890)                                                                                                                                                                                                                                                                                                                                                                                                                          </t>
  </si>
  <si>
    <t xml:space="preserve">TUBO CONCRETO ARMADO, CLASSE PA-1, PB, DN 500 MM, PARA AGUAS PLUVIAIS (NBR 8890)                                                                                                                                                                                                                                                                                                                                                                                                                          </t>
  </si>
  <si>
    <t xml:space="preserve">TUBO CONCRETO ARMADO, CLASSE PA-1, PB, DN 600 MM, PARA AGUAS PLUVIAIS (NBR 8890)                                                                                                                                                                                                                                                                                                                                                                                                                          </t>
  </si>
  <si>
    <t xml:space="preserve">TUBO CONCRETO ARMADO, CLASSE PA-1, PB, DN 700 MM, PARA AGUAS PLUVIAIS (NBR 8890)                                                                                                                                                                                                                                                                                                                                                                                                                          </t>
  </si>
  <si>
    <t xml:space="preserve">TUBO CONCRETO ARMADO, CLASSE PA-1, PB, DN 800 MM, PARA AGUAS PLUVIAIS (NBR 8890)                                                                                                                                                                                                                                                                                                                                                                                                                          </t>
  </si>
  <si>
    <t xml:space="preserve">TUBO CONCRETO ARMADO, CLASSE PA-1, PB, DN 900 MM, PARA AGUAS PLUVIAIS (NBR 8890)                                                                                                                                                                                                                                                                                                                                                                                                                          </t>
  </si>
  <si>
    <t xml:space="preserve">TUBO CONCRETO ARMADO, CLASSE PA-2, PB, DN 1000 MM, PARA AGUAS PLUVIAIS (NBR 8890)                                                                                                                                                                                                                                                                                                                                                                                                                         </t>
  </si>
  <si>
    <t xml:space="preserve">TUBO CONCRETO ARMADO, CLASSE PA-2, PB, DN 1100 MM, PARA AGUAS PLUVIAIS (NBR 8890)                                                                                                                                                                                                                                                                                                                                                                                                                         </t>
  </si>
  <si>
    <t xml:space="preserve">TUBO CONCRETO ARMADO, CLASSE PA-2, PB, DN 1200 MM, PARA AGUAS PLUVIAIS (NBR 8890)                                                                                                                                                                                                                                                                                                                                                                                                                         </t>
  </si>
  <si>
    <t xml:space="preserve">TUBO CONCRETO ARMADO, CLASSE PA-2, PB, DN 1500 MM, PARA AGUAS PLUVIAIS (NBR 8890)                                                                                                                                                                                                                                                                                                                                                                                                                         </t>
  </si>
  <si>
    <t xml:space="preserve">TUBO CONCRETO ARMADO, CLASSE PA-2, PB, DN 2000 MM, PARA AGUAS PLUVIAIS (NBR 8890)                                                                                                                                                                                                                                                                                                                                                                                                                         </t>
  </si>
  <si>
    <t xml:space="preserve">TUBO CONCRETO ARMADO, CLASSE PA-2, PB, DN 300 MM, PARA AGUAS PLUVIAIS (NBR 8890)                                                                                                                                                                                                                                                                                                                                                                                                                          </t>
  </si>
  <si>
    <t xml:space="preserve">TUBO CONCRETO ARMADO, CLASSE PA-2, PB, DN 400 MM, PARA AGUAS PLUVIAIS (NBR 8890)                                                                                                                                                                                                                                                                                                                                                                                                                          </t>
  </si>
  <si>
    <t xml:space="preserve">TUBO CONCRETO ARMADO, CLASSE PA-2, PB, DN 500 MM, PARA AGUAS PLUVIAIS (NBR 8890)                                                                                                                                                                                                                                                                                                                                                                                                                          </t>
  </si>
  <si>
    <t xml:space="preserve">TUBO CONCRETO ARMADO, CLASSE PA-2, PB, DN 600 MM, PARA AGUAS PLUVIAIS (NBR 8890)                                                                                                                                                                                                                                                                                                                                                                                                                          </t>
  </si>
  <si>
    <t xml:space="preserve">TUBO CONCRETO ARMADO, CLASSE PA-2, PB, DN 700 MM, PARA AGUAS PLUVIAIS (NBR 8890)                                                                                                                                                                                                                                                                                                                                                                                                                          </t>
  </si>
  <si>
    <t xml:space="preserve">TUBO CONCRETO ARMADO, CLASSE PA-2, PB, DN 800 MM, PARA AGUAS PLUVIAIS (NBR 8890)                                                                                                                                                                                                                                                                                                                                                                                                                          </t>
  </si>
  <si>
    <t xml:space="preserve">TUBO CONCRETO ARMADO, CLASSE PA-2, PB, DN 900 MM, PARA AGUAS PLUVIAIS (NBR 8890)                                                                                                                                                                                                                                                                                                                                                                                                                          </t>
  </si>
  <si>
    <t xml:space="preserve">TUBO CONCRETO ARMADO, CLASSE PA-3, PB, DN 1000 MM, PARA AGUAS PLUVIAIS (NBR 8890)                                                                                                                                                                                                                                                                                                                                                                                                                         </t>
  </si>
  <si>
    <t xml:space="preserve">TUBO CONCRETO ARMADO, CLASSE PA-3, PB, DN 1100 MM, PARA AGUAS PLUVIAIS (NBR 8890)                                                                                                                                                                                                                                                                                                                                                                                                                         </t>
  </si>
  <si>
    <t xml:space="preserve">TUBO CONCRETO ARMADO, CLASSE PA-3, PB, DN 1200 MM, PARA AGUAS PLUVIAIS (NBR 8890)                                                                                                                                                                                                                                                                                                                                                                                                                         </t>
  </si>
  <si>
    <t xml:space="preserve">TUBO CONCRETO ARMADO, CLASSE PA-3, PB, DN 1500 MM, PARA AGUAS PLUVIAIS (NBR 8890)                                                                                                                                                                                                                                                                                                                                                                                                                         </t>
  </si>
  <si>
    <t xml:space="preserve">TUBO CONCRETO ARMADO, CLASSE PA-3, PB, DN 400 MM, PARA AGUAS PLUVIAIS (NBR 8890)                                                                                                                                                                                                                                                                                                                                                                                                                          </t>
  </si>
  <si>
    <t xml:space="preserve">TUBO CONCRETO ARMADO, CLASSE PA-3, PB, DN 500 MM, PARA AGUAS PLUVIAIS (NBR 8890)                                                                                                                                                                                                                                                                                                                                                                                                                          </t>
  </si>
  <si>
    <t xml:space="preserve">TUBO CONCRETO ARMADO, CLASSE PA-3, PB, DN 600 MM, PARA AGUAS PLUVIAIS (NBR 8890)                                                                                                                                                                                                                                                                                                                                                                                                                          </t>
  </si>
  <si>
    <t xml:space="preserve">TUBO CONCRETO ARMADO, CLASSE PA-3, PB, DN 700 MM, PARA AGUAS PLUVIAIS (NBR 8890)                                                                                                                                                                                                                                                                                                                                                                                                                          </t>
  </si>
  <si>
    <t xml:space="preserve">TUBO CONCRETO ARMADO, CLASSE PA-3, PB, DN 800 MM, PARA AGUAS PLUVIAIS (NBR 8890)                                                                                                                                                                                                                                                                                                                                                                                                                          </t>
  </si>
  <si>
    <t xml:space="preserve">TUBO CONCRETO ARMADO, CLASSE PA-3, PB, DN 900 MM, PARA AGUAS PLUVIAIS (NBR 8890)                                                                                                                                                                                                                                                                                                                                                                                                                          </t>
  </si>
  <si>
    <t xml:space="preserve">TUBO CORRUGADO PEAD, PAREDE DUPLA, INTERNA LISA, JEI, DN/DI *1000* MM, PARA SANEAMENTO                                                                                                                                                                                                                                                                                                                                                                                                                    </t>
  </si>
  <si>
    <t xml:space="preserve">TUBO CORRUGADO PEAD, PAREDE DUPLA, INTERNA LISA, JEI, DN/DI *400* MM, PARA SANEAMENTO                                                                                                                                                                                                                                                                                                                                                                                                                     </t>
  </si>
  <si>
    <t xml:space="preserve">TUBO CORRUGADO PEAD, PAREDE DUPLA, INTERNA LISA, JEI, DN/DI *800* MM, PARA SANEAMENTO                                                                                                                                                                                                                                                                                                                                                                                                                     </t>
  </si>
  <si>
    <t xml:space="preserve">TUBO CORRUGADO PEAD, PAREDE DUPLA, INTERNA LISA, JEI, DN/DI 1200 MM, PARA SANEAMENTO                                                                                                                                                                                                                                                                                                                                                                                                                      </t>
  </si>
  <si>
    <t xml:space="preserve">TUBO CORRUGADO PEAD, PAREDE DUPLA, INTERNA LISA, JEI, DN/DI 250 MM, PARA SANEAMENTO                                                                                                                                                                                                                                                                                                                                                                                                                       </t>
  </si>
  <si>
    <t xml:space="preserve">TUBO CORRUGADO PEAD, PAREDE DUPLA, INTERNA LISA, JEI, DN/DI 300 MM, PARA SANEAMENTO                                                                                                                                                                                                                                                                                                                                                                                                                       </t>
  </si>
  <si>
    <t xml:space="preserve">TUBO CORRUGADO PEAD, PAREDE DUPLA, INTERNA LISA, JEI, DN/DI 600 MM, PARA SANEAMENTO                                                                                                                                                                                                                                                                                                                                                                                                                       </t>
  </si>
  <si>
    <t xml:space="preserve">TUBO CPVC SOLDAVEL, 35 MM, AGUA QUENTE PREDIAL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</si>
  <si>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</si>
  <si>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</si>
  <si>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</si>
  <si>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</si>
  <si>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</si>
  <si>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</si>
  <si>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</si>
  <si>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</si>
  <si>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</si>
  <si>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</si>
  <si>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</si>
  <si>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</si>
  <si>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</si>
  <si>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</si>
  <si>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</si>
  <si>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</si>
  <si>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</si>
  <si>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</si>
  <si>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</si>
  <si>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</si>
  <si>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</si>
  <si>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</si>
  <si>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</si>
  <si>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</si>
  <si>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</si>
  <si>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</si>
  <si>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</si>
  <si>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</si>
  <si>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</si>
  <si>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</si>
  <si>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</si>
  <si>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</si>
  <si>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</si>
  <si>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</si>
  <si>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</si>
  <si>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</si>
  <si>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</si>
  <si>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</si>
  <si>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</si>
  <si>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</si>
  <si>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</si>
  <si>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</si>
  <si>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</si>
  <si>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</si>
  <si>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</si>
  <si>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</si>
  <si>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</si>
  <si>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</si>
  <si>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</si>
  <si>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</si>
  <si>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</si>
  <si>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</si>
  <si>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</si>
  <si>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SIMPLES POROSO, MACHO/FEMEA, DN 200 MM                                                                                                                                                                                                                                                                                                                                                                                                                                                   </t>
  </si>
  <si>
    <t xml:space="preserve">TUBO DE CONCRETO SIMPLES POROSO, MACHO/FEMEA, DN 300 MM                                                                                                                                                                                                                                                                                                                                                                                                                                                   </t>
  </si>
  <si>
    <t xml:space="preserve">TUBO DE CONCRETO SIMPLES, CLASSE ES, PB JE, DN 400 MM, PARA ESGOTO SANITARIO (NBR 8890)                                                                                                                                                                                                                                                                                                                                                                                                                   </t>
  </si>
  <si>
    <t xml:space="preserve">TUBO DE CONCRETO SIMPLES, CLASSE ES, PB JE, DN 500 MM, PARA ESGOTO SANITARIO (NBR 8890)                                                                                                                                                                                                                                                                                                                                                                                                                   </t>
  </si>
  <si>
    <t xml:space="preserve">TUBO DE CONCRETO SIMPLES, CLASSE ES, PB JE, DN 600 MM, PARA ESGOTO SANITARIO (NBR 8890)                                                                                                                                                                                                                                                                                                                                                                                                                   </t>
  </si>
  <si>
    <t xml:space="preserve">TUBO DE CONCRETO SIMPLES, CLASSE- PS1, MACHO/FEMEA, DN 200 MM, PARA AGUAS PLUVIAIS (NBR 8890)                                                                                                                                                                                                                                                                                                                                                                                                             </t>
  </si>
  <si>
    <t xml:space="preserve">TUBO DE CONCRETO SIMPLES, CLASSE- PS1, MACHO/FEMEA, DN 300 MM, PARA AGUAS PLUVIAIS (NBR 8890)                                                                                                                                                                                                                                                                                                                                                                                                             </t>
  </si>
  <si>
    <t xml:space="preserve">TUBO DE CONCRETO SIMPLES, CLASSE- PS1, MACHO/FEMEA, DN 400 MM, PARA AGUAS PLUVIAIS (NBR 8890)                                                                                                                                                                                                                                                                                                                                                                                                             </t>
  </si>
  <si>
    <t xml:space="preserve">TUBO DE CONCRETO SIMPLES, CLASSE- PS1, MACHO/FEMEA, DN 500 MM, PARA AGUAS PLUVIAIS (NBR 8890)                                                                                                                                                                                                                                                                                                                                                                                                             </t>
  </si>
  <si>
    <t xml:space="preserve">TUBO DE CONCRETO SIMPLES, CLASSE- PS1, MACHO/FEMEA, DN 600 MM, PARA AGUAS PLUVIAIS (NBR 8890)                                                                                                                                                                                                                                                                                                                                                                                                             </t>
  </si>
  <si>
    <t xml:space="preserve">TUBO DE CONCRETO SIMPLES, CLASSE- PS1, PB, DN 200 MM, PARA AGUAS PLUVIAIS (NBR 8890)                                                                                                                                                                                                                                                                                                                                                                                                                      </t>
  </si>
  <si>
    <t xml:space="preserve">TUBO DE CONCRETO SIMPLES, CLASSE- PS1, PB, DN 300 MM, PARA AGUAS PLUVIAIS (NBR 8890)                                                                                                                                                                                                                                                                                                                                                                                                                      </t>
  </si>
  <si>
    <t xml:space="preserve">TUBO DE CONCRETO SIMPLES, CLASSE- PS1, PB, DN 400 MM, PARA AGUAS PLUVIAIS (NBR 8890)                                                                                                                                                                                                                                                                                                                                                                                                                      </t>
  </si>
  <si>
    <t xml:space="preserve">TUBO DE CONCRETO SIMPLES, CLASSE- PS1, PB, DN 500 MM, PARA AGUAS PLUVIAIS (NBR 8890)                                                                                                                                                                                                                                                                                                                                                                                                                      </t>
  </si>
  <si>
    <t xml:space="preserve">TUBO DE CONCRETO SIMPLES, CLASSE- PS1, PB, DN 600 MM, PARA AGUAS PLUVIAIS (NBR 8890)                                                                                                                                                                                                                                                                                                                                                                                                                      </t>
  </si>
  <si>
    <t xml:space="preserve">TUBO DE CONCRETO SIMPLES, CLASSE- PS2, PB, DN 200 MM, PARA AGUAS PLUVIAIS (NBR 8890)                                                                                                                                                                                                                                                                                                                                                                                                                      </t>
  </si>
  <si>
    <t xml:space="preserve">TUBO DE CONCRETO SIMPLES, CLASSE- PS2, PB, DN 300 MM, PARA AGUAS PLUVIAIS (NBR 8890)                                                                                                                                                                                                                                                                                                                                                                                                                      </t>
  </si>
  <si>
    <t xml:space="preserve">TUBO DE CONCRETO SIMPLES, CLASSE- PS2, PB, DN 400 MM, PARA AGUAS PLUVIAIS (NBR 8890)                                                                                                                                                                                                                                                                                                                                                                                                                      </t>
  </si>
  <si>
    <t xml:space="preserve">TUBO DE CONCRETO SIMPLES, CLASSE- PS2, PB, DN 500 MM, PARA AGUAS PLUVIAIS (NBR 8890)                                                                                                                                                                                                                                                                                                                                                                                                                      </t>
  </si>
  <si>
    <t xml:space="preserve">TUBO DE CONCRETO SIMPLES, CLASSE- PS2, PB, DN 600 MM, PARA AGUAS PLUVIAIS (NBR 8890)                                                                                                                                                                                                                                                                                                                                                                                                                      </t>
  </si>
  <si>
    <t xml:space="preserve">TUBO DE DESCARGA PVC, PARA LIGACAO CAIXA DE DESCARGA - EMBUTIR,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</si>
  <si>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</si>
  <si>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</si>
  <si>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</si>
  <si>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</si>
  <si>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</si>
  <si>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</si>
  <si>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</si>
  <si>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</si>
  <si>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</si>
  <si>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</si>
  <si>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</si>
  <si>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</si>
  <si>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</si>
  <si>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</si>
  <si>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</si>
  <si>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</si>
  <si>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</si>
  <si>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 xml:space="preserve">TUBO DE POLIETILENO DE ALTA DENSIDADE, PEAD, PE-80, DE = 1400 MM X 42,9 MM PAREDE, (SDR 32,25 - PN 04 ) PARA REDE DE AGUA OU ESGOTO (NBR 15561)                                                                                                                                                                                                                                                                                                                                                           </t>
  </si>
  <si>
    <t xml:space="preserve">TUBO DE POLIETILENO DE ALTA DENSIDADE, PEAD, PE-80, DE = 160 MM X 14,6 MM PAREDE, (SDR 11 - PN 12,5 ) PARA REDE DE AGUA OU ESGOTO (NBR 15561)                                                                                                                                                                                                                                                                                                                                                             </t>
  </si>
  <si>
    <t xml:space="preserve">TUBO DE POLIETILENO DE ALTA DENSIDADE, PEAD, PE-80, DE = 1600 MM X 49,0 MM PAREDE, ( SDR 32,25 - PN 04 ) PARA REDE DE AGUA OU ESGOTO (NBR 15561)                                                                                                                                                                                                                                                                                                                                                          </t>
  </si>
  <si>
    <t xml:space="preserve">TUBO DE POLIETILENO DE ALTA DENSIDADE, PEAD, PE-80, DE = 900 MM X 34,7 MM PAREDE, ( SDR 26 - PN 05 ) PARA REDE DE AGUA OU ESGOTO (NBR 15561)                                                                                                                                                                                                                                                                                                                                                              </t>
  </si>
  <si>
    <t xml:space="preserve">TUBO DE POLIETILENO DE ALTA DENSIDADE, PEAD, PE-80, DE= 200 MM X 18,2 MM PAREDE, ( SDR 11 - PN 12,5 ) PARA REDE DE AGUA OU ESGOTO (NBR 15561)                                                                                                                                                                                                                                                                                                                                                             </t>
  </si>
  <si>
    <t xml:space="preserve">TUBO DE POLIETILENO DE ALTA DENSIDADE, PEAD, PE-80, DE= 315 MM X 28,7 MM PAREDE, ( SDR 11 - PN 12,5 ) PARA REDE DE AGUA OU ESGOTO (NBR 15561)                                                                                                                                                                                                                                                                                                                                                             </t>
  </si>
  <si>
    <t xml:space="preserve">TUBO DE POLIETILENO DE ALTA DENSIDADE, PEAD, PE-80, DE= 400 MM X 36,4 MM PAREDE, ( SDR 11 - PN 12,5 ) PARA REDE DE AGUA OU ESGOTO (NBR 15561)                                                                                                                                                                                                                                                                                                                                                             </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</si>
  <si>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</si>
  <si>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</si>
  <si>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 xml:space="preserve">TUBO DE POLIETILENO DE ALTA DENSIDADE, PEAD, PE-80, DE= 630 MM X 57,3 MM PAREDE (SDR 11 - PN 12,5 ) PARA REDE DE AGUA OU ESGOTO (NBR 15561)                                                                                                                                                                                                                                                                                                                                                               </t>
  </si>
  <si>
    <t xml:space="preserve">TUBO DE POLIETILENO DE ALTA DENSIDADE, PEAD, PE-80, DE= 730 MM X 34,1 MM PAREDE, ( SDR 21 - PN 06 ) PARA REDE DE AGUA OU ESGOTO (NBR 15561)                                                                                                                                                                                                                                                                                                                                                               </t>
  </si>
  <si>
    <t xml:space="preserve">TUBO DE POLIETILENO DE ALTA DENSIDADE, PEAD, PE-80, DE= 75 MM X 6,9 MM PAREDE, ( SRD 11 - PN 12,5 ) PARA REDE DE AGUA OU ESGOTO (NBR 15561)                                                                                                                                                                                                                                                                                                                                                               </t>
  </si>
  <si>
    <t xml:space="preserve">TUBO DE POLIETILENO DE ALTA DENSIDADE, PEAD, PE-80, DE= 800 MM X 30,8 MM PAREDE, ( SDR 26 - PN 05 ) PARA REDE DE AGUA OU ESGOTO (NBR 15561)                                                                                                                                                                                                                                                                                                                                                               </t>
  </si>
  <si>
    <t xml:space="preserve">TUBO DE PVC, PBL, TIPO LEVE, DN = 125 MM,  PARA VENTILACAO                                                                                                                                                                                                                                                                                                                                                                                                                                                </t>
  </si>
  <si>
    <t xml:space="preserve">TUBO DE PVC, PBL, TIPO LEVE, DN = 250 MM,  PARA VENTILACAO                                                                                                                                                                                                                                                                                                                                                                                                                                                </t>
  </si>
  <si>
    <t xml:space="preserve">TUBO DE PVC, PBL, TIPO LEVE, DN = 300 MM,  PARA VENTILACAO                                                                                                                                                                                                                                                                                                                                                                                                                                                </t>
  </si>
  <si>
    <t xml:space="preserve">TUBO DE PVC, PBL, TIPO LEVE, DN = 400 MM,  PARA VENTILACAO                                                                                                                                                                                                                                                                                                                                                                                                                                                </t>
  </si>
  <si>
    <t xml:space="preserve">TUBO DE REVESTIMENTO, EM ACO, CORPO SCHEDULE 40, PONTEIRA SCHEDULE 80, ROSQUEAVEL E SEGMENTADO PARA PERFURACAO,  DIAMETRO 6'' (200 MM) (COLETADO CAIXA)                                                                                                                                                                                                                                                                                                                                                   </t>
  </si>
  <si>
    <t xml:space="preserve">TUBO DE REVESTIMENTO, EM ACO, CORPO SCHEDULE 40, PONTEIRA SCHEDULE 80, ROSQUEAVEL E SEGMENTADO PARA PERFURACAO, DIAMETRO 10'' (310 MM)  (COLETADO CAIXA)                                                                                                                                                                                                                                                                                                                                                  </t>
  </si>
  <si>
    <t xml:space="preserve">TUBO DE REVESTIMENTO, EM ACO, CORPO SCHEDULE 40, PONTEIRA SCHEDULE 80, ROSQUEAVEL E SEGMENTADO PARA PERFURACAO, DIAMETRO 14'' (400 MM)  (COLETADO CAIXA)                                                                                                                                                                                                                                                                                                                                                  </t>
  </si>
  <si>
    <t xml:space="preserve">TUBO DE REVESTIMENTO, EM ACO, CORPO SCHEDULE 40, PONTEIRA SCHEDULE 80, ROSQUEAVEL E SEGMENTADO PARA PERFURACAO, DIAMETRO 16'' (450 MM)  (COLETADO CAIXA)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</si>
  <si>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</si>
  <si>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</si>
  <si>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</si>
  <si>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</si>
  <si>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</si>
  <si>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</si>
  <si>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</si>
  <si>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</si>
  <si>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</si>
  <si>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</si>
  <si>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</si>
  <si>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</si>
  <si>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</si>
  <si>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</si>
  <si>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</si>
  <si>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</si>
  <si>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</si>
  <si>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</si>
  <si>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</si>
  <si>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</si>
  <si>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</si>
  <si>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</si>
  <si>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</si>
  <si>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</si>
  <si>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</si>
  <si>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</si>
  <si>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</si>
  <si>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</si>
  <si>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</si>
  <si>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</si>
  <si>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</si>
  <si>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</si>
  <si>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</si>
  <si>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</si>
  <si>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</si>
  <si>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 xml:space="preserve">TUBO PVC CORRUGADO, PAREDE DUPLA, JE, DN 250 MM, REDE COLETORA ESGOTO                                                                                                                                                                                                                                                                                                                                                                                                                                     </t>
  </si>
  <si>
    <t xml:space="preserve">TUBO PVC CORRUGADO, PAREDE DUPLA, JE, DN 300 MM, REDE COLETORA ESGOTO                                                                                                                                                                                                                                                                                                                                                                                                                                     </t>
  </si>
  <si>
    <t xml:space="preserve">TUBO PVC CORRUGADO, PAREDE DUPLA, JE, DN 350 MM, REDE COLETORA ESGOTO                                                                                                                                                                                                                                                                                                                                                                                                                                     </t>
  </si>
  <si>
    <t xml:space="preserve">TUBO PVC CORRUGADO, PAREDE DUPLA, JE, DN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</si>
  <si>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</si>
  <si>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</si>
  <si>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</si>
  <si>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</si>
  <si>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 REVESTIMENTO GEOMECANICO NERVURADO STANDARD, DN = 250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</si>
  <si>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</si>
  <si>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</si>
  <si>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</si>
  <si>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</si>
  <si>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</si>
  <si>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</si>
  <si>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</si>
  <si>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</si>
  <si>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</si>
  <si>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</si>
  <si>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</si>
  <si>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</si>
  <si>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</si>
  <si>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</si>
  <si>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</si>
  <si>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</si>
  <si>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</si>
  <si>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</si>
  <si>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</si>
  <si>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</si>
  <si>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</si>
  <si>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</si>
  <si>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</si>
  <si>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</si>
  <si>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</si>
  <si>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</si>
  <si>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</si>
  <si>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</si>
  <si>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 xml:space="preserve">TUBO PVC, ROSCAVEL, 5",  AGUA FRIA PREDIAL                                                                                                                                                                                                                                                                                                                                                                                                                                                                </t>
  </si>
  <si>
    <t xml:space="preserve">TUBO PVC, ROSCAVEL, 6",  AGUA FRIA PREDIAL                                                                                                                                                                                                                                                                                                                                                                                                                                                                </t>
  </si>
  <si>
    <t xml:space="preserve">TUBO PVC, SERIE R, DN 100 MM, PARA ESGOTO OU AGUAS PLUVIAIS PREDIAL (NBR 5688)                                                                                                                                                                                                                                                                                                                                                                                                                            </t>
  </si>
  <si>
    <t xml:space="preserve">TUBO PVC, SERIE R, DN 150 MM, PARA ESGOTO OU AGUAS PLUVIAIS PREDIAL (NBR 5688)                                                                                                                                                                                                                                                                                                                                                                                                                            </t>
  </si>
  <si>
    <t xml:space="preserve">TUBO PVC, SERIE R, DN 40 MM, PARA ESGOTO OU AGUAS PLUVIAIS PREDIAL (NBR 5688)                                                                                                                                                                                                                                                                                                                                                                                                                             </t>
  </si>
  <si>
    <t xml:space="preserve">TUBO PVC, SERIE R, DN 50 MM, PARA ESGOTO OU AGUAS PLUVIAIS PREDIAL (NBR 5688)                                                                                                                                                                                                                                                                                                                                                                                                                             </t>
  </si>
  <si>
    <t xml:space="preserve">TUBO PVC, SERIE R, DN 75 MM, PARA ESGOTO OU AGUAS PLUVIAIS PREDIAL (NBR 5688)                                                                                                                                                                                                                                                                                                                                                                                                                             </t>
  </si>
  <si>
    <t xml:space="preserve">TUBO PVC, SOLDAVEL, DN 110 MM, AGUA FRIA (NBR-5648)                                                                                                                                                                                                                                                                                                                                                                                                                                                       </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</si>
  <si>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</si>
  <si>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</si>
  <si>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</si>
  <si>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</si>
  <si>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</si>
  <si>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</si>
  <si>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</si>
  <si>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</si>
  <si>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</si>
  <si>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</si>
  <si>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</si>
  <si>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</si>
  <si>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</si>
  <si>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</si>
  <si>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</si>
  <si>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</si>
  <si>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</si>
  <si>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</si>
  <si>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</si>
  <si>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</si>
  <si>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</si>
  <si>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</si>
  <si>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</si>
  <si>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</si>
  <si>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</si>
  <si>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</si>
  <si>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</si>
  <si>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</si>
  <si>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</si>
  <si>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</si>
  <si>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</si>
  <si>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</si>
  <si>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</si>
  <si>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</si>
  <si>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</si>
  <si>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</si>
  <si>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</si>
  <si>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</si>
  <si>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DE REDUCAO METALICA, PARA CONEXAO COM ANEL DESLIZANTE EM TUBO PEX, DN 20 X 16 MM                                                                                                                                                                                                                                                                                                                                                                                                                    </t>
  </si>
  <si>
    <t xml:space="preserve">UNIAO DE REDUCAO METALICA, PARA CONEXAO COM ANEL DESLIZANTE EM TUBO PEX, DN 25 X 16 MM                                                                                                                                                                                                                                                                                                                                                                                                                    </t>
  </si>
  <si>
    <t xml:space="preserve">UNIAO DE REDUCAO METALICA, PARA CONEXAO COM ANEL DESLIZANTE EM TUBO PEX, DN 25 X 20 MM                                                                                                                                                                                                                                                                                                                                                                                                                    </t>
  </si>
  <si>
    <t xml:space="preserve">UNIAO DE REDUCAO METALICA, PARA CONEXAO COM ANEL DESLIZANTE EM TUBO PEX, DN 32 X 25 MM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</si>
  <si>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</si>
  <si>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</si>
  <si>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</si>
  <si>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</si>
  <si>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METALICA, PARA CONEXAO COM ANEL DESLIZANTE EM TUBO PEX, DN 16 MM                                                                                                                                                                                                                                                                                                                                                                                                                                    </t>
  </si>
  <si>
    <t xml:space="preserve">UNIAO METALICA, PARA CONEXAO COM ANEL DESLIZANTE EM TUBO PEX, DN 20 MM                                                                                                                                                                                                                                                                                                                                                                                                                                    </t>
  </si>
  <si>
    <t xml:space="preserve">UNIAO METALICA, PARA CONEXAO COM ANEL DESLIZANTE EM TUBO PEX, DN 25 MM                                                                                                                                                                                                                                                                                                                                                                                                                                    </t>
  </si>
  <si>
    <t xml:space="preserve">UNIAO METALICA, PARA CONEXAO COM ANEL DESLIZANTE EM TUBO PEX, DN 32 MM                                                                                                                                                                                                                                                                                                                                                                                                                                    </t>
  </si>
  <si>
    <t xml:space="preserve">UNIAO PVC, ROSCAVEL 1/2",  AGUA FRIA PREDIAL                                                                                                                                                                                                                                                                                                                                                                                                                                                              </t>
  </si>
  <si>
    <t xml:space="preserve">UNIAO PVC, ROSCAVEL 2",  AGUA FRIA PREDIAL                                                                                                                                                                                                                                                                                                                                                                                                                                                                </t>
  </si>
  <si>
    <t xml:space="preserve">UNIAO PVC, ROSCAVEL, 1 1/2",  AGUA FRIA PREDIAL                                                                                                                                                                                                                                                                                                                                                                                                                                                           </t>
  </si>
  <si>
    <t xml:space="preserve">UNIAO PVC, ROSCAVEL, 1 1/4",  AGUA FRIA PREDIAL                                                                                                                                                                                                                                                                                                                                                                                                                                                           </t>
  </si>
  <si>
    <t xml:space="preserve">UNIAO PVC, ROSCAVEL, 1",  AGUA FRIA PREDIAL                                                                                                                                                                                                                                                                                                                                                                                                                                                               </t>
  </si>
  <si>
    <t xml:space="preserve">UNIAO PVC, ROSCAVEL, 2 1/2",  AGUA FRIA PREDIAL                                                                                                                                                                                                                                                                                                                                                                                                                                                           </t>
  </si>
  <si>
    <t xml:space="preserve">UNIAO PVC, ROSCAVEL, 3/4",  AGUA FRIA PREDIAL                                                                                                                                                                                                                                                                                                                                                                                                                                                             </t>
  </si>
  <si>
    <t xml:space="preserve">UNIAO PVC, ROSCAVEL, 3",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</si>
  <si>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</si>
  <si>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</si>
  <si>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</si>
  <si>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</si>
  <si>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</si>
  <si>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</si>
  <si>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</si>
  <si>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</si>
  <si>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</si>
  <si>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</si>
  <si>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</si>
  <si>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</si>
  <si>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</si>
  <si>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</si>
  <si>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</si>
  <si>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</si>
  <si>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</si>
  <si>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</si>
  <si>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</si>
  <si>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</si>
  <si>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</si>
  <si>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</si>
  <si>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</si>
  <si>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</si>
  <si>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</si>
  <si>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</si>
  <si>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</si>
  <si>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</si>
  <si>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</si>
  <si>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</si>
  <si>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</si>
  <si>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</si>
  <si>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</si>
  <si>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</si>
  <si>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</si>
  <si>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</si>
  <si>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</si>
  <si>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</si>
  <si>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</si>
  <si>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</si>
  <si>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</si>
  <si>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</si>
  <si>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</si>
  <si>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</si>
  <si>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</si>
  <si>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</si>
  <si>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</si>
  <si>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</si>
  <si>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</si>
  <si>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</si>
  <si>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</si>
  <si>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</si>
  <si>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</si>
  <si>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</si>
  <si>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</si>
  <si>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</si>
  <si>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</si>
  <si>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</si>
  <si>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</si>
  <si>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</si>
  <si>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</si>
  <si>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</si>
  <si>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</si>
  <si>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</si>
  <si>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</si>
  <si>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</si>
  <si>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</si>
  <si>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</si>
  <si>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</si>
  <si>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</si>
  <si>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</si>
  <si>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</si>
  <si>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</si>
  <si>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</si>
  <si>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 PERFIL PARA CREMONA, EM FERRO CROMADO, COMPRIMENTO DE 120 CM                                                                                                                                                                                                                                                                                                                                                                                                                                       </t>
  </si>
  <si>
    <t xml:space="preserve">VARA / PERFIL PARA CREMONA, EM FERRO CROMADO, COMPRIMENTO DE 150 CM                                                                                                                                                                                                                                                                                                                                                                                                                                       </t>
  </si>
  <si>
    <t xml:space="preserve">VARA/ PERFIL PARA CREMONA, EM LATAO CROMADO, COMPRIMENTO DE 120 CM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</si>
  <si>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</si>
  <si>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</si>
  <si>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</si>
  <si>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</si>
  <si>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</si>
  <si>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</si>
  <si>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</si>
  <si>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</si>
  <si>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VASO SANITARIO SIFONADO INFANTIL LOUCA BRANCA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</si>
  <si>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</si>
  <si>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</si>
  <si>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</si>
  <si>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VEDACAO PVC, 100 MM, PARA SAIDA VASO SANITARIO                                                                                                                                                                                                                                                                                                                                                                                                                                                            </t>
  </si>
  <si>
    <t xml:space="preserve">VERGALHAO ZINCADO ROSCA TOTAL, 1/4 " (6,3 MM)                                                                                                                                                                                                                                                                                                                                                                                                                                                             </t>
  </si>
  <si>
    <t xml:space="preserve">VERNIZ POLIURETANO BRILHANTE PARA MADEIRA, COM FILTRO SOLAR, USO INTERNO E EXTERNO                                                                                                                                                                                                                                                                                                                                                                                                                        </t>
  </si>
  <si>
    <t xml:space="preserve">VERNIZ POLIURETANO BRILHANTE PARA MADEIRA, SEM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</si>
  <si>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</si>
  <si>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</si>
  <si>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</si>
  <si>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</si>
  <si>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</si>
  <si>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</si>
  <si>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</si>
  <si>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</si>
  <si>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</si>
  <si>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</si>
  <si>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</si>
  <si>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</si>
  <si>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</si>
  <si>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</si>
  <si>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</si>
  <si>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</si>
  <si>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</si>
  <si>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</si>
  <si>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</si>
  <si>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</si>
  <si>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</si>
  <si>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</si>
  <si>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</si>
  <si>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</si>
  <si>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</si>
  <si>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</si>
  <si>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</si>
  <si>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</si>
  <si>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</si>
  <si>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</si>
  <si>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</si>
  <si>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</si>
  <si>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</si>
  <si>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</si>
  <si>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</si>
  <si>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</si>
  <si>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</si>
  <si>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</si>
  <si>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</si>
  <si>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</si>
  <si>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</si>
  <si>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</si>
  <si>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</si>
  <si>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</si>
  <si>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DE ESCORAMAENTO H20, DE MADEIRA, PESO DE 5,00 A 5,20 KG/M, COM EXTREMIDADES PLASTICAS                                                                                                                                                                                                                                                                                                                                                                                                                </t>
  </si>
  <si>
    <t xml:space="preserve">VIGA DE MADEIRA APARELHADA *6 X 12* CM, MACARANDUBA, ANGELIM OU EQUIVALENTE DA REGIAO                                                                                                                                                                                                                                                                                                                                                                                                                     </t>
  </si>
  <si>
    <t xml:space="preserve">VIGA DE MADEIRA APARELHADA *6 X 16* CM, MACARANDUBA, ANGELIM OU EQUIVALENTE DA REGIAO                                                                                                                                                                                                                                                                                                                                                                                                                     </t>
  </si>
  <si>
    <t xml:space="preserve">VIGA DE MADEIRA NAO APARELHADA *6 X 16* CM, MACARANDUBA, ANGELIM OU EQUIVALENTE DA REGIAO                                                                                                                                                                                                                                                                                                                                                                                                                 </t>
  </si>
  <si>
    <t xml:space="preserve">VIGA DE MADEIRA NAO APARELHADA *6 X 20* CM, MACARANDUBA, ANGELIM OU EQUIVALENTE DA REGIAO                                                                                                                                                                                                                                                                                                                                                                                                                 </t>
  </si>
  <si>
    <t xml:space="preserve">VIGA DE MADEIRA NAO APARELHADA *7,5 X 15 CM (3 X 6 ") PINUS, MISTA OU EQUIVALENTE DA REGIAO                                                                                                                                                                                                                                                                                                                                                                                                               </t>
  </si>
  <si>
    <t xml:space="preserve">VIGA DE MADEIRA NAO APARELHADA 6 X 12 CM, MACARANDUBA, ANGELIM OU EQUIVALENTE DA REGIAO                                                                                                                                                                                                                                                                                                                                                                                                                   </t>
  </si>
  <si>
    <t xml:space="preserve">VIGA DE MADEIRA NAO APARELHADA 8 X 16 CM, MACARANDUBA, ANGELIM OU EQUIVALENTE DA REGIAO                                                                                                                                                                                                                                                                                                                                                                                                                   </t>
  </si>
  <si>
    <t xml:space="preserve">VIGIA DIURNO                                                                                                                                                                                                                                                                                                                                                                                                                                                                                              </t>
  </si>
  <si>
    <t xml:space="preserve">VIGIA DIURNO (MENSALISTA)                                                                                                                                                                                                                                                                                                                                                                                                                                                                                 </t>
  </si>
  <si>
    <t xml:space="preserve">VIGIA NOTURNO, HORA EFETIVAMENTE TRABALHADA DE 22 H AS 5 H (COM ADICIONAL NOTURNO)                                                                                                                                                                                                                                                                                                                                                                                                                        </t>
  </si>
  <si>
    <t xml:space="preserve">VIGOTA DE MADEIRA NAO APARELHADA *5 X 10* CM, MACARANDUBA, ANGELIM OU EQUIVALENTE DA REGIAO                                                                                                                                                                                                                                                                                                                                                                                                               </t>
  </si>
  <si>
    <t xml:space="preserve">WASH PRIMER PARA TINTA AUTOMOTIVA                                                                                                                                                                                                                                                                                                                                                                                                                                                                         </t>
  </si>
  <si>
    <t>mL</t>
  </si>
  <si>
    <t>mIL</t>
  </si>
  <si>
    <t xml:space="preserve">m     </t>
  </si>
  <si>
    <t xml:space="preserve">mIL   </t>
  </si>
  <si>
    <t xml:space="preserve">100m  </t>
  </si>
  <si>
    <t xml:space="preserve">unidade    </t>
  </si>
  <si>
    <t xml:space="preserve">m²    </t>
  </si>
  <si>
    <t>Dm³</t>
  </si>
  <si>
    <t>m³XKm</t>
  </si>
  <si>
    <t xml:space="preserve">m³    </t>
  </si>
  <si>
    <t xml:space="preserve">Dm³   </t>
  </si>
  <si>
    <t xml:space="preserve">³10mL </t>
  </si>
  <si>
    <t>mês</t>
  </si>
  <si>
    <t xml:space="preserve">mês   </t>
  </si>
  <si>
    <t>m²Xmês</t>
  </si>
  <si>
    <t xml:space="preserve">mXmês </t>
  </si>
  <si>
    <t xml:space="preserve">cento </t>
  </si>
  <si>
    <t>AV. J. I. RAIMUNDO</t>
  </si>
  <si>
    <t>Área da Placa</t>
  </si>
  <si>
    <t>Número de escritórios</t>
  </si>
  <si>
    <t>1.8</t>
  </si>
  <si>
    <t>1.9</t>
  </si>
  <si>
    <t>Locação da Avenida</t>
  </si>
  <si>
    <t>Número de árvores</t>
  </si>
  <si>
    <t>Área  empreendimento</t>
  </si>
  <si>
    <t>Pavimentação</t>
  </si>
  <si>
    <t>Calçada</t>
  </si>
  <si>
    <t>Pavimento Reconstruído</t>
  </si>
  <si>
    <t>Material Trasportado</t>
  </si>
  <si>
    <t>Item 1.2</t>
  </si>
  <si>
    <t>Item 1.3</t>
  </si>
  <si>
    <t>Item 1.4</t>
  </si>
  <si>
    <t>t</t>
  </si>
  <si>
    <t>Distância Bota-Fora</t>
  </si>
  <si>
    <t>Km</t>
  </si>
  <si>
    <t>tXKm</t>
  </si>
  <si>
    <t xml:space="preserve">t     </t>
  </si>
  <si>
    <t>ChP</t>
  </si>
  <si>
    <t>ChI</t>
  </si>
  <si>
    <t>h</t>
  </si>
  <si>
    <t xml:space="preserve">h     </t>
  </si>
  <si>
    <t xml:space="preserve">KW/h  </t>
  </si>
  <si>
    <t>Kg</t>
  </si>
  <si>
    <t xml:space="preserve">Kg    </t>
  </si>
  <si>
    <t xml:space="preserve">²00Kg </t>
  </si>
  <si>
    <t xml:space="preserve">50Kg  </t>
  </si>
  <si>
    <t>SC²5Kg</t>
  </si>
  <si>
    <t>Altura</t>
  </si>
  <si>
    <t>Comprimento</t>
  </si>
  <si>
    <t>Largura</t>
  </si>
  <si>
    <t>Demolição Sarjetas</t>
  </si>
  <si>
    <t>Pontos</t>
  </si>
  <si>
    <t>Item 1.5</t>
  </si>
  <si>
    <t>Comprimento Cerca</t>
  </si>
  <si>
    <t>Corte</t>
  </si>
  <si>
    <t>Quantidade Total</t>
  </si>
  <si>
    <t>Aterro</t>
  </si>
  <si>
    <t>TOTAL (compensado)</t>
  </si>
  <si>
    <t>Volume Aterro</t>
  </si>
  <si>
    <t>Volume Bota-Fora</t>
  </si>
  <si>
    <t>Item 2.3</t>
  </si>
  <si>
    <t>Item 1.6</t>
  </si>
  <si>
    <t>Item 1.7</t>
  </si>
  <si>
    <t>Item 1.2 -</t>
  </si>
  <si>
    <t>Item 1.3 -</t>
  </si>
  <si>
    <t>Item 1.4 -</t>
  </si>
  <si>
    <t>Item 1.5 -</t>
  </si>
  <si>
    <t xml:space="preserve">Foi considerado árvores com diâmetro de 0,6m e altura de 8m. </t>
  </si>
  <si>
    <t>Foi considerado a existência de raízes em área com diâmetro de 3m e altura de 3m.</t>
  </si>
  <si>
    <t>Foi considerado limpeza até 10cm de profundidade.</t>
  </si>
  <si>
    <t>Foi considerado espessura da demolição de 15cm.</t>
  </si>
  <si>
    <t>Foi considerado sarjetas com espessura de 15cm.</t>
  </si>
  <si>
    <t>Dimensões do Muro</t>
  </si>
  <si>
    <t>R00</t>
  </si>
  <si>
    <t>Área Verde</t>
  </si>
  <si>
    <t>Obs: Área verde(canteiros+faixa verde calçada)</t>
  </si>
  <si>
    <t>Sarjeta</t>
  </si>
  <si>
    <t>Área Pavimentada</t>
  </si>
  <si>
    <t>Descrição Pavimento Flexível</t>
  </si>
  <si>
    <t xml:space="preserve">Espessura </t>
  </si>
  <si>
    <t>Descrição Carregamento</t>
  </si>
  <si>
    <t>Descrição Canteiros e Calçada</t>
  </si>
  <si>
    <t>Descrição Calçada</t>
  </si>
  <si>
    <t>2.5</t>
  </si>
  <si>
    <t>2.6</t>
  </si>
  <si>
    <t>Área Total</t>
  </si>
  <si>
    <t>Número de mudas</t>
  </si>
  <si>
    <t>Linha de Bordo</t>
  </si>
  <si>
    <t>Faixa de Pedestre</t>
  </si>
  <si>
    <t>Área Sinalizada</t>
  </si>
  <si>
    <t>Descrição</t>
  </si>
  <si>
    <t>Fator de Multiplicação</t>
  </si>
  <si>
    <t>Área de Base</t>
  </si>
  <si>
    <t>PINTURA DE FAIXA - TINTA BASE ACRÍLICA - ESPESSURA DE 0,6 MM</t>
  </si>
  <si>
    <t>SICRO</t>
  </si>
  <si>
    <t>Linha de Divisão de Fluxo</t>
  </si>
  <si>
    <t>Linha de Retenção</t>
  </si>
  <si>
    <t>Setas</t>
  </si>
  <si>
    <t>Textos</t>
  </si>
  <si>
    <t>Linhas de canalização</t>
  </si>
  <si>
    <t>6.3</t>
  </si>
  <si>
    <t>FORNECIMENTO E IMPLANTAÇÃO DE PLACA DE REGULAMENTAÇÃO EM FIBRA, R1 LADO 0,331 M - PELÍCULA RETRORREFLETIVA TIPO I E SI</t>
  </si>
  <si>
    <t>UN</t>
  </si>
  <si>
    <t>Placa com sinal R1</t>
  </si>
  <si>
    <t>UN.</t>
  </si>
  <si>
    <t>6.4</t>
  </si>
  <si>
    <t>FORNECIMENTO E IMPLANTAÇÃO DE PLACA DE REGULAMENTAÇÃO EM FIBRA, D = 0,80 M - PELÍCULA RETRORREFLETIVA TIPO I E SI</t>
  </si>
  <si>
    <t>Placa com sinal R19</t>
  </si>
  <si>
    <t>Placa com sinal R6.c</t>
  </si>
  <si>
    <t>6.5</t>
  </si>
  <si>
    <t>Placa com sinal A32.b</t>
  </si>
  <si>
    <t>6.6</t>
  </si>
  <si>
    <t>FORNECIMENTO E IMPLANTAÇÃO DE SUPORTE METÁLICO GALVANIZADO PARA PLACA DE REGULAMENTAÇÃO - R1 - LADO DE 0,331 M</t>
  </si>
  <si>
    <t>Suporte para placa R1</t>
  </si>
  <si>
    <t>6.7</t>
  </si>
  <si>
    <t>FORNECIMENTO E IMPLANTAÇÃO DE SUPORTE METÁLICO GALVANIZADO PARA PLACA DE REGULAMENTAÇÃO - D = 0,80 M</t>
  </si>
  <si>
    <t>Suporte para placa R19</t>
  </si>
  <si>
    <t>Suporte para placa R6.c</t>
  </si>
  <si>
    <t>Suporte para placa A32.b</t>
  </si>
  <si>
    <t>ACESSIBILIDADE</t>
  </si>
  <si>
    <t>7.1</t>
  </si>
  <si>
    <t>7.2</t>
  </si>
  <si>
    <t>ED-50584</t>
  </si>
  <si>
    <t>SETOP</t>
  </si>
  <si>
    <t>7.3</t>
  </si>
  <si>
    <t>Travessias nos canteiros</t>
  </si>
  <si>
    <t>26 rampas de acessibilidade</t>
  </si>
  <si>
    <t>Piso tátil para 26 rampas</t>
  </si>
  <si>
    <t>1.10</t>
  </si>
  <si>
    <t>MUR-CAL-010</t>
  </si>
  <si>
    <t>MURO DE VEDAÇÃO DE CONCRETO PRÉ-MOLDADO TIPO CALHA V ALTURA LIVRE = 2,50 M, SAPATA CONCRETO 1:3:6, 30 X 50 CM</t>
  </si>
  <si>
    <t>Comprimento Muro</t>
  </si>
  <si>
    <t xml:space="preserve">Comprimento cerca </t>
  </si>
  <si>
    <t>1.11</t>
  </si>
  <si>
    <t>1.12</t>
  </si>
  <si>
    <t>1.13</t>
  </si>
  <si>
    <t>DEM-CER-005</t>
  </si>
  <si>
    <t>REMOÇÃO DE CERCA</t>
  </si>
  <si>
    <t>Altura Média</t>
  </si>
  <si>
    <t>DEM-PIS-055</t>
  </si>
  <si>
    <t>DEMOLIÇÃO DE PASSEIO OU LAJE DE CONCRETO COM EQUIPAMENTO, INCLUSIVE AFASTAMENTO</t>
  </si>
  <si>
    <t>Comprimento existente</t>
  </si>
  <si>
    <t xml:space="preserve">Largura </t>
  </si>
  <si>
    <t>Item 1.8</t>
  </si>
  <si>
    <t>Item 1.9 -</t>
  </si>
  <si>
    <t>Item 1.8 -</t>
  </si>
  <si>
    <t>Foi considerada espessura de 7,5 cm e redução em 20x de volume devido ao espaçamento</t>
  </si>
  <si>
    <t>SUBTOTAL</t>
  </si>
  <si>
    <t>Espessura  cobertura de terra</t>
  </si>
  <si>
    <t>3.2</t>
  </si>
  <si>
    <t>3.4</t>
  </si>
  <si>
    <t>3.13</t>
  </si>
  <si>
    <t>3.14</t>
  </si>
  <si>
    <t>3.15</t>
  </si>
  <si>
    <t>Fator Adubo</t>
  </si>
  <si>
    <t>Fator Calcário</t>
  </si>
  <si>
    <t>Fator Terra</t>
  </si>
  <si>
    <t>Fator Grama</t>
  </si>
  <si>
    <t>Data Base SINAPI: DEZ/2018</t>
  </si>
  <si>
    <t>Data Base SETOP: DEZ/2018</t>
  </si>
  <si>
    <t>1.14</t>
  </si>
  <si>
    <t xml:space="preserve">COMPOSIÇÃO 1 </t>
  </si>
  <si>
    <t>Código</t>
  </si>
  <si>
    <t>Unidade</t>
  </si>
  <si>
    <t>Custo Unitário</t>
  </si>
  <si>
    <t>Custo Total</t>
  </si>
  <si>
    <t>undade</t>
  </si>
  <si>
    <t>COMPOSIÇÃO 1 - REALOCAÇÃO DO PORTÃO DE FERRO</t>
  </si>
  <si>
    <t>REALOCAÇÃO DO PORTÃO DE FERRO</t>
  </si>
  <si>
    <t>BDI</t>
  </si>
  <si>
    <t>TOTAL C/ BDI</t>
  </si>
  <si>
    <t>Data Base SICRO: JUL/2018</t>
  </si>
  <si>
    <t>TOTAL COM BDI</t>
  </si>
  <si>
    <t>4.1</t>
  </si>
  <si>
    <t>MOVIMENTAÇÃO DE TERRA</t>
  </si>
  <si>
    <t>4.1.1</t>
  </si>
  <si>
    <t>ESCAVAÇÃO MECÂNICA DE VALAS</t>
  </si>
  <si>
    <t>4.1.1.1</t>
  </si>
  <si>
    <t>até 1,50</t>
  </si>
  <si>
    <t>Rede Principal</t>
  </si>
  <si>
    <t>Ramal</t>
  </si>
  <si>
    <t>TOTAL - 5%</t>
  </si>
  <si>
    <t>4.1.1.2</t>
  </si>
  <si>
    <t>1,5 a 3</t>
  </si>
  <si>
    <t>ESCAVAÇÃO MECÂNICA DE VALAS EM ROCHA (EXECUÇÃO, INCLUINDO REMOÇÃO PARA FORA DO LEITO ESTRADAL)</t>
  </si>
  <si>
    <t>RO-40220</t>
  </si>
  <si>
    <t>SETOP-MG</t>
  </si>
  <si>
    <t>2% volume total do ramal principal</t>
  </si>
  <si>
    <t>4.1.2</t>
  </si>
  <si>
    <t>ESCAVAÇÃO MANUAL</t>
  </si>
  <si>
    <t>4.1.2.1</t>
  </si>
  <si>
    <t>até 1,5</t>
  </si>
  <si>
    <t>4.1.3</t>
  </si>
  <si>
    <t>ATERRO/REATERRO DE VALAS COM OU S/COMPACTACAO</t>
  </si>
  <si>
    <t>4.1.3.1</t>
  </si>
  <si>
    <t>Volume</t>
  </si>
  <si>
    <t>4.1.3.2</t>
  </si>
  <si>
    <t>4.1.4</t>
  </si>
  <si>
    <t>COMPACTAÇÃO E APILOAMENTO</t>
  </si>
  <si>
    <t>4.1.4.1</t>
  </si>
  <si>
    <t>4.1.5</t>
  </si>
  <si>
    <t>CARGA, DESCARGA E/OU TRANSPORTE DE MATERIAIS</t>
  </si>
  <si>
    <t>4.1.5.1</t>
  </si>
  <si>
    <t>Total Escavação</t>
  </si>
  <si>
    <t>Reaterro</t>
  </si>
  <si>
    <t xml:space="preserve">Volume </t>
  </si>
  <si>
    <t>Empolamento</t>
  </si>
  <si>
    <t>Volume Jazida</t>
  </si>
  <si>
    <t>DMT</t>
  </si>
  <si>
    <t>m³/km</t>
  </si>
  <si>
    <t>Volume Aterro e Reaterro</t>
  </si>
  <si>
    <t>4.2</t>
  </si>
  <si>
    <t>ESCORAMENTO</t>
  </si>
  <si>
    <t>4.2.1</t>
  </si>
  <si>
    <t>ESCORAMENTO DE MADEIRA EM VALA</t>
  </si>
  <si>
    <t>4.2.1.1</t>
  </si>
  <si>
    <t>4.2.1.2</t>
  </si>
  <si>
    <t>4.3</t>
  </si>
  <si>
    <t>FUNDAÇÕES E ESTRUTURAS</t>
  </si>
  <si>
    <t>4.3.1</t>
  </si>
  <si>
    <t>LASTRO/FUNDAÇÕES DIVERSAS</t>
  </si>
  <si>
    <t>4.3.1.1</t>
  </si>
  <si>
    <t>4.3.1.2</t>
  </si>
  <si>
    <t>4.3.2</t>
  </si>
  <si>
    <t>FORMAS/CIBRAMENTOS/ESCORAMENTOS</t>
  </si>
  <si>
    <t>4.3.2.1</t>
  </si>
  <si>
    <t>Total p/ 1 caixa</t>
  </si>
  <si>
    <t>=</t>
  </si>
  <si>
    <t>Quantidade de caixas</t>
  </si>
  <si>
    <t>un</t>
  </si>
  <si>
    <t>4.3.3</t>
  </si>
  <si>
    <t>CONCRETOS</t>
  </si>
  <si>
    <t>4.3.3.1</t>
  </si>
  <si>
    <t>4.3.3.2</t>
  </si>
  <si>
    <t>4.3.4</t>
  </si>
  <si>
    <t>ALVENARIA DE ELEMENTOS VAZADOS DE CONCRETO</t>
  </si>
  <si>
    <t>4.3.4.1</t>
  </si>
  <si>
    <t>4.3.5</t>
  </si>
  <si>
    <t>LANÇAMENTO MANUAL DE CONCRETO</t>
  </si>
  <si>
    <t>4.3.5.1</t>
  </si>
  <si>
    <t>4.3.6</t>
  </si>
  <si>
    <t>IMPERMEABILIZAÇÃO BETUMINOSA C/ EMULSÃO ASFÁLTICA E ACRÍLICA</t>
  </si>
  <si>
    <t>4.3.6.1</t>
  </si>
  <si>
    <t>4.4</t>
  </si>
  <si>
    <t>ASSENTAMENTO DE TUBOS E PEÇAS</t>
  </si>
  <si>
    <t>4.4.1</t>
  </si>
  <si>
    <t>FORNEC. E/OU ASSENT. DE TUBO DE CONCRETO COM JUNTA ARGAMASSADA</t>
  </si>
  <si>
    <t>4.4.1.1</t>
  </si>
  <si>
    <t>4.4.1.2</t>
  </si>
  <si>
    <t>4.4.1.3</t>
  </si>
  <si>
    <t>4.4.1.4</t>
  </si>
  <si>
    <t>4.5</t>
  </si>
  <si>
    <t>DRENAGEM/OBRAS DE CONTENÇÃO/POÇOS DE VISITA E CAIXAS</t>
  </si>
  <si>
    <t>4.5.1</t>
  </si>
  <si>
    <t>POCOS DE VISITA/ BOCAS DE LOBO/ CX. DE PASSAGEM/ CX. DIVERSAS</t>
  </si>
  <si>
    <t>4.5.1.1</t>
  </si>
  <si>
    <t>POÇO DE VISITA PARA REDE TUBULAR TIPO A DN 600, EXCLUSIVE ESCAVAÇÃO, REATERRO E BOTA FORA</t>
  </si>
  <si>
    <t>unid.</t>
  </si>
  <si>
    <t xml:space="preserve">Quant. PV = </t>
  </si>
  <si>
    <t>4.5.1.2</t>
  </si>
  <si>
    <t>CHAMINÉ DE POÇO DE VISITA TIPO "A", EM ALVENARIA COM DEGRAUS DE AÇO CA-50</t>
  </si>
  <si>
    <t>ED-48568</t>
  </si>
  <si>
    <t>4.5.1.3</t>
  </si>
  <si>
    <t>ED-48549</t>
  </si>
  <si>
    <t xml:space="preserve">Quant. BL = </t>
  </si>
  <si>
    <t>TAMPÃO DE FERRO FUNDIDO PARA POÇO DE VISITA</t>
  </si>
  <si>
    <t>ED-48666</t>
  </si>
  <si>
    <t>IMPLANTAÇÃO DA VIA</t>
  </si>
  <si>
    <t>D</t>
  </si>
  <si>
    <t>TOTAL - IMPLANTAÇÃO DA VIA</t>
  </si>
  <si>
    <t>Corte acumulado +27%</t>
  </si>
  <si>
    <t>Aterro acumulado +27%</t>
  </si>
  <si>
    <t>Volume corte não compensado</t>
  </si>
  <si>
    <t>Comprimento Total</t>
  </si>
  <si>
    <t>4.5.1.4</t>
  </si>
  <si>
    <t>4.4.1.5</t>
  </si>
  <si>
    <t>4.4.1.6</t>
  </si>
  <si>
    <t>PROJETO EXECUTIVO DE AVENIDA</t>
  </si>
  <si>
    <t>4.1.5.2</t>
  </si>
  <si>
    <t>4.3.3.3</t>
  </si>
  <si>
    <t>4.1.1.3</t>
  </si>
  <si>
    <t>4.5.1.5</t>
  </si>
  <si>
    <t>4.5.1.6</t>
  </si>
  <si>
    <t>4.5.1.7</t>
  </si>
  <si>
    <t>QUANTITATIVOS E ORÇAMENTO - AV. JOÃO INÁCIO RAIMUNDO</t>
  </si>
  <si>
    <t>CRONOGRAMA FÍSICO-FINANCEIRO DE OBRA - AVENIDA JOÃO INÁCIO RAIMUNDO</t>
  </si>
  <si>
    <t>SERVIÇOS</t>
  </si>
  <si>
    <r>
      <t xml:space="preserve">1ª ETAPA   PERÍODO:      </t>
    </r>
    <r>
      <rPr>
        <b/>
        <sz val="12"/>
        <color theme="9" tint="-0.249977111117893"/>
        <rFont val="Verdana"/>
        <family val="2"/>
      </rPr>
      <t>30 DIAS</t>
    </r>
    <r>
      <rPr>
        <b/>
        <sz val="12"/>
        <color theme="1"/>
        <rFont val="Verdana"/>
        <family val="2"/>
      </rPr>
      <t xml:space="preserve"> </t>
    </r>
  </si>
  <si>
    <r>
      <t xml:space="preserve">2ª ETAPA   PERÍODO:      </t>
    </r>
    <r>
      <rPr>
        <b/>
        <sz val="12"/>
        <color theme="9" tint="-0.249977111117893"/>
        <rFont val="Verdana"/>
        <family val="2"/>
      </rPr>
      <t>30 DIAS</t>
    </r>
    <r>
      <rPr>
        <b/>
        <sz val="12"/>
        <color theme="1"/>
        <rFont val="Verdana"/>
        <family val="2"/>
      </rPr>
      <t xml:space="preserve"> </t>
    </r>
  </si>
  <si>
    <r>
      <t xml:space="preserve">3ª ETAPA   PERÍODO:        </t>
    </r>
    <r>
      <rPr>
        <b/>
        <sz val="12"/>
        <color theme="9" tint="-0.249977111117893"/>
        <rFont val="Verdana"/>
        <family val="2"/>
      </rPr>
      <t>30 DIAS</t>
    </r>
    <r>
      <rPr>
        <b/>
        <sz val="12"/>
        <color theme="1"/>
        <rFont val="Verdana"/>
        <family val="2"/>
      </rPr>
      <t xml:space="preserve"> </t>
    </r>
  </si>
  <si>
    <r>
      <t xml:space="preserve">4ª ETAPA   PERÍODO:      </t>
    </r>
    <r>
      <rPr>
        <b/>
        <sz val="12"/>
        <color theme="9" tint="-0.249977111117893"/>
        <rFont val="Verdana"/>
        <family val="2"/>
      </rPr>
      <t>30 DIAS</t>
    </r>
    <r>
      <rPr>
        <b/>
        <sz val="12"/>
        <color theme="1"/>
        <rFont val="Verdana"/>
        <family val="2"/>
      </rPr>
      <t xml:space="preserve"> </t>
    </r>
  </si>
  <si>
    <r>
      <t xml:space="preserve">5ª ETAPA   PERÍODO:          </t>
    </r>
    <r>
      <rPr>
        <b/>
        <sz val="12"/>
        <color theme="9" tint="-0.249977111117893"/>
        <rFont val="Verdana"/>
        <family val="2"/>
      </rPr>
      <t>30 DIAS</t>
    </r>
    <r>
      <rPr>
        <b/>
        <sz val="12"/>
        <color theme="1"/>
        <rFont val="Verdana"/>
        <family val="2"/>
      </rPr>
      <t xml:space="preserve"> </t>
    </r>
  </si>
  <si>
    <r>
      <t xml:space="preserve">6ª ETAPA   PERÍODO:      </t>
    </r>
    <r>
      <rPr>
        <b/>
        <sz val="12"/>
        <color theme="9" tint="-0.249977111117893"/>
        <rFont val="Verdana"/>
        <family val="2"/>
      </rPr>
      <t xml:space="preserve"> 30 DIAS</t>
    </r>
    <r>
      <rPr>
        <b/>
        <sz val="12"/>
        <color theme="1"/>
        <rFont val="Verdana"/>
        <family val="2"/>
      </rPr>
      <t xml:space="preserve"> </t>
    </r>
  </si>
  <si>
    <r>
      <t xml:space="preserve">7ª ETAPA PERÍODO:       </t>
    </r>
    <r>
      <rPr>
        <b/>
        <sz val="12"/>
        <color theme="9" tint="-0.249977111117893"/>
        <rFont val="Verdana"/>
        <family val="2"/>
      </rPr>
      <t>30 DIAS</t>
    </r>
  </si>
  <si>
    <r>
      <t xml:space="preserve">8ª ETAPA PERÍODO:       </t>
    </r>
    <r>
      <rPr>
        <b/>
        <sz val="12"/>
        <color theme="9" tint="-0.249977111117893"/>
        <rFont val="Verdana"/>
        <family val="2"/>
      </rPr>
      <t>30 DIAS</t>
    </r>
  </si>
  <si>
    <t>%</t>
  </si>
  <si>
    <t>R$</t>
  </si>
  <si>
    <t xml:space="preserve">SERVIÇOS PRELIMINARES </t>
  </si>
  <si>
    <t>PROJETO EXECUTIVO</t>
  </si>
  <si>
    <t>DESCRICAO DA COMPOSICAO - SINAPI DEZEMBRO 2018</t>
  </si>
  <si>
    <t>CON-001</t>
  </si>
  <si>
    <t>CONSULTORIA (para uso exclusivo da Secretária de Estado de Transportes e Obras Públicas de Minas Gerais)</t>
  </si>
  <si>
    <t>CON-CON-015</t>
  </si>
  <si>
    <t xml:space="preserve">ENGENHEIRO/ARQUITETO CONSULTOR ESPECIAL </t>
  </si>
  <si>
    <t>CON-CON-030</t>
  </si>
  <si>
    <t xml:space="preserve">ENGENHEIRO/ARQUITETO CONSULTOR </t>
  </si>
  <si>
    <t>CON-COR-045</t>
  </si>
  <si>
    <t xml:space="preserve">ENGENHEIRO/ARQUITETO COORDENADOR </t>
  </si>
  <si>
    <t>CON-COR-060</t>
  </si>
  <si>
    <t xml:space="preserve">ENGENHEIRO/ARQUITETO SENIOR </t>
  </si>
  <si>
    <t>CON-COR-075</t>
  </si>
  <si>
    <t xml:space="preserve">ENGENHEIRO/ARQUITETO INTERMEDIÁRIO </t>
  </si>
  <si>
    <t>CON-COR-090</t>
  </si>
  <si>
    <t xml:space="preserve">ENGENHEIRO/ARQUITETO JÚNIOR </t>
  </si>
  <si>
    <t>CRI-001</t>
  </si>
  <si>
    <t>CRITÉRIOS P/ PAGAMENTO DE PRANCHAS DIFERENTE DE A1 (para uso exclusivo da Secretária de Estado de Transportes e Obras Públicas de Minas Gerais)</t>
  </si>
  <si>
    <t>CRI-PRA-005</t>
  </si>
  <si>
    <t>CRITÉRIOS P/ PAGAMENTO DE PRANCHAS - A0</t>
  </si>
  <si>
    <t>% A1</t>
  </si>
  <si>
    <t>CRI-PRA-010</t>
  </si>
  <si>
    <t>CRITÉRIOS P/ PAGAMENTO DE PRANCHAS - A1ALONGADO</t>
  </si>
  <si>
    <t>CRI-PRA-015</t>
  </si>
  <si>
    <t>CRITÉRIOS P/ PAGAMENTO DE PRANCHAS - A2</t>
  </si>
  <si>
    <t>CRI-PRA-020</t>
  </si>
  <si>
    <t>CRITÉRIOS P/ PAGAMENTO DE PRANCHAS - A3</t>
  </si>
  <si>
    <t>DIA-001</t>
  </si>
  <si>
    <t>DIÁRIAS (para uso exclusivo da Secretária de Estado de Transportes e Obras Públicas de Minas Gerais)</t>
  </si>
  <si>
    <t>DIA-EQU-015</t>
  </si>
  <si>
    <t xml:space="preserve">DIÁRIA DE EQUIPE COM PERNOITE </t>
  </si>
  <si>
    <t>DIA-EQU-030</t>
  </si>
  <si>
    <t xml:space="preserve">DIÁRIA DE EQUIPE SEM PERNOITE </t>
  </si>
  <si>
    <t>LEV-001</t>
  </si>
  <si>
    <t>LEVANTAMENTOS PLANIALTIMÉTRICOS COM ESTAÇÃO TOTAL (para uso exclusivo da Secretária de Estado de Transportes e Obras Públicas de Minas Gerais)</t>
  </si>
  <si>
    <t>LEV-PLA-020</t>
  </si>
  <si>
    <t xml:space="preserve">LEVANTAMENTO PLANIALTIMÉTRICO E CADASTRAL -TERRENO ATÉ 2.000 M² </t>
  </si>
  <si>
    <t>LEV-PLA-035</t>
  </si>
  <si>
    <t xml:space="preserve">LEVANTAMENTO PLANIALTIMÉTRICO E CADASTRAL -TERRENO DE 2.001 A 10.000 M² </t>
  </si>
  <si>
    <t>LEV-PLA-050</t>
  </si>
  <si>
    <t xml:space="preserve">LEVANTAMENTO PLANIALTIMÉTRICO E CADASTRAL -TERRENO DE 10.001 A 50.000 M² </t>
  </si>
  <si>
    <t>M2</t>
  </si>
  <si>
    <t>LEV-PLA-065</t>
  </si>
  <si>
    <t xml:space="preserve">LEVANTAMENTO PLANIALTIMÉTRICO E CADASTRAL - TERRENO MAIOR QUE 50.001 M² </t>
  </si>
  <si>
    <t>LEV-PLA-080</t>
  </si>
  <si>
    <t xml:space="preserve">DESLOCAMENTO INTERMUNICIPAL </t>
  </si>
  <si>
    <t>KM</t>
  </si>
  <si>
    <t>PLAN-001</t>
  </si>
  <si>
    <t>PLANILHA PARA PROJETOS (para uso exclusivo da Secretária de Estado de Transportes e Obras Públicas de Minas Gerais)</t>
  </si>
  <si>
    <t>PLAN-PRO-185</t>
  </si>
  <si>
    <t xml:space="preserve">PLANILHA ORÇAMENTÁRIA PARA PROJETOS DE IMPLANTAÇÃO DE EDIFICAÇÃO ÁREA ATÉ 6.000 m² </t>
  </si>
  <si>
    <t>PLAN-PRO-190</t>
  </si>
  <si>
    <t>PLANILHA ORÇAMENTÁRIA PARA PROJETOS DE IMPLANTAÇÃO DE EDIFICAÇÃO - ÁREA DE 6.001 M2 ATÉ 7.000 M2</t>
  </si>
  <si>
    <t>PLAN-PRO-195</t>
  </si>
  <si>
    <t>PLANILHA ORÇAMENTÁRIA PARA PROJETOS DE IMPLANTAÇÃO DE EDIFICAÇÃO - ÁREA DE 7.001 M2 ATÉ 9.000 M2</t>
  </si>
  <si>
    <t>PLAN-PRO-200</t>
  </si>
  <si>
    <t>PLANILHA ORÇAMENTÁRIA PARA PROJETOS DE IMPLANTAÇÃO DE EDIFICAÇÃO - ÁREA DE 9.001 M2 ATÉ 11.000 M2</t>
  </si>
  <si>
    <t>PLAN-PRO-205</t>
  </si>
  <si>
    <t>PLANILHA ORÇAMENTÁRIA PARA PROJETOS DE IMPLANTAÇÃO DE EDIFICAÇÃO - ÁREA DE 11.001 M2 ATÉ 13.000 M2</t>
  </si>
  <si>
    <t>PLAN-PRO-210</t>
  </si>
  <si>
    <t>PLANILHA ORÇAMENTÁRIA PARA PROJETOS DE IMPLANTAÇÃO DE EDIFICAÇÃO - ÁREA DE 13.001 M2 ATÉ 16.000 M2</t>
  </si>
  <si>
    <t>PLAN-PRO-215</t>
  </si>
  <si>
    <t>PLANILHA ORÇAMENTÁRIA PARA PROJETOS DE IMPLANTAÇÃO DE EDIFICAÇÃO - ÁREA ACIMA DE 16.000 M2</t>
  </si>
  <si>
    <t>PLAN-PRO-220</t>
  </si>
  <si>
    <t>PLANILHA ORÇAMENTÁRIA PARA CONSTRUÇÕES NOVAS - AREA ATÉ 1.000 M2</t>
  </si>
  <si>
    <t>PLAN-PRO-225</t>
  </si>
  <si>
    <t>PLANILHA ORÇAMENTÁRIA PARA CONSTRUÇÕES NOVAS - AREA DE 1.001 M2 A 2.000 M2</t>
  </si>
  <si>
    <t>PLAN-PRO-230</t>
  </si>
  <si>
    <t>PLANILHA ORÇAMENTÁRIA PARA CONSTRUÇÕES NOVAS - AREA DE 2.001 M2 A 4.000 M2</t>
  </si>
  <si>
    <t>PLAN-PRO-235</t>
  </si>
  <si>
    <t>PLANILHA ORÇAMENTÁRIA PARA CONSTRUÇÕES NOVAS - AREA DE 4.001 M2 A 6.000 M2</t>
  </si>
  <si>
    <t>PLAN-PRO-240</t>
  </si>
  <si>
    <t>PLANILHA ORÇAMENTÁRIA PARA CONSTRUÇÕES NOVAS - AREA DE 6.001 M2 A 8.000 M2</t>
  </si>
  <si>
    <t>PLAN-PRO-245</t>
  </si>
  <si>
    <t>PLANILHA ORÇAMENTÁRIA PARA CONSTRUÇÕES NOVAS - AREA DE 8.001 M2 A 10.000 M2</t>
  </si>
  <si>
    <t>PLAN-PRO-250</t>
  </si>
  <si>
    <t>PLANILHA ORÇAMENTÁRIA PARA CONSTRUÇÕES NOVAS - AREA ACIMA DE 10.000 M2</t>
  </si>
  <si>
    <t>PLAN-PRO-255</t>
  </si>
  <si>
    <t>PLANILHA ORÇAMENTÁRIA PARA REFORMA E/OU AMPLIAÇÃO DE EDIFICAÇÕES EXISTENTES- AREA ATÉ 1.000 M2</t>
  </si>
  <si>
    <t>PLAN-PRO-260</t>
  </si>
  <si>
    <t>PLANILHA ORÇAMENTÁRIA PARA REFORMA E/OU AMPLIAÇÃO DE EDIFICAÇÕES EXISTENTES - AREA DE 1.001 M2 A 2.000 M2</t>
  </si>
  <si>
    <t>PLAN-PRO-265</t>
  </si>
  <si>
    <t>PLANILHA ORÇAMENTÁRIA PARA REFORMA E/OU AMPLIAÇÃO DE EDIFICAÇÕES EXISTENTES - AREA DE 2.001 M2 A 4.000 M2</t>
  </si>
  <si>
    <t>PLAN-PRO-270</t>
  </si>
  <si>
    <t>PLANILHA ORÇAMENTÁRIA PARA REFORMA E/OU AMPLIAÇÃO DE EDIFICAÇÕES EXISTENTES - AREA DE 4.001 M2 A 6.000 M2</t>
  </si>
  <si>
    <t>PLAN-PRO-275</t>
  </si>
  <si>
    <t>PLANILHA ORÇAMENTÁRIA PARA REFORMA E/OU AMPLIAÇÃO DE EDIFICAÇÕES EXISTENTES - AREA DE 6.001 M2 A 8.000 M2</t>
  </si>
  <si>
    <t>PLAN-PRO-280</t>
  </si>
  <si>
    <t>PLANILHA ORÇAMENTÁRIA PARA REFORMA E/OU AMPLIAÇÃO DE EDIFICAÇÕES EXISTENTES - AREA DE 8.001 M2 A 10.000 M2</t>
  </si>
  <si>
    <t>PLAN-PRO-285</t>
  </si>
  <si>
    <t>PLANILHA ORÇAMENTÁRIA PARA REFORMA E/OU AMPLIAÇÃO DE EDIFICAÇÕES EXISTENTES - AREA ACIMA DE 10.000 M2</t>
  </si>
  <si>
    <t>PLAN-PRO-290</t>
  </si>
  <si>
    <t>PLANILHA ORÇAMENTÁRIA PARA REFORMA E/OU AMPLIAÇÃO DE PATRIMÔNIOS HISTÓRICOS - AREA ATÉ 1.000 M2</t>
  </si>
  <si>
    <t>PLAN-PRO-295</t>
  </si>
  <si>
    <t>PLANILHA ORÇAMENTÁRIA PARA REFORMA E/OU AMPLIAÇÃO DE PATRIMÔNIOS HISTÓRICOS - AREA DE 1.001 M2 A 2.000 M2</t>
  </si>
  <si>
    <t>PLAN-PRO-300</t>
  </si>
  <si>
    <t>PLANILHA ORÇAMENTÁRIA PARA REFORMA E/OU AMPLIAÇÃO DE PATRIMÔNIOS HISTÓRICOS - AREA DE 2.001 M2 A 4.000 M2</t>
  </si>
  <si>
    <t>PLAN-PRO-305</t>
  </si>
  <si>
    <t>PLAN-PRO-310</t>
  </si>
  <si>
    <t>PLANILHA ORÇAMENTÁRIA PARA REFORMA E/OU AMPLIAÇÃO DE PATRIMÔNIOS HISTÓRICOS - AREA DE 6.001 M2 A 8.000 M2</t>
  </si>
  <si>
    <t>PLAN-PRO-315</t>
  </si>
  <si>
    <t>PLANILHA ORÇAMENTÁRIA PARA REFORMA E/OU AMPLIAÇÃO DE PATRIMÔNIOS HISTÓRICOS - AREA DE 8.001 M2 A 10.000 M2</t>
  </si>
  <si>
    <t>PLAN-PRO-320</t>
  </si>
  <si>
    <t>PLANILHA ORÇAMENTÁRIA PARA REFORMA E/OU AMPLIAÇÃO DE PATRIMÔNIOS HISTÓRICOS - AREA ACIMA DE 10.000 M2</t>
  </si>
  <si>
    <t>PLAN-PRO-325</t>
  </si>
  <si>
    <t>PLANILHA ORÇAMENTÁRIA PARA OBRAS DE INFRAESTRUTURA</t>
  </si>
  <si>
    <t>PROJ-001</t>
  </si>
  <si>
    <t>PROJETOS DE EDIFICAÇÕES (para uso exclusivo da Secretária de Estado de Transportes e Obras Públicas de Minas Gerais)</t>
  </si>
  <si>
    <t>PROJ-ANT-015</t>
  </si>
  <si>
    <t xml:space="preserve">ANTEPROJETO DE EDIFICAÇÃO - AREA &lt;= 600 m² </t>
  </si>
  <si>
    <t>PROJ-ANT-030</t>
  </si>
  <si>
    <t xml:space="preserve">ANTEPROJETO DE EDIFICAÇÃO - 600 m² &lt; AREA &lt;= 1.500 m² </t>
  </si>
  <si>
    <t>PROJ-ANT-045</t>
  </si>
  <si>
    <t xml:space="preserve">ANTEPROJETO DE EDIFICAÇÃO - 1.500 m² &lt; AREA &lt;= 3.000 m² </t>
  </si>
  <si>
    <t>PROJ-ANT-060</t>
  </si>
  <si>
    <t xml:space="preserve">ANTEPROJETO DE EDIFICAÇÃO - ÁREA &gt; 3.000 m² </t>
  </si>
  <si>
    <t>PROJ-ANT-075</t>
  </si>
  <si>
    <t xml:space="preserve">ANTEPROJETO DE IMPLANTAÇÃO DE EDIFICAÇÃO PADRÃO COM ÁREA DE PROJEÇÃO &lt; = 600 m² </t>
  </si>
  <si>
    <t>PROJ-ANT-090</t>
  </si>
  <si>
    <t xml:space="preserve">ANTEPROJETO DE IMPLANTAÇÃO DE EDIFICAÇÃO PADRÃO COM 600 m² &lt; ÁREA DE PROJEÇÃO = 1.500 m² </t>
  </si>
  <si>
    <t>PROJ-ANT-105</t>
  </si>
  <si>
    <t>ANTEPROJETO DE IMPLANTAÇÃO DE EDIFICAÇÃO PADRÃO COM 1.500 &lt; ÁREA DE PROJEÇÃO &lt;= 3.000 m²</t>
  </si>
  <si>
    <t>PROJ-ANT-120</t>
  </si>
  <si>
    <t xml:space="preserve">ANTEPROJETO DE IMPLANTAÇÃO DE EDIFICAÇÃO PADRÃO COM ÁREA DE PROJEÇÃO &gt; 3.000 m² </t>
  </si>
  <si>
    <t>PROJ-EXE-015</t>
  </si>
  <si>
    <t xml:space="preserve">PROJETO EXECUTIVO DE ARQUITETURA </t>
  </si>
  <si>
    <t>PR A1</t>
  </si>
  <si>
    <t>PROJ-EXE-030</t>
  </si>
  <si>
    <t xml:space="preserve">DESENVOLVIMENTO E DETALHAMENTO DE PROJETO ARQUITETÔNICO </t>
  </si>
  <si>
    <t>PROJ-EXE-045</t>
  </si>
  <si>
    <t xml:space="preserve">PROJETO EXECUTIVO DE TERRAPLENAGEM - PLANTA </t>
  </si>
  <si>
    <t>PROJ-EXE-060</t>
  </si>
  <si>
    <t xml:space="preserve">PROJETO EXECUTIVO DE TERRAPLENAGEM - SEÇÕES </t>
  </si>
  <si>
    <t>PROJ-EXE-075</t>
  </si>
  <si>
    <t xml:space="preserve">PROJETO EXECUTIVO DE DRENAGEM PLUVIAL </t>
  </si>
  <si>
    <t>PROJ-EXE-090</t>
  </si>
  <si>
    <t xml:space="preserve">PROJETO EXECUTIVO DE ESTRUTURA DE CONCRETO </t>
  </si>
  <si>
    <t>PROJ-EXE-095</t>
  </si>
  <si>
    <t xml:space="preserve">PROJETO EXECUTIVO DE ESTRUTURA METÁLICA </t>
  </si>
  <si>
    <t>PROJ-EXE-120</t>
  </si>
  <si>
    <t xml:space="preserve">PROJETO EXECUTIVO DE AR CONDICIONADO / VENTILAÇÃO / CLIMATIZAÇÃO </t>
  </si>
  <si>
    <t>PROJ-EXE-135</t>
  </si>
  <si>
    <t xml:space="preserve">PROJETO EXECUTIVO DE INSTALAÇÕES HIDRO SANITÁRIAS </t>
  </si>
  <si>
    <t>PROJ-EXE-150</t>
  </si>
  <si>
    <t xml:space="preserve">PROJETO EXECUTIVO DE INSTALAÇÕES ELÉTRICAS </t>
  </si>
  <si>
    <t>PROJ-EXE-165</t>
  </si>
  <si>
    <t xml:space="preserve">PROJETO EXECUTIVO DE CABEAMENTO ESTRUTURADO </t>
  </si>
  <si>
    <t>PROJ-EXE-180</t>
  </si>
  <si>
    <t xml:space="preserve">PROJETO EXECUTIVO DE INFRAESTRUTURA DE CABEAMENTO ESTRUTURADO / CFTV / ALARME / SEGURANÇA / SONORIZAÇÃO </t>
  </si>
  <si>
    <t>PROJ-EXE-195</t>
  </si>
  <si>
    <t xml:space="preserve">PROJETO EXECUTIVO DE SPDA </t>
  </si>
  <si>
    <t>PROJ-EXE-210</t>
  </si>
  <si>
    <t xml:space="preserve">PROJETO EXECUTIVO DE PREVENÇÃO E COMBATE A INCÊNDIO </t>
  </si>
  <si>
    <t>PROJ-EXE-225</t>
  </si>
  <si>
    <t xml:space="preserve">PROJETO EXECUTIVO DE PROGRAMAÇÃO VISUAL </t>
  </si>
  <si>
    <t>PROJ-EXE-240</t>
  </si>
  <si>
    <t xml:space="preserve">DESENHO E CÓPIA DE PROJETOS </t>
  </si>
  <si>
    <t>PROJ-EXE-255</t>
  </si>
  <si>
    <t xml:space="preserve">PROJETO DE LAYOUT </t>
  </si>
  <si>
    <t>PROJ-EXE-270</t>
  </si>
  <si>
    <t xml:space="preserve">PROJETO EXECUTIVO DE SONORIZAÇÃO/ALARME/CFTV </t>
  </si>
  <si>
    <t>PROJ-EXE-285</t>
  </si>
  <si>
    <t xml:space="preserve">PROJETO EXECUTIVO LUMINOTÉCNICO </t>
  </si>
  <si>
    <t>PROJ-EXE-300</t>
  </si>
  <si>
    <t xml:space="preserve">PROJETO EXECUTIVO DE ENGRADAMENTO METÁLICO </t>
  </si>
  <si>
    <t>PROJ-EXE-315</t>
  </si>
  <si>
    <t xml:space="preserve">PROJETO EXECUTIVO DE IRRIGAÇÃO </t>
  </si>
  <si>
    <t>PROJ-EXE-330</t>
  </si>
  <si>
    <t xml:space="preserve">PROJETO EXECUTIVO DE IMPERMEABILIZAÇÃO </t>
  </si>
  <si>
    <t>PROJ-EXE-345</t>
  </si>
  <si>
    <t xml:space="preserve">PROJETO EXECUTIVO DE PAISAGISMO </t>
  </si>
  <si>
    <t>PROJ-EXE-360</t>
  </si>
  <si>
    <t xml:space="preserve">PROJETO EXECUTIVO DE ACÚSTICA </t>
  </si>
  <si>
    <t>PROJ-EXE-375</t>
  </si>
  <si>
    <t xml:space="preserve">PROJETO EXECUTIVO DE AQUECIMENTO SOLAR E REDE DE ÁGUA QUENTE </t>
  </si>
  <si>
    <t>PROJ-EXE-390</t>
  </si>
  <si>
    <t xml:space="preserve">PROJETO EXECUTIVO DE INSTALAÇÕES FLUIDO MECÂNICAS </t>
  </si>
  <si>
    <t>PROJ-EXE-405</t>
  </si>
  <si>
    <t xml:space="preserve">PROJETO EXECUTIVO DE GASES MEDICINAIS </t>
  </si>
  <si>
    <t>PROJ-EXE-420</t>
  </si>
  <si>
    <t xml:space="preserve">PROJETO EXECUTIVO DE GLP </t>
  </si>
  <si>
    <t>PROJ-EXE-435</t>
  </si>
  <si>
    <t xml:space="preserve">DESENVOLVIMENTO E DETALHAMENTO DE PROJETOS COMPLEMENTARES </t>
  </si>
  <si>
    <t>PROJ-EXE-450</t>
  </si>
  <si>
    <t xml:space="preserve">APROVAÇÃO DE PROJETO NA PREFEITURA (&gt; CAPITAL) </t>
  </si>
  <si>
    <t>PROJ-EXE-465</t>
  </si>
  <si>
    <t xml:space="preserve">APROVAÇÃO DE PROJETO NO CORPO DE BOMBEIROS (&gt; INTERIOR) </t>
  </si>
  <si>
    <t>PROJ-EXE-495</t>
  </si>
  <si>
    <t xml:space="preserve">PERSPECTIVA COLORIDA 50 X 70 </t>
  </si>
  <si>
    <t>PROJ-EXE-510</t>
  </si>
  <si>
    <t xml:space="preserve">VISTA TRATADA COLORIDA 50 X 70 </t>
  </si>
  <si>
    <t>PROJ-EXE-525</t>
  </si>
  <si>
    <t xml:space="preserve">PLANTA HUMANIZADA COLORIDA 50 X 70 </t>
  </si>
  <si>
    <t>PROJ-EXE-540</t>
  </si>
  <si>
    <t xml:space="preserve">DESENHO DE CADASTRO DE CONSTRUÇÕES EXISTENTES </t>
  </si>
  <si>
    <t>PROJ-EXE-545</t>
  </si>
  <si>
    <t>COMPATIBILIZAÇÃO DE PROJETOS COM ÁREA ATÉ 10.000 M2</t>
  </si>
  <si>
    <t>PROJ-EXE-550</t>
  </si>
  <si>
    <t>COMPATIBILIZAÇÃO DE PROJETOS COM ÁREA DE 10.001 M2 ATÉ 20.000 M2</t>
  </si>
  <si>
    <t>PROJ-EXE-560</t>
  </si>
  <si>
    <t>COMPATIBILIZAÇÃO DE PROJETOS COM ÁREA DE 20.001 M2 ATÉ 40.000 M2</t>
  </si>
  <si>
    <t>PROJ-EXE-565</t>
  </si>
  <si>
    <t>COMPATIBILIZAÇÃO DE PROJETOS COM ÁREA DE 40.001 M2 ATÉ 60.000 M2</t>
  </si>
  <si>
    <t>PROJ-EXE-570</t>
  </si>
  <si>
    <t>COMPATIBILIZAÇÃO DE PROJETOS COM ÁREA DE 60.001 M2 ATÉ 80.000 M2</t>
  </si>
  <si>
    <t>PROJ-EXE-575</t>
  </si>
  <si>
    <t>COMPATIBILIZAÇÃO DE PROJETOS COM ÁREA DE 80.001 M2 ATÉ 1000.000 M2</t>
  </si>
  <si>
    <t>PROJ-EXE-580</t>
  </si>
  <si>
    <t>COMPATIBILIZAÇÃO DE PROJETOS COM ACIMA DE 1000.000 M2</t>
  </si>
  <si>
    <t>PROJ-EXE-585</t>
  </si>
  <si>
    <t>COORDENAÇÃO DE PROJETOS</t>
  </si>
  <si>
    <t>SPT-001</t>
  </si>
  <si>
    <t>SONDAGENS A PERCUSSÃO D = 2 1/2", INCLUSIVE RELATÓRIO (para uso exclusivo da Secretária de Estado de Transportes e Obras Públicas de Minas Gerais)</t>
  </si>
  <si>
    <t>SPT-DES-015</t>
  </si>
  <si>
    <t xml:space="preserve">DESLOCAMENTO PARA SONDAGENS </t>
  </si>
  <si>
    <t>SPT-MOB-015</t>
  </si>
  <si>
    <t xml:space="preserve">MOBILIZAÇÃO E INSTALAÇÃO </t>
  </si>
  <si>
    <t>SPT-SON-015</t>
  </si>
  <si>
    <t xml:space="preserve">SONDAGEM A PERCUSSÃO </t>
  </si>
  <si>
    <t>M</t>
  </si>
  <si>
    <t>VIS-001</t>
  </si>
  <si>
    <t>VISTORIAS E CADASTROS (para uso exclusivo da Secretária de Estado de Transportes e Obras Públicas de Minas Gerais)</t>
  </si>
  <si>
    <t>VIS-CAD-015</t>
  </si>
  <si>
    <t xml:space="preserve">TÉCNICO DE NÍVEL SUPERIOR </t>
  </si>
  <si>
    <t>HH</t>
  </si>
  <si>
    <t>VIS-CAD-030</t>
  </si>
  <si>
    <t xml:space="preserve">TÉCNICO DE NÍVEL MÉDIO </t>
  </si>
  <si>
    <t>VIS-CAD-045</t>
  </si>
  <si>
    <t>VIS-CAD-060</t>
  </si>
  <si>
    <t xml:space="preserve">DIÁRIA COM PERNOITE </t>
  </si>
  <si>
    <t>VIS-CAD-075</t>
  </si>
  <si>
    <t xml:space="preserve">DIÁRIA SEM PERNOITE </t>
  </si>
  <si>
    <t>REL-OO1</t>
  </si>
  <si>
    <t>RELATÓRIOS TÉCNICOS (para uso exclusivo da Secretária de Estado de Transportes e Obras Públicas de Minas Gerais)</t>
  </si>
  <si>
    <t>REL-TEC-005</t>
  </si>
  <si>
    <t xml:space="preserve">ESPECIFICAÇÃO DOS MATERIAIS COM MEMORIAL DESCRITIVO DE CADA AMBIENTE E EQUIPAMENTOS PARA PROJETOS DE IMPLANTAÇÃO DE EDIFICAÇÃO ÁREA ATÉ 6.000 M2 </t>
  </si>
  <si>
    <t>REL-TEC-010</t>
  </si>
  <si>
    <t>ESPECIFICAÇÃO DOS MATERIAIS COM MEMORIAL DESCRITIVO DE CADA AMBIENTE E EQUIPAMENTOS PARA PROJETOS DE IMPLANTAÇÃO DE EDIFICAÇÃO - ÁREA DE 6.001 M2 ATÉ 7.000 M2</t>
  </si>
  <si>
    <t>REL-TEC-015</t>
  </si>
  <si>
    <t>ESPECIFICAÇÃO DOS MATERIAIS COM MEMORIAL DESCRITIVO DE CADA AMBIENTE E EQUIPAMENTOS PARA PROJETOS DE IMPLANTAÇÃO DE EDIFICAÇÃO - ÁREA DE 7.001 M2 ATÉ 9.000 M2</t>
  </si>
  <si>
    <t>REL-TEC-020</t>
  </si>
  <si>
    <t>ESPECIFICAÇÃO DOS MATERIAIS COM MEMORIAL DESCRITIVO DE CADA AMBIENTE E EQUIPAMENTOS PARA PROJETOS DE IMPLANTAÇÃO DE EDIFICAÇÃO - ÁREA DE 9.001 M2 ATÉ 11.000 M2</t>
  </si>
  <si>
    <t>REL-TEC-025</t>
  </si>
  <si>
    <t>ESPECIFICAÇÃO DOS MATERIAIS COM MEMORIAL DESCRITIVO DE CADA AMBIENTE E EQUIPAMENTOS PARA PROJETOS DE IMPLANTAÇÃO DE EDIFICAÇÃO - ÁREA DE 11.001 M2 ATÉ 13.000 M2</t>
  </si>
  <si>
    <t>REL-TEC-030</t>
  </si>
  <si>
    <t>ESPECIFICAÇÃO DOS MATERIAIS COM MEMORIAL DESCRITIVO DE CADA AMBIENTE E EQUIPAMENTOS PARA PROJETOS DE IMPLANTAÇÃO DE EDIFICAÇÃO - ÁREA DE 13.001 M2 ATÉ 16.000 M2</t>
  </si>
  <si>
    <t>REL-TEC-035</t>
  </si>
  <si>
    <t>ESPECIFICAÇÃO DOS MATERIAIS COM MEMORIAL DESCRITIVO DE CADA AMBIENTE E EQUIPAMENTOS PARA PROJETOS DE IMPLANTAÇÃO DE EDIFICAÇÃO - ÁREA ACIMA DE 16.000 M2</t>
  </si>
  <si>
    <t>REL-TEC-040</t>
  </si>
  <si>
    <t>ESPECIFICAÇÃO DOS MATERIAIS COM MEMORIAL DESCRITIVO DE CADA AMBIENTE E EQUIPAMENTOS PARA CONSTRUÇÕES NOVAS - AREA ATÉ 1.000 M2</t>
  </si>
  <si>
    <t>REL-TEC-045</t>
  </si>
  <si>
    <t>ESPECIFICAÇÃO DOS MATERIAIS COM MEMORIAL DESCRITIVO DE CADA AMBIENTE E EQUIPAMENTOS PARA CONSTRUÇÕES NOVAS - AREA DE 1.001 M2 A 2.000 M2</t>
  </si>
  <si>
    <t>REL-TEC-050</t>
  </si>
  <si>
    <t>ESPECIFICAÇÃO DOS MATERIAIS COM MEMORIAL DESCRITIVO DE CADA AMBIENTE E EQUIPAMENTOS PARA CONSTRUÇÕES NOVAS - AREA DE 2.001 M2 A 4.000 M2</t>
  </si>
  <si>
    <t>REL-TEC-055</t>
  </si>
  <si>
    <t>ESPECIFICAÇÃO DOS MATERIAIS COM MEMORIAL DESCRITIVO DE CADA AMBIENTE E EQUIPAMENTOS PARA CONSTRUÇÕES NOVAS - AREA DE 4.001 M2 A 6.000 M2</t>
  </si>
  <si>
    <t>REL-TEC-060</t>
  </si>
  <si>
    <t>ESPECIFICAÇÃO DOS MATERIAIS COM MEMORIAL DESCRITIVO DE CADA AMBIENTE E EQUIPAMENTOS PARA CONSTRUÇÕES NOVAS - AREA DE 6.001 M2 A 8.000 M2</t>
  </si>
  <si>
    <t>REL-TEC-065</t>
  </si>
  <si>
    <t>ESPECIFICAÇÃO DOS MATERIAIS COM MEMORIAL DESCRITIVO DE CADA AMBIENTE E EQUIPAMENTOS PARA CONSTRUÇÕES NOVAS - AREA DE 8.001 M2 A 10.000 M2</t>
  </si>
  <si>
    <t>REL-TEC-070</t>
  </si>
  <si>
    <t>ESPECIFICAÇÃO DOS MATERIAIS COM MEMORIAL DESCRITIVO DE CADA AMBIENTE E EQUIPAMENTOS PARA CONSTRUÇÕES NOVAS - AREA ACIMA DE 10.000 M2</t>
  </si>
  <si>
    <t>REL-TEC-075</t>
  </si>
  <si>
    <t>ESPECIFICAÇÃO DOS MATERIAIS COM MEMORIAL DESCRITIVO DE CADA AMBIENTE E EQUIPAMENTOS PARA REFORMA E/OU AMPLIAÇÃO DE EDIFICAÇÕES EXISTENTES- AREA ATÉ 1.000 M2</t>
  </si>
  <si>
    <t>REL-TEC-080</t>
  </si>
  <si>
    <t>ESPECIFICAÇÃO DOS MATERIAIS COM MEMORIAL DESCRITIVO DE CADA AMBIENTE E EQUIPAMENTOS PARA REFORMA E/OU AMPLIAÇÃO DE EDIFICAÇÕES EXISTENTES - AREA DE 1.001 M2 A 2.000 M2</t>
  </si>
  <si>
    <t>REL-TEC-085</t>
  </si>
  <si>
    <t>ESPECIFICAÇÃO DOS MATERIAIS COM MEMORIAL DESCRITIVO DE CADA AMBIENTE E EQUIPAMENTOS PARA REFORMA E/OU AMPLIAÇÃO DE EDIFICAÇÕES EXISTENTES - AREA DE 2.001 M2 A 4.000 M2</t>
  </si>
  <si>
    <t>REL-TEC-090</t>
  </si>
  <si>
    <t>ESPECIFICAÇÃO DOS MATERIAIS COM MEMORIAL DESCRITIVO DE CADA AMBIENTE E EQUIPAMENTOS PARA REFORMA E/OU AMPLIAÇÃO DE EDIFICAÇÕES EXISTENTES - AREA DE 4.001 M2 A 6.000 M2</t>
  </si>
  <si>
    <t>REL-TEC-095</t>
  </si>
  <si>
    <t>ESPECIFICAÇÃO DOS MATERIAIS COM MEMORIAL DESCRITIVO DE CADA AMBIENTE E EQUIPAMENTOS PARA REFORMA E/OU AMPLIAÇÃO DE EDIFICAÇÕES EXISTENTES - AREA DE 6.001 M2 A 8.000 M2</t>
  </si>
  <si>
    <t>REL-TEC-100</t>
  </si>
  <si>
    <t>ESPECIFICAÇÃO DOS MATERIAIS COM MEMORIAL DESCRITIVO DE CADA AMBIENTE E EQUIPAMENTOS PARA REFORMA E/OU AMPLIAÇÃO DE EDIFICAÇÕES EXISTENTES - AREA DE 8.001 M2 A 10.000 M2</t>
  </si>
  <si>
    <t>REL-TEC-105</t>
  </si>
  <si>
    <t>ESPECIFICAÇÃO DOS MATERIAIS COM MEMORIAL DESCRITIVO DE CADA AMBIENTE E EQUIPAMENTOS PARA REFORMA E/OU AMPLIAÇÃO DE EDIFICAÇÕES EXISTENTES - AREA ACIMA DE 10.000 M2</t>
  </si>
  <si>
    <t>REL-TEC-110</t>
  </si>
  <si>
    <t>ESPECIFICAÇÃO DOS MATERIAIS COM MEMORIAL DESCRITIVO DE CADA AMBIENTE E EQUIPAMENTOS PARA REFORMA E/OU AMPLIAÇÃO DE PATRIMÔNIOS HISTÓRICOS - AREA ATÉ 1.000 M2</t>
  </si>
  <si>
    <t>REL-TEC-115</t>
  </si>
  <si>
    <t>ESPECIFICAÇÃO DOS MATERIAIS COM MEMORIAL DESCRITIVO DE CADA AMBIENTE E EQUIPAMENTOS PARA REFORMA E/OU AMPLIAÇÃO DE PATRIMÔNIOS HISTÓRICOS - AREA DE 1.001 M2 A 2.000 M2</t>
  </si>
  <si>
    <t>REL-TEC-120</t>
  </si>
  <si>
    <t>ESPECIFICAÇÃO DOS MATERIAIS COM MEMORIAL DESCRITIVO DE CADA AMBIENTE E EQUIPAMENTOS PARA REFORMA E/OU AMPLIAÇÃO DE PATRIMÔNIOS HISTÓRICOS - AREA DE 2.001 M2 A 4.000 M2</t>
  </si>
  <si>
    <t>REL-TEC-125</t>
  </si>
  <si>
    <t>REL-TEC-130</t>
  </si>
  <si>
    <t>ESPECIFICAÇÃO DOS MATERIAIS COM MEMORIAL DESCRITIVO DE CADA AMBIENTE E EQUIPAMENTOS PARA REFORMA E/OU AMPLIAÇÃO DE PATRIMÔNIOS HISTÓRICOS - AREA DE 6.001 M2 A 8.000 M2</t>
  </si>
  <si>
    <t>REL-TEC-135</t>
  </si>
  <si>
    <t>ESPECIFICAÇÃO DOS MATERIAIS COM MEMORIAL DESCRITIVO DE CADA AMBIENTE E EQUIPAMENTOS PARA REFORMA E/OU AMPLIAÇÃO DE PATRIMÔNIOS HISTÓRICOS - AREA DE 8.001 M2 A 10.000 M2</t>
  </si>
  <si>
    <t>REL-TEC-140</t>
  </si>
  <si>
    <t>ESPECIFICAÇÃO DOS MATERIAIS COM MEMORIAL DESCRITIVO DE CADA AMBIENTE E EQUIPAMENTOS PARA REFORMA E/OU AMPLIAÇÃO DE PATRIMÔNIOS HISTÓRICOS - AREA ACIMA DE 10.000 M2</t>
  </si>
  <si>
    <t>REL-TEC-145</t>
  </si>
  <si>
    <t>ESPECIFICAÇÃO DOS MATERIAIS COM MEMORIAL DESCRITIVO  PARA OBRAS DE INFRAESTRUTURA</t>
  </si>
  <si>
    <t>REL-TEC-150</t>
  </si>
  <si>
    <t>AS BUILT DE PROJETOS COM ÁREA ATÉ 10.000 M2</t>
  </si>
  <si>
    <t>REL-TEC-155</t>
  </si>
  <si>
    <t>AS BUILT DE PROJETOS COM ÁREA DE 10.001 M2 ATÉ 20.000 M2</t>
  </si>
  <si>
    <t>REL-TEC-160</t>
  </si>
  <si>
    <t>AS BUILT DE PROJETOS COM ÁREA DE 20.001 M2 ATÉ 40.000 M2</t>
  </si>
  <si>
    <t>REL-TEC-165</t>
  </si>
  <si>
    <t>AS BUILT DE PROJETOS COM ÁREA DE 40.001 M2 ATÉ 60.000 M2</t>
  </si>
  <si>
    <t>REL-TEC-170</t>
  </si>
  <si>
    <t>AS BUILT DE PROJETOS COM ÁREA DE 60.001 M2 ATÉ 80.000 M2</t>
  </si>
  <si>
    <t>REL-TEC-175</t>
  </si>
  <si>
    <t>AS BUILT DE PROJETOS COM ÁREA DE 80.001 M2 ATÉ 1000.000 M2</t>
  </si>
  <si>
    <t>REL-TEC-180</t>
  </si>
  <si>
    <t>AS BUILT DE PROJETOS COM  ACIMA DE 1000.000 M2</t>
  </si>
  <si>
    <t>REL-TEC-185</t>
  </si>
  <si>
    <t>MANUAL DE USO, OPERAÇÃO E MANUTENÇÃO DAS EDIFICAÇÕES PARA CONSTRUÇÕES NOVAS - AREA ATÉ 1.000 M2</t>
  </si>
  <si>
    <t>REL-TEC-190</t>
  </si>
  <si>
    <t>MANUAL DE USO, OPERAÇÃO E MANUTENÇÃO DAS EDIFICAÇÕES PARA CONSTRUÇÕES NOVAS - AREA DE 1.001 M2 A 2.000 M2</t>
  </si>
  <si>
    <t>REL-TEC-195</t>
  </si>
  <si>
    <t>MANUAL DE USO, OPERAÇÃO E MANUTENÇÃO DAS EDIFICAÇÕES PARA CONSTRUÇÕES NOVAS - AREA DE 2.001 M2 A 4.000 M2</t>
  </si>
  <si>
    <t>REL-TEC-200</t>
  </si>
  <si>
    <t>MANUAL DE USO, OPERAÇÃO E MANUTENÇÃO DAS EDIFICAÇÕES PARA CONSTRUÇÕES NOVAS - AREA DE 4.001 M2 A 6.000 M2</t>
  </si>
  <si>
    <t>REL-TEC-205</t>
  </si>
  <si>
    <t>MANUAL DE USO, OPERAÇÃO E MANUTENÇÃO DAS EDIFICAÇÕES PARA CONSTRUÇÕES NOVAS - AREA DE 6.001 M2 A 8.000 M2</t>
  </si>
  <si>
    <t>REL-TEC-210</t>
  </si>
  <si>
    <t>MANUAL DE USO, OPERAÇÃO E MANUTENÇÃO DAS EDIFICAÇÕES PARA CONSTRUÇÕES NOVAS - AREA DE 8.001 M2 A 10.000 M2</t>
  </si>
  <si>
    <t>REL-TEC-215</t>
  </si>
  <si>
    <t>MANUAL DE USO, OPERAÇÃO E MANUTENÇÃO DAS EDIFICAÇÕES PARA CONSTRUÇÕES NOVAS - AREA ACIMA DE 10.000 M2</t>
  </si>
  <si>
    <t>REL-TEC-220</t>
  </si>
  <si>
    <t xml:space="preserve"> MANUAL DE USO, OPERAÇÃO E MANUTENÇÃO DAS EDIFICAÇÕES PARA PARA REFORMA E/OU AMPLIAÇÃO DE EDIFICAÇÕES EXISTENTES- AREA ATÉ 1.000 M2</t>
  </si>
  <si>
    <t>REL-TEC-225</t>
  </si>
  <si>
    <t xml:space="preserve"> MANUAL DE USO, OPERAÇÃO E MANUTENÇÃO DAS EDIFICAÇÕES PARA PARA REFORMA E/OU AMPLIAÇÃO DE EDIFICAÇÕES EXISTENTES - AREA DE 1.001 M2 A 2.000 M2</t>
  </si>
  <si>
    <t>REL-TEC-230</t>
  </si>
  <si>
    <t xml:space="preserve"> MANUAL DE USO, OPERAÇÃO E MANUTENÇÃO DAS EDIFICAÇÕES PARA PARA REFORMA E/OU AMPLIAÇÃO DE EDIFICAÇÕES EXISTENTES - AREA DE 2.001 M2 A 4.000 M2</t>
  </si>
  <si>
    <t>REL-TEC-235</t>
  </si>
  <si>
    <t xml:space="preserve"> MANUAL DE USO, OPERAÇÃO E MANUTENÇÃO DAS EDIFICAÇÕES PARA PARA REFORMA E/OU AMPLIAÇÃO DE EDIFICAÇÕES EXISTENTES - AREA DE 4.001 M2 A 6.000 M2</t>
  </si>
  <si>
    <t>REL-TEC-240</t>
  </si>
  <si>
    <t xml:space="preserve"> MANUAL DE USO, OPERAÇÃO E MANUTENÇÃO DAS EDIFICAÇÕES PARA PARA REFORMA E/OU AMPLIAÇÃO DE EDIFICAÇÕES EXISTENTES - AREA DE 6.001 M2 A 8.000 M2</t>
  </si>
  <si>
    <t>REL-TEC-245</t>
  </si>
  <si>
    <t xml:space="preserve"> MANUAL DE USO, OPERAÇÃO E MANUTENÇÃO DAS EDIFICAÇÕES PARA PARA REFORMA E/OU AMPLIAÇÃO DE EDIFICAÇÕES EXISTENTES - AREA DE 8.001 M2 A 10.000 M2</t>
  </si>
  <si>
    <t>REL-TEC-250</t>
  </si>
  <si>
    <t xml:space="preserve"> MANUAL DE USO, OPERAÇÃO E MANUTENÇÃO DAS EDIFICAÇÕES PARA PARA REFORMA E/OU AMPLIAÇÃO DE EDIFICAÇÕES EXISTENTES - AREA ACIMA DE 10.000 M2</t>
  </si>
  <si>
    <t>REL-TEC-255</t>
  </si>
  <si>
    <t>MANUAL DE USO, OPERAÇÃO E MANUTENÇÃO DAS EDIFICAÇÕES PARA REFORMA E/OU AMPLIAÇÃO DE PATRIMÔNIOS HISTÓRICOS- AREA ATÉ 1.000 M2</t>
  </si>
  <si>
    <t>REL-TEC-260</t>
  </si>
  <si>
    <t>MANUAL DE USO, OPERAÇÃO E MANUTENÇÃO DAS EDIFICAÇÕES PARA REFORMA E/OU AMPLIAÇÃO DE PATRIMÔNIOS HISTÓRICOS - AREA DE 1.001 M2 A 2.000 M2</t>
  </si>
  <si>
    <t>REL-TEC-265</t>
  </si>
  <si>
    <t>MANUAL DE USO, OPERAÇÃO E MANUTENÇÃO DAS EDIFICAÇÕES PARA REFORMA E/OU AMPLIAÇÃO DE PATRIMÔNIOS HISTÓRICOS- AREA DE 2.001 M2 A 4.000 M2</t>
  </si>
  <si>
    <t>REL-TEC-270</t>
  </si>
  <si>
    <t>MANUAL DE USO, OPERAÇÃO E MANUTENÇÃO DAS EDIFICAÇÕES PARA REFORMA E/OU AMPLIAÇÃO DE PATRIMÔNIOS HISTÓRICOS - AREA DE 4.001 M2 A 6.000 M2</t>
  </si>
  <si>
    <t>REL-TEC-275</t>
  </si>
  <si>
    <t>MANUAL DE USO, OPERAÇÃO E MANUTENÇÃO DAS EDIFICAÇÕES PARA REFORMA E/OU AMPLIAÇÃO DE PATRIMÔNIOS HISTÓRICOS - AREA DE 6.001 M2 A 8.000 M2</t>
  </si>
  <si>
    <t>REL-TEC-280</t>
  </si>
  <si>
    <t>MANUAL DE USO, OPERAÇÃO E MANUTENÇÃO DAS EDIFICAÇÕES PARA REFORMA E/OU AMPLIAÇÃO DE PATRIMÔNIOS HISTÓRICOS - AREA DE 8.001 M2 A 10.000 M2</t>
  </si>
  <si>
    <t>REL-TEC-285</t>
  </si>
  <si>
    <t>MANUAL DE USO, OPERAÇÃO E MANUTENÇÃO DAS EDIFICAÇÕES PARA REFORMA E/OU AMPLIAÇÃO DE PATRIMÔNIOS HISTÓRICOS - AREA ACIMA DE 10.000 M2</t>
  </si>
  <si>
    <t>-</t>
  </si>
  <si>
    <t>ABE-001 - ABERTURA DE POÇOS</t>
  </si>
  <si>
    <t>ABERTURA MANUAL DE POÇO COM PROFUNDIDADE &lt;= 2,00M, DIÂMETRO DE 1,20M, INCLUSIVE AFASTAMENTO DO MATERIAL ESCAVADO</t>
  </si>
  <si>
    <t>ABERTURA MANUAL DE POÇO COM PROFUNDIDADE &gt; 2,00M, DIÂMETRO DE 1,20M, INCLUSIVE AFASTAMENTO DO MATERIAL ESCAVADO</t>
  </si>
  <si>
    <t>FILTROS ANAERÓBICOS COM DIÂMETRO 250 CM E PROFUNDIDADE ÚTIL DE 160 CM, INSTALADOS, INCLUSIVE BOTA FORA DE MATERIAL ESCAVADO</t>
  </si>
  <si>
    <t>U</t>
  </si>
  <si>
    <t>FOSSA SÉPTICA PARA 1500 L/DIA, DE CONCRETO, INSTALADA (15 PESSOAS), INCLUSIVE BOTA FORA DE MATERIAL ESCAVADO</t>
  </si>
  <si>
    <t>FOSSA SÉPTICA PARA 2250 L/DIA, DE CONCRETO, INSTALADA (30 PESSOAS), INCLUSIVE BOTA FORA DE MATERIAL ESCAVADO</t>
  </si>
  <si>
    <t>FOSSA SÉPTICA PARA 3000 L/DIA, DE CONCRETO, INSTALADA (40 PESSOAS), INCLUSIVE BOTA FORA DE MATERIAL ESCAVADO</t>
  </si>
  <si>
    <t>FOSSA SÉPTICA PARA 3750 L/DIA, DE CONCRETO, INSTALADA (100 PESSOAS), INCLUSIVE BOTA FORA DE MATERIAL ESCAVADO</t>
  </si>
  <si>
    <t>LAJE CIRCULAR PARA BOCA DE POÇO, CONCRETO FCK = 15 MPA, E = 8 A 10 CM</t>
  </si>
  <si>
    <t>REVESTIMENTO DE CISTERNA COM 1/2 TIJOLO MACIÇO REQUEIMADO</t>
  </si>
  <si>
    <t>REVESTIMENTO DE POÇO COM ANÉIS DE CONCRETO, D = 1,20 M</t>
  </si>
  <si>
    <t>ACE-001  - ACESSÓRIOS</t>
  </si>
  <si>
    <t/>
  </si>
  <si>
    <t>ASSENTO BRANCO PARA VASO</t>
  </si>
  <si>
    <t>ASSENTO PARA VASO PNE (NBR 9050)</t>
  </si>
  <si>
    <t>BANCO ARTICULADO EM AÇO INOX COM CANTOS ARREDONDADOS, PROFUNDIDADE MÍNIMA DE 0,45 M E COMPRIMENTO MÍNIMO DE 0,70 M, CONFORME NBR 9050</t>
  </si>
  <si>
    <t>BANCO ARTICULADO EM FÓRMICA COM CANTOS ARREDONDADOS E SUPERFÍCIE ANTIDERRAPANTE IMPERMEÁVEL, PROFUNDIDADE MÍNIMA DE 0,45 M E COMPRIMENTO MÍNIMO DE 0,70 M, PARA ESFORÇO DE 1,5 KN CONFORME NBR 9050</t>
  </si>
  <si>
    <t>BARRA DE APOIO EM AÇO INOX PARA P.N.E. L = 100 CM (PAREDE)</t>
  </si>
  <si>
    <t>BARRA DE APOIO EM AÇO INOX PARA P.N.E. L = 80 CM (LAVATÓRIO)</t>
  </si>
  <si>
    <t>BARRA DE APOIO EM AÇO INOX PARA P.N.E. L = 90 CM (VASO SANITÁRIO)</t>
  </si>
  <si>
    <t>BARRA DE APOIO HORIZONTAL E VERTICAL EM AÇO INOX D = 1 1/4" , L = 135 CM, PARA P.N.E. (CHUVEIRO), INCLUSIVE FIXAÇÃO</t>
  </si>
  <si>
    <t>BARRA DE APOIO HORIZONTAL EM AÇO INOX D = 1 1/4" , L = 120 CM, PARA P.N.E. (LAVATÓRIO), INCLUSIVE FIXAÇÃO</t>
  </si>
  <si>
    <t>BARRA DE APOIO LAVATÓRIO DE CANTO, EM ACO INOX POLIDO, DIAMETRO MINIMO 3 CM</t>
  </si>
  <si>
    <t>BARRA DE APOIO P.N.E. L = 40 CM (PORTA)</t>
  </si>
  <si>
    <t>BARRA DE APOIO VERTICAL EM AÇO INOX D = 1 1/4" , L = 70 CM, PARA P.N.E. (CHUVEIRO), INCLUSIVE FIXAÇÃO</t>
  </si>
  <si>
    <t>BEBEDOURO BH-F SEM REFRIGERAÇÃO</t>
  </si>
  <si>
    <t>BEBEDOURO DE JATO INCLINADO BH-F SEM REFRIGERAÇÃO</t>
  </si>
  <si>
    <t>BEBEDOURO GEMINADO MG-F 80 INOX</t>
  </si>
  <si>
    <t>BEBEDOURO MF-F PINTADO</t>
  </si>
  <si>
    <t>BEBEDOURO MG-F INFANTIL INOX</t>
  </si>
  <si>
    <t>BEBEDOURO MG-F INFANTIL PINTADO</t>
  </si>
  <si>
    <t>CABIDE DE LOUÇA BRANCA SIMPLES</t>
  </si>
  <si>
    <t>CABIDE EM TUBO DE AÇO GALVANIZADO D = 1/2"</t>
  </si>
  <si>
    <t>CABIDE METÁLICO SIMPLES CROMADO, INCLUSIVE FIXAÇÃO</t>
  </si>
  <si>
    <t>DISPENSER EM AÇO INOX PARA PAPEL TOALHA 2 OU 3 FOLHAS</t>
  </si>
  <si>
    <t>DISPENSER EM PLÁSTICO PARA PAPEL TOALHA 2 OU 3 FOLHAS</t>
  </si>
  <si>
    <t>DISPENSER PARA GEL/ÁLCOOL COM RESERVATORIO 800 ML</t>
  </si>
  <si>
    <t>FILTRO AP-200 CURTO</t>
  </si>
  <si>
    <t>FILTRO LC-1MC VAZÃO 1000L/H L</t>
  </si>
  <si>
    <t>MEIA SABONETEIRA LOUÇA BRANCA</t>
  </si>
  <si>
    <t>PAPELEIRA DE LOUÇA BRANCA</t>
  </si>
  <si>
    <t>PAPELEIRA METÁLICA CROMADA, INCLUSIVE FIXAÇÃO</t>
  </si>
  <si>
    <t>PAPELEIRA PLASTICA TIPO DISPENSER PARA PAPEL HIGIENICO ROLAO</t>
  </si>
  <si>
    <t>SABONETEIRA EM AÇO INOX TIPO DISPENSER PARA SABONETE LIQUIDO COM RESERVATORIO 800 ML</t>
  </si>
  <si>
    <t>SABONETEIRA LOUÇA BRANCA</t>
  </si>
  <si>
    <t>SABONETEIRA METÁLICA CROMADA, TIPO CONCHA, DE SOBREPOR</t>
  </si>
  <si>
    <t>SABONETEIRA PLASTICA TIPO DISPENSER PARA SABONETE LIQUIDO COM RESERVATORIO 1500 ML</t>
  </si>
  <si>
    <t>SABONETEIRA PLASTICA TIPO DISPENSER PARA SABONETE LIQUIDO COM RESERVATORIO 800 ML</t>
  </si>
  <si>
    <t>VARAL PANTOGRÁFICO</t>
  </si>
  <si>
    <t>ALV-001  - ALVENARIAS E DIVISÕES</t>
  </si>
  <si>
    <t>ALVENARIA DE BLOCO DE CONCRETO CHEIO COM ARMAÇÃO, EM CONCRETO COM FCK 15MPA , ESP. 14CM, PARA REVESTIMENTO, INCLUSIVE ARGAMASSA PARA ASSENTAMENTO (DETALHE D - CADERNO SEDS)</t>
  </si>
  <si>
    <t>ALVENARIA DE BLOCO DE CONCRETO CHEIO COM ARMAÇÃO, EM CONCRETO COM FCK 15MPA , ESP. 19CM, PARA REVESTIMENTO, INCLUSIVE ARGAMASSA PARA ASSENTAMENTO (DETALHE D - CADERNO SEDS)</t>
  </si>
  <si>
    <t>ALVENARIA DE BLOCO DE CONCRETO CHEIO COM ARMAÇÃO, EM CONCRETO COM FCK 15MPA , ESP. 9CM, PARA REVESTIMENTO, INCLUSIVE ARGAMASSA PARA ASSENTAMENTO (DETALHE D - CADERNO SEDS)</t>
  </si>
  <si>
    <t>ALVENARIA DE BLOCO DE CONCRETO CHEIO SEM ARMAÇÃO, EM CONCRETO COM FCK DE 20MPA , ESP. 14CM, PARA REVESTIMENTO, INCLUSIVE ARGAMASSA PARA ASSENTAMENTO (DETALHE D - CADERNO SEDS)</t>
  </si>
  <si>
    <t>ALVENARIA DE BLOCO DE CONCRETO CHEIO SEM ARMAÇÃO, EM CONCRETO COM FCK DE 20MPA , ESP. 19CM, PARA REVESTIMENTO, INCLUSIVE ARGAMASSA PARA ASSENTAMENTO (DETALHE D - CADERNO SEDS)</t>
  </si>
  <si>
    <t>ALVENARIA DE BLOCO DE CONCRETO CHEIO SEM ARMAÇÃO, EM CONCRETO COM FCK DE 20MPA , ESP. 9CM, PARA REVESTIMENTO, INCLUSIVE ARGAMASSA PARA ASSENTAMENTO (DETALHE D - CADERNO SEDS)</t>
  </si>
  <si>
    <t>ALVENARIA DE BLOCO DE CONCRETO CHEIO SEM ARMAÇÃO, EM CONCRETO COM FCK 15MPA , ESP. 14CM, PARA REVESTIMENTO, INCLUSIVE ARGAMASSA PARA ASSENTAMENTO (DETALHE D - CADERNO SEDS)</t>
  </si>
  <si>
    <t>ALVENARIA DE BLOCO DE CONCRETO CHEIO SEM ARMAÇÃO, EM CONCRETO COM FCK 15MPA , ESP. 19CM, PARA REVESTIMENTO, INCLUSIVE ARGAMASSA PARA ASSENTAMENTO (DETALHE D - CADERNO SEDS)</t>
  </si>
  <si>
    <t xml:space="preserve">ALVENARIA DE BLOCO DE CONCRETO CHEIO SEM ARMAÇÃO, EM CONCRETO COM FCK 15MPA , ESP. 9CM, PARA REVESTIMENTO, INCLUSIVE ARGAMASSA PARA ASSENTAMENTO (DETALHE D - CADERNO SEDS)
</t>
  </si>
  <si>
    <t>ALVENARIA DE COBOGÓ CERÂMICO 18 X 18 X 7 CM, E = 7 CM</t>
  </si>
  <si>
    <t>ALVENARIA DE COBOGÓ DE CONCRETO TIPO VENEZIANA 10 X 20 X 40 CM</t>
  </si>
  <si>
    <t>ALVENARIA DE COBOGÓ DE CONCRETO TIPO VENEZIANA 20 X 20 X 40 CM</t>
  </si>
  <si>
    <t>ALVENARIA DE TIJOLOS DE VIDRO TIJOLO DE VIDRO 20 X 20 X 8 CM</t>
  </si>
  <si>
    <t>ALVENARIA DE VEDAÇÃO COM BLOCO DE CONCRETO, ESP. 14CM, COM ACABAMENTO APARENTE, INCLUSIVE ARGAMASSA PARA ASSENTAMENTO</t>
  </si>
  <si>
    <t>ALVENARIA DE VEDAÇÃO COM BLOCO DE CONCRETO, ESP. 14CM, PARA REVESTIMENTO, INCLUSIVE ARGAMASSA PARA ASSENTAMENTO</t>
  </si>
  <si>
    <t>ALVENARIA DE VEDAÇÃO COM BLOCO DE CONCRETO, ESP. 19CM, COM ACABAMENTO APARENTE, INCLUSIVE ARGAMASSA PARA ASSENTAMENTO</t>
  </si>
  <si>
    <t>ALVENARIA DE VEDAÇÃO COM BLOCO DE CONCRETO, ESP. 19CM, PARA REVESTIMENTO, INCLUSIVE ARGAMASSA PARA ASSENTAMENTO</t>
  </si>
  <si>
    <t>ALVENARIA DE VEDAÇÃO COM BLOCO DE CONCRETO, ESP. 9CM, COM ACABAMENTO APARENTE, INCLUSIVE ARGAMASSA PARA ASSENTAMENTO</t>
  </si>
  <si>
    <t>ALVENARIA DE VEDAÇÃO COM BLOCO DE CONCRETO, ESP. 9CM, PARA REVESTIMENTO, INCLUSIVE ARGAMASSA PARA ASSENTAMENTO</t>
  </si>
  <si>
    <t>ALVENARIA DE VEDAÇÃO COM BLOCOS DE CONCRETO CELULAR AUTOCLAVADO (CCA), ESP. 10CM, INCLUSIVE ARGAMASSA INDUSTRIALIZADA PARA ASSENTAMENTO</t>
  </si>
  <si>
    <t>ALVENARIA DE VEDAÇÃO COM BLOCOS DE CONCRETO CELULAR AUTOCLAVADO (CCA), ESP. 15CM, INCLUSIVE ARGAMASSA INDUSTRIALIZADA PARA ASSENTAMENTO</t>
  </si>
  <si>
    <t>ALVENARIA DE VEDAÇÃO COM BLOCOS DE CONCRETO CELULAR AUTOCLAVADO (CCA), ESP. 20CM, INCLUSIVE ARGAMASSA INDUSTRIALIZADA PARA ASSENTAMENTO</t>
  </si>
  <si>
    <t>ALVENARIA DE VEDAÇÃO COM TIJOLO CERÂMICO FURADO, ESP. 14CM, PARA REVESTIMENTO, INCLUSIVE ARGAMASSA PARA ASSENTAMENTO</t>
  </si>
  <si>
    <t>ALVENARIA DE VEDAÇÃO COM TIJOLO CERÂMICO FURADO, ESP. 19CM, PARA REVESTIMENTO, INCLUSIVE ARGAMASSA PARA ASSENTAMENTO</t>
  </si>
  <si>
    <t>ALVENARIA DE VEDAÇÃO COM TIJOLO CERÂMICO FURADO, ESP. 9CM, PARA REVESTIMENTO, INCLUSIVE ARGAMASSA PARA ASSENTAMENTO</t>
  </si>
  <si>
    <t>ALVENARIA DE VEDAÇÃO COM TIJOLO CERÂMICO LAMINADO, 18 FUROS, ESP. 11CM, COM ACABAMENTO APARENTE, INCLUSIVE ARGAMASSA PARA ASSENTAMENTO</t>
  </si>
  <si>
    <t>ALVENARIA DE VEDAÇÃO COM TIJOLO CERÂMICO LAMINADO, 18 FUROS, ESP. 23,5CM, COM ACABAMENTO APARENTE, INCLUSIVE ARGAMASSA PARA ASSENTAMENTO</t>
  </si>
  <si>
    <t>ALVENARIA DE VEDAÇÃO COM TIJOLO CERÂMICO LAMINADO, 18 FUROS, ESP. 5,5CM, COM ACABAMENTO APARENTE, INCLUSIVE ARGAMASSA PARA ASSENTAMENTO</t>
  </si>
  <si>
    <t>ALVENARIA DE VEDAÇÃO COM TIJOLO MACIÇO REQUEIMADO, ESP. 10CM, COM ACABAMENTO APARENTE, INCLUSIVE ARGAMASSA PARA ASSENTAMENTO</t>
  </si>
  <si>
    <t>ALVENARIA DE VEDAÇÃO COM TIJOLO MACIÇO REQUEIMADO, ESP. 10CM, PARA REVESTIMENTO, INCLUSIVE ARGAMASSA PARA ASSENTAMENTO</t>
  </si>
  <si>
    <t>ALVENARIA DE VEDAÇÃO COM TIJOLO MACIÇO REQUEIMADO, ESP. 20CM, COM ACABAMENTO APARENTE, INCLUSIVE ARGAMASSA PARA ASSENTAMENTO</t>
  </si>
  <si>
    <t>ALVENARIA DE VEDAÇÃO COM TIJOLO MACIÇO REQUEIMADO, ESP. 20CM, PARA REVESTIMENTO, INCLUSIVE ARGAMASSA PARA ASSENTAMENTO</t>
  </si>
  <si>
    <t>ALVENARIA DE VEDAÇÃO COM TIJOLO MACIÇO REQUEIMADO, ESP. 5CM, PARA REVESTIMENTO, INCLUSIVE ARGAMASSA PARA ASSENTAMENTO</t>
  </si>
  <si>
    <t>ALVENARIA ESTRUTURAL COM BLOCO DE CONCRETO, ESP. 14CM, (FBK 4,5MPA), COM ACABAMENTO APARENTE, INCLUSIVE ARGAMASSA PARA ASSENTAMENTO</t>
  </si>
  <si>
    <t>ALVENARIA ESTRUTURAL COM BLOCO DE CONCRETO, ESP. 14CM, (FBK 4,5MPA), PARA REVESTIMENTO, INCLUSIVE ARGAMASSA PARA ASSENTAMENTO</t>
  </si>
  <si>
    <t>ALVENARIA ESTRUTURAL COM BLOCO DE CONCRETO, ESP. 19CM, (FBK 4,5MPA), COM ACABAMENTO APARENTE, INCLUSIVE ARGAMASSA PARA ASSENTAMENTO</t>
  </si>
  <si>
    <t>ALVENARIA ESTRUTURAL COM BLOCO DE CONCRETO, ESP. 19CM, (FBK 4,5MPA), PARA REVESTIMENTO, INCLUSIVE ARGAMASSA PARA ASSENTAMENTO</t>
  </si>
  <si>
    <t>ALVENARIA ESTRUTURAL COM BLOCO DE CONCRETO, ESP. 9CM, (FBK 4,5MPA), COM ACABAMENTO APARENTE, INCLUSIVE ARGAMASSA PARA ASSENTAMENTO</t>
  </si>
  <si>
    <t>ALVENARIA ESTRUTURAL COM BLOCO DE CONCRETO, ESP. 9CM, (FBK 4,5MPA), PARA REVESTIMENTO, INCLUSIVE ARGAMASSA PARA ASSENTAMENTO</t>
  </si>
  <si>
    <t>ELEMENTOS VAZADOS DE VIDRO, 10 X 10 X 20 CM, TIPO RIO, JUNTAS DE 15 MM COM ARGAMASSA INDUSTRIALIZADA</t>
  </si>
  <si>
    <t>ELEMENTOS VAZADOS DE VIDRO, 8 X 10 X 20 CM, TIPO CAPELINHA, JUNTAS DE 15 MM COM ARGAMASSA INDUSTRIALIZADA</t>
  </si>
  <si>
    <t>PAREDE DE GESSO ACARTONADO (DRY-WALL), DIVISÃO ENTRE ÁREAS SECA E ÚMIDA DE UMA MESMA UNIDADE (ST/RU), ESP. 115 MM, INCLUSIVE MONTANTES, GUIAS E ACESSÓRIOS, EXCLUSIVE ISOLANTE TÉRMICO/ACÚSTICO</t>
  </si>
  <si>
    <t xml:space="preserve">PAREDE DE GESSO ACARTONADO (DRY-WALL), DIVISÃO ENTRE ÁREAS SECAS DE UMA MESMA UNIDADE (ST/ST), ESP. 115 MM, INCLUSIVE MONTANTES, GUIAS E ACESSÓRIOS, EXCLUSIVE ISOLANTE TÉRMICO/ACÚSTICO
</t>
  </si>
  <si>
    <t xml:space="preserve">PAREDE DE GESSO ACARTONADO (DRY-WALL), DIVISÃO ENTRE ÁREAS UMIDAS DE UMA MESMA UNIDADE (RU/RU), ESP. 115 MM, INCLUSIVE MONTANTES, GUIAS E ACESSÓRIOS, EXCLUSIVE ISOLANTE TÉRMICO/ACÚSTICO
</t>
  </si>
  <si>
    <t>AND-001  - ANDAIME</t>
  </si>
  <si>
    <t>BANDEJA SALVA-VIDAS PRIMÁRIA, DE MADEIRA - COM FORRO EM CHAPA COMPENSADA - LARGURA 2,50 M</t>
  </si>
  <si>
    <t>BANDEJA SALVA-VIDAS PRIMÁRIA, DE MADEIRA - COM FORRO EM TÁBUA - LARGURA 2,50 M</t>
  </si>
  <si>
    <t>BANDEJA SALVA-VIDAS SECUNDÁRIA, DE MADEIRA - COM FORRO EM CHAPA COMPENSADA - LARGURA 1,40 M</t>
  </si>
  <si>
    <t>BANDEJA SALVA-VIDAS SECUNDÁRIA, DE MADEIRA - COM FORRO EM TÁBUA - LARGURA 1,40 M</t>
  </si>
  <si>
    <t>CONSTRUÇÃO/MONTAGEM E DESMONTAGEM DE ANDAIME PARA REVESTIMENTO INTERNO DE FORROS</t>
  </si>
  <si>
    <t>DUTO DE ENTULHO (ALUGUEL MENSAL), INCLUSIVE MONTAGEM/DESMONTAGEM</t>
  </si>
  <si>
    <t>MXMÊS</t>
  </si>
  <si>
    <t xml:space="preserve">FORNECIMENTO DE ANDAIME EM MADEIRA PARA ALVENARIA, REAPROVEITAMENTO (6X), INCLUSIVE  MONTAGEM/DESMONTAGEM </t>
  </si>
  <si>
    <t>FORNECIMENTO DE ANDAIME METÁLICO PARA FACHADA (LOCAÇÃO), INCLUSIVE PISO METÁLICO E SAPATAS, EXCLUSIVE MONTAGEM E DESMONTAGEM</t>
  </si>
  <si>
    <t>M2/MES</t>
  </si>
  <si>
    <t>FORNECIMENTO DE ANDAIME METÁLICO TUBULAR TIPO TORRE (LOCAÇÃO),INCLUSIVE RODÍZIOS, EXCLUSIVE MONTAGEM E DESMONTAGEM</t>
  </si>
  <si>
    <t>M/MES</t>
  </si>
  <si>
    <t>MONTAGEM E DESMONTAGEM DE ANDAIME METÁLICO PARA FACHADA COM PISO METÁLICO, EXCLUSIVE FORNECIMENTO DO ANDAIME E RODAPÉ/GUARDA-CORPO EM MADEIRA</t>
  </si>
  <si>
    <t>MONTAGEM E DESMONTAGEM DE ANDAIME METÁLICO PARA FACHADA COM PISO METÁLICO, INCLUSIVE RODAPÉ/GUARDA-CORPO EM MADEIRA, EXCLUSIVE FORNECIMENTO DO ANDAIME</t>
  </si>
  <si>
    <t>MONTAGEM E DESMONTAGEM DE ANDAIME METÁLICO TUBULAR TIPO TORRE, EXCLUSIVE FORNECIMENTO DO ANDAIME</t>
  </si>
  <si>
    <t>TELA DE PROTEÇÃO DE FACHADA INSTALADA EM ANDAIME FACHADEIRO</t>
  </si>
  <si>
    <t>TELA PARA PROTEÇÃO DE FACHADA EM POLIETILENO</t>
  </si>
  <si>
    <t>ARC-001  - AR COMPRIMIDO</t>
  </si>
  <si>
    <t>CILINDRO DE PRESSÃO MÁXI,A 140 BAR, 3/4" NPT</t>
  </si>
  <si>
    <t>COMPRESSOR SL/100 - 120PSI -8,3 BAR 100 LIBRAS</t>
  </si>
  <si>
    <t>FILTRO TIPO "Y" EM BRONZE, DIÂMETRO DE 1" NPT</t>
  </si>
  <si>
    <t>FILTRO TIPO "Y" EM BRONZE, DIÂMETRO DE 1 1/2" NPT</t>
  </si>
  <si>
    <t>FILTRO TIPO "Y" EM BRONZE, DIÂMETRO DE 1 1/4" NPT</t>
  </si>
  <si>
    <t>FILTRO TIPO "Y" EM BRONZE, DIÂMETRO DE 1/2" NPT</t>
  </si>
  <si>
    <t>FILTRO TIPO "Y" EM BRONZE, DIÂMETRO DE 2" NPT</t>
  </si>
  <si>
    <t>FILTRO TIPO "Y" EM BRONZE, DIÂMETRO DE 3/4" NPT</t>
  </si>
  <si>
    <t>FORNECIMENTO E ASSENTAMENTO DE TUBO DE COBRE CLASSE "A" SEM COSTURA, INCLUSIVE CONEXÕES E SUPORTES, D = 1"</t>
  </si>
  <si>
    <t>FORNECIMENTO E ASSENTAMENTO DE TUBO DE COBRE CLASSE "A" SEM COSTURA, INCLUSIVE CONEXÕES E SUPORTES, D = 1 1/2"</t>
  </si>
  <si>
    <t>FORNECIMENTO E ASSENTAMENTO DE TUBO DE COBRE CLASSE "A" SEM COSTURA, INCLUSIVE CONEXÕES E SUPORTES, D = 1 1/4"</t>
  </si>
  <si>
    <t>FORNECIMENTO E ASSENTAMENTO DE TUBO DE COBRE CLASSE "A" SEM COSTURA, INCLUSIVE CONEXÕES E SUPORTES, D = 1/2"</t>
  </si>
  <si>
    <t>FORNECIMENTO E ASSENTAMENTO DE TUBO DE COBRE CLASSE "A" SEM COSTURA, INCLUSIVE CONEXÕES E SUPORTES, D = 2"</t>
  </si>
  <si>
    <t>FORNECIMENTO E ASSENTAMENTO DE TUBO DE COBRE CLASSE "A" SEM COSTURA, INCLUSIVE CONEXÕES E SUPORTES, D = 2 1/2"</t>
  </si>
  <si>
    <t>FORNECIMENTO E ASSENTAMENTO DE TUBO DE COBRE CLASSE "A" SEM COSTURA, INCLUSIVE CONEXÕES E SUPORTES, D = 3/4"</t>
  </si>
  <si>
    <t>MANÔMETRO DE PRESSÃO PARA AR COMPRIMIDO 0 A 100 PSI, COM ROSCA, 1/4 NPT</t>
  </si>
  <si>
    <t>MANÔMETRO DE PRESSÃO PARA AR COMPRIMIDO 15 A 600 MBAR, COM ROSCA, 1/2 NPT</t>
  </si>
  <si>
    <t>MANÔMETRO DE PRESSÃO PARA AR COMPRIMIDO 15 A 600 MBAR, COM ROSCA, 1/4 NPT</t>
  </si>
  <si>
    <t>PRESSOSTATO PARA COMPRESSOR DE 125 A 175 PSI</t>
  </si>
  <si>
    <t>PRESSOSTATO PARA COMPRESSOR DE 80 A 125 PSI</t>
  </si>
  <si>
    <t>PURGADOR ELETRÔNICO DE AR COMPRIMIDO, 1/4" BSP</t>
  </si>
  <si>
    <t>REGULADOR DE1O. ESTAGIO DIÂMETRO DE 1/2"</t>
  </si>
  <si>
    <t>VÁLVULA DE ALÍVIO E SEGURANÇA, DIÂMETRO DE 1" NPT</t>
  </si>
  <si>
    <t>VÁLVULA DE ALÍVIO E SEGURANÇA, DIÂMETRO DE 1 1/2" NPT</t>
  </si>
  <si>
    <t>VÁLVULA DE ALÍVIO E SEGURANÇA, DIÂMETRO DE 1 1/4" NPT</t>
  </si>
  <si>
    <t>VÁLVULA DE ALÍVIO E SEGURANÇA, DIÂMETRO DE 1/2" NPT</t>
  </si>
  <si>
    <t>VÁLVULA DE ALÍVIO E SEGURANÇA, DIÂMETRO DE 2" NPT</t>
  </si>
  <si>
    <t>VÁLVULA DE ALÍVIO E SEGURANÇA, DIÂMETRO DE 2 1/2" NPT</t>
  </si>
  <si>
    <t>VÁLVULA DE ALÍVIO E SEGURANÇA, DIÂMETRO DE 3/4" NPT</t>
  </si>
  <si>
    <t>VÁLVULA DE ESFERA EM LATÃO, DIÂMETRO DE 1" NPT</t>
  </si>
  <si>
    <t>VÁLVULA DE ESFERA EM LATÃO, DIÂMETRO DE 1 1/2" NPT</t>
  </si>
  <si>
    <t>VÁLVULA DE ESFERA EM LATÃO, DIÂMETRO DE 1 1/4" NPT</t>
  </si>
  <si>
    <t>VÁLVULA DE ESFERA EM LATÃO, DIÂMETRO DE 1/2" NPT</t>
  </si>
  <si>
    <t>VÁLVULA DE ESFERA EM LATÃO, DIÂMETRO DE 2" NPT</t>
  </si>
  <si>
    <t>VÁLVULA DE ESFERA EM LATÃO, DIÂMETRO DE 2 1/2" NPT</t>
  </si>
  <si>
    <t>VÁLVULA DE ESFERA EM LATÃO, DIÂMETRO DE 3/4" NPT</t>
  </si>
  <si>
    <t>VÁLVULA DE RETENÇÃO EM LATÃO, DIÂMETRO DE 1" NPT</t>
  </si>
  <si>
    <t>VÁLVULA DE RETENÇÃO EM LATÃO, DIÂMETRO DE 1 1/2" NPT</t>
  </si>
  <si>
    <t>VÁLVULA DE RETENÇÃO EM LATÃO, DIÂMETRO DE 1 1/4" NPT</t>
  </si>
  <si>
    <t>VÁLVULA DE RETENÇÃO EM LATÃO, DIÂMETRO DE 1/2" NPT</t>
  </si>
  <si>
    <t>VÁLVULA DE RETENÇÃO EM LATÃO, DIÂMETRO DE 2" NPT</t>
  </si>
  <si>
    <t>VÁLVULA DE RETENÇÃO EM LATÃO, DIÂMETRO DE 2 1/2" NPT</t>
  </si>
  <si>
    <t>VÁLVULA DE RETENÇÃO EM LATÃO, DIÂMETRO DE 3/4" NPT</t>
  </si>
  <si>
    <t>VÁLVULA SOLENÓIDE 2/3 VIAS NF. AÇÃO DIRETA 1/2" BSP</t>
  </si>
  <si>
    <t>VÁLVULA SOLENÓIDE 2/3 VIAS NF. AÇÃO DIRETA 3/8" BSP</t>
  </si>
  <si>
    <t>ARM-001  - ARMAÇÃO</t>
  </si>
  <si>
    <t>ARMADURA DE TELA DE AÇO CA-60 B SOLDADA TIPO Q-138 (DIÂMETRO DO FIO: 4,20 MM / DIMENSÕES DA TRAMA: 100 X 100 MM / TIPO DA MALHA: QUADRANGULAR )</t>
  </si>
  <si>
    <t>KG</t>
  </si>
  <si>
    <t>ARMADURA DE TELA DE AÇO CA-60 B SOLDADA TIPO Q-92 (DIÂMETRO DO FIO: 4,20 MM / DIMENSÕES DA TRAMA: 150 X 150 MM / TIPO DA MALHA: QUADRANGULAR)</t>
  </si>
  <si>
    <t xml:space="preserve">CORTE, DOBRA E MONTAGEM DE AÇO CA-50 DIÂMETRO (16,0MM A 25,0MM) </t>
  </si>
  <si>
    <t>CORTE, DOBRA E MONTAGEM DE AÇO CA-50 DIÂMETRO (6,3MM A 12,5MM)</t>
  </si>
  <si>
    <t>CORTE, DOBRA E MONTAGEM DE AÇO CA-50/60</t>
  </si>
  <si>
    <t>CORTE, DOBRA E MONTAGEM DE AÇO CA-60 DIÂMETRO (4,2MM A 5,0MM)</t>
  </si>
  <si>
    <t>BAN-001  - BANCADA</t>
  </si>
  <si>
    <t>BANCADA EM AÇO INOXIDÁVEL</t>
  </si>
  <si>
    <t>BANCADA EM ARDÓSIA E = 3 CM, APOIADA EM ALVENARIA</t>
  </si>
  <si>
    <t>BANCADA EM ARDÓSIA E = 3 CM, L = 55 CM, APOIADA EM CONSOLE DE METALON</t>
  </si>
  <si>
    <t>BANCADA EM CONCRETO, APOIADA EM CONSOLE DE METALON 20 X 30 MM</t>
  </si>
  <si>
    <t>BANCADA EM GRANITO CINZA ANDORINHA E = 3 CM, APOIADA EM ALVENARIA</t>
  </si>
  <si>
    <t>BANCADA EM GRANITO CINZA ANDORINHA E = 3 CM, APOIADA EM CONSOLE DE METALON 20 X 30 MM</t>
  </si>
  <si>
    <t>BANCADA EM MÁRMORE BRANCO E = 3 CM, APOIADA EM ALVENARIA</t>
  </si>
  <si>
    <t>BANCADA EM MÁRMORE BRANCO E = 3 CM, APOIADA EM CONSOLE DE METALON 20 X 30 MM</t>
  </si>
  <si>
    <t>BANCADA SIMPLES EM CONCRETO, APOIADA EM ALVENARIA</t>
  </si>
  <si>
    <t>FURAÇÃO E COLAGEM DE BOJO</t>
  </si>
  <si>
    <t>RODABANCADA EM GRANITO CINZA ANDORINHA H = 10 CM, E = 2 CM</t>
  </si>
  <si>
    <t>RODABANCADA EM GRANITO CINZA ANDORINHA H = 7 CM, E = 2 CM</t>
  </si>
  <si>
    <t>RODABANCADA EM MÁRMORE BRANCO H = 10 CM, E = 2 CM</t>
  </si>
  <si>
    <t>RODABANCADA EM MÁRMORE BRANCO H = 7 CM, E = 2 CM</t>
  </si>
  <si>
    <t>TESTEIRA EM GRANITO CINZA ANDORINHA</t>
  </si>
  <si>
    <t>TESTEIRA EM MÁRMORE BRANCO</t>
  </si>
  <si>
    <t>BAN-002  - BANCOS E MESAS</t>
  </si>
  <si>
    <t>BANCO DE JARDIM EM CONCRETO APARENTE, ACABAMENTO EM VERNIZ, E = 8 CM, 200 X 40 X 55 CM, SEM ENCOSTO</t>
  </si>
  <si>
    <t>BANCO DE JARDIM EM CONCRETO TIPO 1, 130 X 40 CM, H = 45 CM</t>
  </si>
  <si>
    <t>BANCO DE JARDIM EM CONCRETO TIPO 2, 150 X 40 CM, H = 45 CM</t>
  </si>
  <si>
    <t>BANCO EM GRANITO ANDORINHA POLIDO 52 X 30 CM</t>
  </si>
  <si>
    <t>BANCO INTERNO EM CONCRETO APARENTE, ALTURA 45 CM, LARGURA 30 CM</t>
  </si>
  <si>
    <t>BANCO INTERNO EM CONCRETO E ALVENARIA, ACABAMENTO EM VERNIZ, E = 8 CM, L = 40 CM</t>
  </si>
  <si>
    <t>CONJUNTO DE MESA E BANCOS DE ARDÓSIA</t>
  </si>
  <si>
    <t>CJ</t>
  </si>
  <si>
    <t>CONJUNTO DE MESA E BANCOS DE CONCRETO PARA JOGOS (02 BANCOS EM ARCO COM D INTERNO = 130 CM E H = 43 CM E MESA COM D = 80 CM, E = 8 CM E H = 75 CM)</t>
  </si>
  <si>
    <t>CAB-001  - CABEAMENTO ESTRUTURADO</t>
  </si>
  <si>
    <t>ANILHA (MARCADOR) PARA IDENTIFICAÇÃO DE CABOS (# 16 MM2) - 500 UN</t>
  </si>
  <si>
    <t>ANILHA (MARCADOR) PARA IDENTIFICAÇÃO DE CABOS (# 6 MM2) - 500 UN</t>
  </si>
  <si>
    <t>CABO COAXIAL RG-59, IMPEDÂNCIA 75 OHM, CONDUTOR EM FIO DE COBRE NU, BLINDAGEM TRANÇA FORMADA POR FIOS DE COBRE MALHA 90%</t>
  </si>
  <si>
    <t>CABO COAXIAL RG-59-75 OHMS</t>
  </si>
  <si>
    <t>CABO TELEFÔNICO FORMADO POR CONDUTOR EM FIO SÓLIDO DE COBRE ELETROLÍTICO, RECOZIDO E ESTANHADO, 0,50 MM</t>
  </si>
  <si>
    <t>CABO UTP 4 PARES CATEGORIA 6 COM REVESTIMENTO EXTERNO NÃO PROPAGANTE A CHAMA</t>
  </si>
  <si>
    <t>CERTIFICAÇÃO DE GARANTIA DE TRANSMISSÃO DE CABOS LÓGICOS - CATEGORIA 5E</t>
  </si>
  <si>
    <t>CERTIFICAÇÃO DE GARANTIA DE TRANSMISSÃO DE CABOS LÓGICOS CAT. 5/6</t>
  </si>
  <si>
    <t>CONECTOR FÊMEA U/UTP CATEGORIA 6 COM TAMPA DE PROTEÇÃO FRONTAL ARTICULADA, CORPO EM TERMOPLÁSTICO DE ALTO IMPACTO NÃO PROPAGANTE</t>
  </si>
  <si>
    <t>CONECTOR RJ 45 FÊMEA CAT 6</t>
  </si>
  <si>
    <t>ESTABILIZADOR 127V, 60HZ - 5,0KVA</t>
  </si>
  <si>
    <t>GAVETA DE VENTILAÇÃO COM 4 VENTILADORES PARA RACK 19"</t>
  </si>
  <si>
    <t>ORGANIZADOR DE CABOS DE 1U PARA RACK 19"</t>
  </si>
  <si>
    <t>PATCH CORD RJ45/RJ45 UTP-4P METÁLICO CATEGORIA 6, PINAGEM T568A NA COR AZUL (VOZ), COMPRIMENTO 3 METROS</t>
  </si>
  <si>
    <t>PATCH PANEL 24 POSIÇÕES, CATEGORIA COM GUIA TRASEIRO</t>
  </si>
  <si>
    <t>PATCH PANEL 48 POSIÇÕES, CATEGORIA COM GUIA TRASEIRO</t>
  </si>
  <si>
    <t>RÉGUA COM 8 TOMADAS (2P+T), PARA FIXAÇÃO NO RACK DE 19" (1U)</t>
  </si>
  <si>
    <t>TAMPA CEGA DE 1U PARA RACK 19"</t>
  </si>
  <si>
    <t>TOMADA DUPLA PARA LÓGICA RJ45, 4"X2", EMBUTIR, COMPLETA</t>
  </si>
  <si>
    <t>TOMADA DUPLA PARA LÓGICA RJ45, 4"X4", EMBUTIR, COMPLETA</t>
  </si>
  <si>
    <t>TOMADA PARA LÓGICA COM CAIXA SISTEMA "X", APARENTE</t>
  </si>
  <si>
    <t>TOMADA PARA TELEFONE RJ 11 SEM PLACA PARA CAIXA 4" X 2"</t>
  </si>
  <si>
    <t>TOMADA PARA TELEFONE RJ 45 SEM PLACA PARA CAIXA CONDULETE 3/4"</t>
  </si>
  <si>
    <t>CER-001  - CERCA DE MOURÃO CONCRETO</t>
  </si>
  <si>
    <t>CERCA DE MOURÃO H = 2,15 M - MOURÃO PRÉ-FABRICADO DE CONCRETO PONTA LISA A CADA 2,20 M E 7 FIOS DE ARAME FARPADO, EXCLUSIVE BASE</t>
  </si>
  <si>
    <t>CERCA DE MOURÃO H = 2,80 M - MOURÃO PRÉ-FABRICADO DE CONCRETO PONTA VIRADA A CADA 2,20 M E 7 + 4 FIOS DE ARAME FARPADO, EXCLUSIVE BASE</t>
  </si>
  <si>
    <t>CERCA DE MOURÃO H = 2,80 M - MOURÃO PRÉ-FABRICADO DE CONCRETO PONTA VIRADA A CADA 2,50 M, 3 FIOS DE ARAME FARPADO E TELA GALVANIZADA # 2" FIO 12, INCLUSIVE FUNDAÇÃO</t>
  </si>
  <si>
    <t>CIN-001  - CINTAMENTO E VERGAS</t>
  </si>
  <si>
    <t>CINTA DE AMARRAÇÃO DE ALVENARIA COM BLOCO DE CONCRETO ESTRUTURAL, CANALETA TIPO "J", ESP. 14CM, (FBK 4,5MPA), COM ACABAMENTO APARENTE, INCLUSIVE ARGAMASSA PARA ASSENTAMENTO, EXCLUSIVE GRAUTE E ARMAÇÃO</t>
  </si>
  <si>
    <t>CINTA DE AMARRAÇÃO DE ALVENARIA COM BLOCO DE CONCRETO ESTRUTURAL, CANALETA TIPO "J", ESP. 14CM, (FBK 4,5MPA), PARA REVESTIMENTO, INCLUSIVE ARGAMASSA PARA ASSENTAMENTO, EXCLUSIVE GRAUTE E ARMAÇÃO</t>
  </si>
  <si>
    <t>CINTA DE AMARRAÇÃO DE ALVENARIA COM BLOCO DE CONCRETO ESTRUTURAL, CANALETA TIPO "U", ESP. 14CM, (FBK 4,5MPA), COM ACABAMENTO APARENTE, INCLUSIVE ARGAMASSA PARA ASSENTAMENTO, EXCLUSIVE GRAUTE E ARMAÇÃO</t>
  </si>
  <si>
    <t>CINTA DE AMARRAÇÃO DE ALVENARIA COM BLOCO DE CONCRETO ESTRUTURAL, CANALETA TIPO "U", ESP. 14CM, (FBK 4,5MPA), PARA REVESTIMENTO, INCLUSIVE ARGAMASSA PARA ASSENTAMENTO, EXCLUSIVE GRAUTE E ARMAÇÃO</t>
  </si>
  <si>
    <t>CINTA DE AMARRAÇÃO DE ALVENARIA COM BLOCO DE CONCRETO ESTRUTURAL, CANALETA TIPO "U", ESP. 19CM, (FBK 4,5MPA), COM ACABAMENTO APARENTE, INCLUSIVE ARGAMASSA PARA ASSENTAMENTO, EXCLUSIVE GRAUTE E ARMAÇÃO</t>
  </si>
  <si>
    <t>CINTA DE AMARRAÇÃO DE ALVENARIA COM BLOCO DE CONCRETO ESTRUTURAL, CANALETA TIPO "U", ESP. 19CM, (FBK 4,5MPA), PARA REVESTIMENTO, INCLUSIVE ARGAMASSA PARA ASSENTAMENTO, EXCLUSIVE GRAUTE E ARMAÇÃO</t>
  </si>
  <si>
    <t>CINTA DE AMARRAÇÃO DE ALVENARIA COM BLOCO DE CONCRETO ESTRUTURAL, CANALETA TIPO "U", ESP. 9CM, (FBK 4,5MPA), COM ACABAMENTO APARENTE, INCLUSIVE ARGAMASSA PARA ASSENTAMENTO, EXCLUSIVE GRAUTE E ARMAÇÃO</t>
  </si>
  <si>
    <t>CINTA DE AMARRAÇÃO DE ALVENARIA COM BLOCO DE CONCRETO ESTRUTURAL, CANALETA TIPO "U", ESP. 9CM, (FBK 4,5MPA), PARA REVESTIMENTO, INCLUSIVE ARGAMASSA PARA ASSENTAMENTO, EXCLUSIVE GRAUTE E ARMAÇÃO</t>
  </si>
  <si>
    <t>CONTRAVERGAS RETAS CONCRETO ARMADO FCK = 15 MPA</t>
  </si>
  <si>
    <t>ENCUNHAMENTO DE ALVENARIA DE VEDAÇÃO COM ARGAMASSA, INCLUSIVE ADITIVO EXPANSOR PARA ENCUNHAMENTO</t>
  </si>
  <si>
    <t>ENCUNHAMENTO DE ALVENARIA DE VEDAÇÃO COM ESPUMA DE POLIURETANO EXPANSIVA</t>
  </si>
  <si>
    <t>VERGAS RETAS CONCRETO ARMADO FCK = 15 MPA</t>
  </si>
  <si>
    <t>COB-001  - COBERTURAS</t>
  </si>
  <si>
    <t>CAIBRO DE MADEIRA EM PARAJU 7 X 4 CM</t>
  </si>
  <si>
    <t>COBERTURA EM TELHA CERÂMICA COLONIAL CURVA, 26 UNID/M2</t>
  </si>
  <si>
    <t>COBERTURA EM TELHA CERÂMICA COLONIAL PLANA, 24 UNID/M2</t>
  </si>
  <si>
    <t>COBERTURA EM TELHA CERÂMICA FRANCESA</t>
  </si>
  <si>
    <t>COBERTURA EM TELHA DE FIBROCIMENTO ONDULADA E = 5 MM</t>
  </si>
  <si>
    <t>COBERTURA EM TELHA DE FIBROCIMENTO ONDULADA E = 6 MM</t>
  </si>
  <si>
    <t>COBERTURA EM TELHA DE FIBROCIMENTO ONDULADA E = 8 MM</t>
  </si>
  <si>
    <t>COBERTURA EM TELHA DE FIBROCIMENTO TIPO KALHETA, CANALETE 49</t>
  </si>
  <si>
    <t>COBERTURA EM TELHA DE FIBROCIMENTO TIPO KALHETÃO,CANALETE 90</t>
  </si>
  <si>
    <t>COBERTURA EM TELHA METÁLICA GALVANIZADA TRAPEZOIDAL, DUPLA COM TRATAMENTO ANTI-CHAMA</t>
  </si>
  <si>
    <t>COBERTURA EM TELHA METÁLICA GALVANIZADA TRAPEZOIDAL, TIPO DUPLA TERMOACÚSTICA COM DUAS FACES TRAPEZOIDAIS, ESP. 0,43MM, PREENCHIMENTO EM POLIESTIRENO EXPANDIDO/ISOPOR COM ESP. 30MM, ACABAMENTO NATURAL, INCLUSIVE ACESSÓRIOS PARA FIXAÇÃO, FORNECIMENTO E INSTALAÇÃO</t>
  </si>
  <si>
    <t>COBERTURA EM TELHA METÁLICA GALVANIZADA TRAPEZOIDAL, TIPO SIMPLES, ESP. 0,50MM, ACABAMENTO NATURAL, INCLUSIVE ACESSÓRIOS PARA FIXAÇÃO, FORNECIMENTO E INSTALAÇÃO</t>
  </si>
  <si>
    <t>COBERTURA EM TELHA ONDULADA TRADICIONAL DE FIBRA VEGETAL COM BETUME ESP. = 3 MM - INCLINAÇÃO ACIMA DE 15º (FIXAÇÃO EM ESTRUTURA METÁLICA)</t>
  </si>
  <si>
    <t>COBERTURA EM TELHA ONDULADA TRADICIONAL DE FIBRA VEGETAL COM BETUME ESP. = 3 MM - INCLINAÇÃO DE 10º A 15º (FIXAÇÃO EM ESTRUTURA METÁLICA)</t>
  </si>
  <si>
    <t>COLOCAÇÃO DE CUMEEIRA CERÂMICA, 3 UNID/M</t>
  </si>
  <si>
    <t>COLOCAÇÃO DE CUMEEIRA DE FIBROCIMENTO PARA TELHA KALHETA, CANALETE 49</t>
  </si>
  <si>
    <t>COLOCAÇÃO DE CUMEEIRA DE FIBROCIMENTO PARA TELHA KALHETÃO,CANALETE 90</t>
  </si>
  <si>
    <t>COLOCAÇÃO DE CUMEEIRA GALVANIZADA TRAPEZOIDAL E = 0,50 MM, SIMPLES</t>
  </si>
  <si>
    <t>COLOCAÇÃO DE CUMEEIRA ONDULADA DE FIBRA VEGETAL COM BETUME - TRADICIONAL</t>
  </si>
  <si>
    <t>COLOCAÇÃO DE ESPIGÃO EM FIBROCIMENTO PARA TELHA ONDULADA</t>
  </si>
  <si>
    <t>COLOCAÇÃO DE RUFO EM FIBROCIMENTO PARA TELHA ONDULADA</t>
  </si>
  <si>
    <t>COLOCAÇÃO DE RUFO EM POLIETILENO PARA TELHA VEGETAL TRADICIONAL</t>
  </si>
  <si>
    <t>COLOCAÇÃO DE VEDA ONDA EM POLIETILENO PARA TELHA ONDULADA</t>
  </si>
  <si>
    <t>CUMEEIRA NORMAL OU ARTICULADA DE FIBROCIMENTO PARA TELHA ONDULADA E = 6 OU 8 MM</t>
  </si>
  <si>
    <t>EMBOÇAMENTO DA ÚLTIMA FIADA DE TELHA CERÂMICA COM ARGAMASSA DE CIMENTO, CAL HIDRATADA E AREIA SEM PENEIRAR, NO TRAÇO 1:2:9</t>
  </si>
  <si>
    <t>ENGRADAMENTO PARA TELHADO DE FIBROCIMENTO ONDULADA</t>
  </si>
  <si>
    <t>ENGRADAMENTO PARA TELHADO DE FIBROCIMENTO TIPO KALHETA, CANALETE 49</t>
  </si>
  <si>
    <t>ENGRADAMENTO PARA TELHADO DE FIBROCIMENTO TIPO KALHETÃO, CANALETE 90</t>
  </si>
  <si>
    <t>ENGRADAMENTO PARA TELHAS CERÂMICA OU CONCRETO EM MADEIRA PARAJU</t>
  </si>
  <si>
    <t>PEÇAS DE MADEIRA EM PARAJU 12 X 8 CM</t>
  </si>
  <si>
    <t>PEÇAS DE MADEIRA EM PARAJU 15 X 8 CM</t>
  </si>
  <si>
    <t>PEÇAS DE MADEIRA EM PARAJU 8 X 8 CM</t>
  </si>
  <si>
    <t>RIPA EM MADEIRA EM 4 X 1,5 CM</t>
  </si>
  <si>
    <t>TELHA COLONIAL DE RESERVA</t>
  </si>
  <si>
    <t>DEM-001  - DEMOLIÇÕES E REMOÇÕES</t>
  </si>
  <si>
    <t>DEMOLIÇÃO DE ALVENARIA DE TIJOLO CERÂMICO SEM APROVEITAMENTO DO MATERIAL, INCLUSIVE AFASTAMENTO</t>
  </si>
  <si>
    <t>DEMOLIÇÃO DE ALVENARIA DE TIJOLO E BLOCO SEM APROVEITAMENTO DO MATERIAL, INCLUSIVE AFASTAMENTO</t>
  </si>
  <si>
    <t>DEMOLIÇÃO DE CALÇADA PORTUGUESA, INCLUSIVE AFASTAMENTO</t>
  </si>
  <si>
    <t>DEMOLIÇÃO DE CONCRETO ARMADO - COM EQUIPAMENTO ELÉTRICO, INCLUSIVE AFASTAMENTO</t>
  </si>
  <si>
    <t>DEMOLIÇÃO DE CONCRETO ARMADO - COM EQUIPAMENTO PNEUMÁTICO, INCLUSIVE AFASTAMENTO</t>
  </si>
  <si>
    <t>DEMOLIÇÃO DE CONCRETO ARMADO-MANUAL, INCLUSIVE AFASTAMENTO</t>
  </si>
  <si>
    <t>DEMOLIÇÃO DE CONCRETO SIMPLES - COM EQUIPAMENTO ELÉTRICO, INCLUSIVE AFASTAMENTO</t>
  </si>
  <si>
    <t>DEMOLIÇÃO DE CONCRETO SIMPLES - COM EQUIPAMENTO PNEUMÁTICO, INCLUSIVE AFASTAMENTO</t>
  </si>
  <si>
    <t>DEMOLIÇÃO DE CONCRETO SIMPLES-MANUAL, INCLUSIVE AFASTAMENTO</t>
  </si>
  <si>
    <t>DEMOLIÇÃO DE CONSTRUÇÃO EM ALVENARIAS</t>
  </si>
  <si>
    <t>DEMOLIÇÃO DE DIVISÓRIA DE ELEMENTOS VAZADOS (COBOGÓ, ETC ), INCLUSIVE AFASTAMENTO</t>
  </si>
  <si>
    <t>DEMOLIÇÃO DE DIVISÓRIA DE LAMINADO, INCLUSIVE AFASTAMENTO</t>
  </si>
  <si>
    <t>DEMOLIÇÃO DE DIVISÓRIA DE MADEIRA, INCLUSIVE AFASTAMENTO</t>
  </si>
  <si>
    <t>DEMOLIÇÃO DE DIVISÓRIA DE PEDRAS (MÁRMORE,ARDÓSIA OU MARMORITE), INCLUSIVE AFASTAMENTO</t>
  </si>
  <si>
    <t>DEMOLIÇÃO DE ENGRADAMENTO DE TELHA CERÂMICA COLONIAL OU FRANCESA INCLUSIVE EMPILHAMENTO</t>
  </si>
  <si>
    <t>DEMOLIÇÃO DE ENGRADAMENTO DE TELHA CERÂMICA PARA REAPROVEITAMENTO</t>
  </si>
  <si>
    <t>DEMOLIÇÃO DE ENGRADAMENTO DE TELHA METÁLICA, PVC OU FIBROCIMENTO, INCLUSIVE EMPILHAMENTO</t>
  </si>
  <si>
    <t>DEMOLIÇÃO DE ENGRADAMENTO DE TELHA TIPO CALHA DE FIBROCIMENTO, INCLUSIVE EMPILHAMENTO</t>
  </si>
  <si>
    <t>DEMOLIÇÃO DE FÓRMICA, INCLUSIVE AFASTAMENTO</t>
  </si>
  <si>
    <t>DEMOLIÇÃO DE FORRO DE GESSO INCLUSIVE AFASTAMENTO E EMPILHAMENTO</t>
  </si>
  <si>
    <t>DEMOLIÇÃO DE FORRO DE PERFIS EXCLUSIVE ESTRUTURA DE SUSTENTAÇÃO COM AFASTAMENTO E EMPILHAMENTO</t>
  </si>
  <si>
    <t>DEMOLIÇÃO DE FORRO DE PERFIS INCLUSIVE ESTRUTURA DE SUSTENTAÇÃO COM AFASTAMENTO E EMPILHAMENTO</t>
  </si>
  <si>
    <t>DEMOLIÇÃO DE FORRO DE PLACAS EXCLUSIVE BARROTEAMENTO COM AFASTAMENTO E EMPILHAMENTO</t>
  </si>
  <si>
    <t>DEMOLIÇÃO DE FORRO DE PLACAS INCLUSIVE BARROTEAMENTO COM AFASTAMENTO E EMPILHAMENTO</t>
  </si>
  <si>
    <t>DEMOLIÇÃO DE FORRO DE TABUAS DE PINHO INCLUSIVE AFASTAMENTO E EMPILHAMENTO</t>
  </si>
  <si>
    <t>DEMOLIÇÃO DE PASSEIO OU LAJE DE CONCRETO COM EQUIPAMENTO PNEUMÁTICO, INCLUSIVE AFASTAMENTO</t>
  </si>
  <si>
    <t>DEMOLIÇÃO DE PASSEIO OU LAJE DE CONCRETO MANUALMENTE, INCLUSIVE AFASTAMENTO</t>
  </si>
  <si>
    <t>DEMOLIÇÃO DE PAVIMENTAÇÃO COM PRÉ-MOLDADO DE CONCRETO</t>
  </si>
  <si>
    <t>DEMOLIÇÃO DE PAVIMENTO PARALELEPÍPEDO REJUNTADOS COM AREIA INCLUSIVE AFASTAMENTO E EMPILHAMENTO</t>
  </si>
  <si>
    <t>DEMOLIÇÃO DE PISO CERÂMICO OU LADRILHO HIDRÁULICO, INCLUSIVE AFASTAMENTO</t>
  </si>
  <si>
    <t>DEMOLIÇÃO DE PISO CIMENTADO OU CONTRAPISO DE ARGAMASSA ESPESSURA MÁXIMA DE 10CM, INCLUSIVE AFASTAMENTO</t>
  </si>
  <si>
    <t>DEMOLIÇÃO DE PISO DE GRANILITE/MARMORITE, INCLUSIVE AFASTAMENTO</t>
  </si>
  <si>
    <t>DEMOLIÇÃO DE PISO DE PEDRAS (MÁRMORE, GRANITO, ARDÓSIA, LAGOA SANTA, SÃO TOMÉ), INCLUSIVE AFASTAMENTO</t>
  </si>
  <si>
    <t>DEMOLIÇÃO DE PISO DE TABUAS, INCLUSIVE AFASTAMENTO</t>
  </si>
  <si>
    <t>DEMOLIÇÃO DE PISO DE TACO DE MADEIRA, INCLUSIVE AFASTAMENTO</t>
  </si>
  <si>
    <t>DEMOLIÇÃO DE PISO VINÍLICO, INCLUSIVE AFASTAMENTO</t>
  </si>
  <si>
    <t>DEMOLIÇÃO DE REBOCO INCLUSIVE AFASTAMENTO</t>
  </si>
  <si>
    <t>DEMOLIÇÃO DE REVESTIMENTO ASFÁLTICO COM EQUIPAMENTO PNEUMÁTICO, INCLUSIVE AFASTAMENTO</t>
  </si>
  <si>
    <t>DEMOLIÇÃO DE REVESTIMENTO CERÂMICO, AZULEJO OU LADRILHO HIDRÁULICO INCLUSIVE AFASTAMENTO</t>
  </si>
  <si>
    <t>DEMOLIÇÃO DE REVESTIMENTO DE PEDRA (MÁRMORE, GRANITO, ARDÓSIA, SÃO TOMÉ, ETC.), INCLUSIVE AFASTAMENTO</t>
  </si>
  <si>
    <t>DEMOLIÇÃO DE RODAPÉ EM GERAL, INCLUSIVE ARGAMASSA DE ASSENTAMENTO</t>
  </si>
  <si>
    <t>DEMOLIÇÃO DE SARJETA OU SARJETÃO DE CONCRETO</t>
  </si>
  <si>
    <t>DEMOLIÇÃO MANUAL DE ALVENARIA POLIÉDRICA, INCLUSIVE AFASTAMENTO</t>
  </si>
  <si>
    <t>DESMONTAGEM E RETIRADA DE REDES DE DUTOS DE AR CONDICIONADO</t>
  </si>
  <si>
    <t>REATOR SIMPLES, A.F.P PARTIDA RÁPIDA 1 X 32 W - 127 V</t>
  </si>
  <si>
    <t>REDE DE AGUA TUBO PVC ROSCA 3/4" INCLUSIVE CONEXÕES E SUPORTES</t>
  </si>
  <si>
    <t>REMOÇÃO DE ALAMBRADO</t>
  </si>
  <si>
    <t>REMOÇÃO DE ALISAR, INCLUSIVE AFASTAMENTO E EMPILHAMENTO</t>
  </si>
  <si>
    <t>REMOÇÃO DE BANCADA DE PEDRA (MÁRMORE, GRANITO, ARDÓSIA, MARMORITE, ETC.)</t>
  </si>
  <si>
    <t>REMOÇÃO DE CALHA GALVANIZADA OU PVC, INCLUSIVE AFASTAMENTO</t>
  </si>
  <si>
    <t>REMOÇÃO DE CONCERTINA D = 450 MM, 610 MM OU 730 MM - COM REAPROVEITAMENTO</t>
  </si>
  <si>
    <t>REMOÇÃO DE CONCERTNA D = 450 MM, 610 MM OU 730 MM - COM POSSÍVEL REAPROVEITAMENTO</t>
  </si>
  <si>
    <t>REMOÇÃO DE CONDUTOR DE CHAPA GALVANIZA DA OU PVC, INCLUSIVE AFASTAMENTO</t>
  </si>
  <si>
    <t>REMOÇÃO DE FERRAGENS (DOBRADIÇAS, FECHADURAS, MAÇANETAS)</t>
  </si>
  <si>
    <t>REMOÇÃO DE FOLHA DE PORTA OU JANELA, INCLUSIVE AFASTAMENTO E EMPILHAMENTO</t>
  </si>
  <si>
    <t>REMOÇÃO DE IMPERMEABILIZAÇÃO E PROTEÇÃO MECÂNICA</t>
  </si>
  <si>
    <t>REMOÇÃO DE INTERFONE</t>
  </si>
  <si>
    <t>REMOÇÃO DE LOUÇAS (LAVATÓRIO, BANHEIRA, PIA, VASO SANITÁRIO, TANQUE)</t>
  </si>
  <si>
    <t>REMOÇÃO DE LUMINÁRIA FLUORESCENTE</t>
  </si>
  <si>
    <t>REMOÇÃO DE LUMINÁRIA INCANDESCENTE</t>
  </si>
  <si>
    <t>REMOÇÃO DE MARCO, INCLUSIVE AFASTAMENTO E EMPILHAMENTO</t>
  </si>
  <si>
    <t>REMOÇÃO DE MEIO-FIO DE PEDRA(GNAISSE, BASALTO, ETC.) INCLUSIVE CARGA</t>
  </si>
  <si>
    <t>REMOÇÃO DE MEIO-FIO PRÉ-MOLDADO DE CONCRETO INCLUSIVE CARGA</t>
  </si>
  <si>
    <t>REMOÇÃO DE METAIS COMUNS (CONDUÍTE, SIFÃO, REGISTRO, TORNEIRAS)</t>
  </si>
  <si>
    <t>REMOÇÃO DE METAIS ESPECIAIS (VÁLVULA DE DESCARGA, CAIXA SILENCIOSA)</t>
  </si>
  <si>
    <t>REMOÇÃO DE PADRÃO DA CEMIG</t>
  </si>
  <si>
    <t>REMOÇÃO DE PADRÃO DA COPASA</t>
  </si>
  <si>
    <t>REMOÇÃO DE PORTA OU JANELA INCLUSIVE MARCO E ALISAR, INCLUSIVE AFASTAMENTO E EMPILHAMENTO</t>
  </si>
  <si>
    <t>REMOÇÃO DE PORTA OU JANELA METÁLICA, INCLUSIVE AFASTAMENTO</t>
  </si>
  <si>
    <t>REMOÇÃO DE QUADRO NEGRO , INCLUSIVE AFASTAMENTO</t>
  </si>
  <si>
    <t>REMOÇÃO DE RUFO DE CHAPA GALVANIZADA, INCLUSIVE AFASTAMENTO</t>
  </si>
  <si>
    <t>REMOÇÃO DE TELHA CERÂMICA COLONIAL OU FRANCESA, INCLUSIVE AFASTAMENTO E EMPILHAMENTO</t>
  </si>
  <si>
    <t>REMOÇÃO DE TELHA CERÂMICA COLONIAL OU FRANCESA PARA REAPROVEITAMENTO, INCLUSIVE AFASTAMENTO E EMPILHAMENTO</t>
  </si>
  <si>
    <t>REMOÇÃO DE TELHA METÁLICA OU PVC, INCLUSIVE AFASTAMENTO E EMPILHAMENTO</t>
  </si>
  <si>
    <t>REMOÇÃO DE TELHA ONDULADA DE FIBROCIMENTO, INCLUSIVE AFASTAMENTO E EMPILHAMENTO</t>
  </si>
  <si>
    <t>REMOÇÃO DE TELHA ONDULADA FIBROCIMENTO PARA REAPROVEITAMENTO</t>
  </si>
  <si>
    <t>REMOÇÃO DE TELHA TIPO CALHA DE FIBROCIMENTO, INCLUSIVE AFASTAMENTO E EMPILHAMENTO</t>
  </si>
  <si>
    <t>RETIRADA DE PEITORIL DE MÁRMORE OU GRANITO</t>
  </si>
  <si>
    <t>RETIRADA DE SOLEIRA DE MÁRMORE OU GRANITO</t>
  </si>
  <si>
    <t>RETIRADA DE TUBULAÇÕES EMBUTIDAS DAS REDE DE ÁGUA, ELÉTRICA, GASES, ETC.</t>
  </si>
  <si>
    <t>RETIRADA DE TUBULAÇÕES EMBUTIDAS DE REDE DE ÁGUA, ELÉTRICA, GASES ETC., INCLUSIVE CORTES E DESVIOS</t>
  </si>
  <si>
    <t>RETIRADA DE VIDRO DE ESQUADRIAS, INCLUSIVE LIMPEZA DO ENCAIXE</t>
  </si>
  <si>
    <t>DIV-001  - DIVISÓRIA EM PEDRA</t>
  </si>
  <si>
    <t>CONDULETE TIPO T EM ALUMÍNIO PARA ELETRODUTO ROSCADO D = 3"</t>
  </si>
  <si>
    <t>DIVISÓRIA EM ARDÓSIA E = 3 CM, INCLUSIVE FERRAGENS EM LATÃO CROMADO</t>
  </si>
  <si>
    <t>DIVISÓRIA EM ARDÓSIA E = 3 CM, INCLUSIVE PERFIS EM CHAPA 18</t>
  </si>
  <si>
    <t>DIVISÓRIA EM GRANITO CINZA ANDORINHA E = 3 CM, INCLUSIVE FERRAGENS EM LATÃO CROMADO</t>
  </si>
  <si>
    <t>DIVISÓRIA EM MÁRMORE BRANCO E = 3 CM, INCLUSIVE FERRAGENS EM LATÃO CROMADO</t>
  </si>
  <si>
    <t>DIVISÓRIA EM MARMORITE E = 3 CM, INCLUSIVE FERRAGENS EM LATÃO CROMADO</t>
  </si>
  <si>
    <t>DIV-002  - DIVISÓRIA DE MADEIRA</t>
  </si>
  <si>
    <t>CONJUNTO DE FERRAGENS PARA CONFECÇÃO DE PORTA DE DIVISÓRIA</t>
  </si>
  <si>
    <t>DIVISÓRIA EM PAINEL REMOVÍVEL, NÚCLEO COMPENSADO NAVAL - P. AÇO TIPO C</t>
  </si>
  <si>
    <t>DIVISÓRIA EM PAINEL REMOVÍVEL, NÚCLEO COMPENSADO NAVAL - P. ALUMÍNIO TIPO C</t>
  </si>
  <si>
    <t>PADRÃO CEMIG SUBTERRÂNEO TIPO H1, CARGA INSTALADA ATÉ 5 KW,</t>
  </si>
  <si>
    <t>DRE-001  - DRENAGEM</t>
  </si>
  <si>
    <t>ALA DE GALERIA CELULAR B = 1,20 M, EXCLUSIVE BOTA FORA</t>
  </si>
  <si>
    <t>ALA DE GALERIA CELULAR B = 1,30 M, EXCLUSIVE BOTA FORA</t>
  </si>
  <si>
    <t>ALA DE GALERIA CELULAR B = 1,40 M, EXCLUSIVE BOTA FORA</t>
  </si>
  <si>
    <t>ALA DE GALERIA CELULAR B = 1,50 M, EXCLUSIVE BOTA FORA</t>
  </si>
  <si>
    <t>ALA DE GALERIA CELULAR B = 1,60 M, EXCLUSIVE BOTA FORA</t>
  </si>
  <si>
    <t>ALA DE GALERIA CELULAR B = 1,70 M, EXCLUSIVE BOTA FORA</t>
  </si>
  <si>
    <t>ALA DE GALERIA CELULAR B = 1,80 M, EXCLUSIVE BOTA FORA</t>
  </si>
  <si>
    <t>ALA DE GALERIA CELULAR B = 1,90 M, EXCLUSIVE BOTA FORA</t>
  </si>
  <si>
    <t>ALA DE GALERIA CELULAR B = 2,00 M, EXCLUSIVE BOTA FORA</t>
  </si>
  <si>
    <t>ALA DE GALERIA CELULAR B = 2,10 M, EXCLUSIVE BOTA FORA</t>
  </si>
  <si>
    <t>ALA DE GALERIA CELULAR B = 2,20 M, EXCLUSIVE BOTA FORA</t>
  </si>
  <si>
    <t>ALA DE GALERIA CELULAR B = 2,30 M, EXCLUSIVE BOTA FORA</t>
  </si>
  <si>
    <t>ALA DE GALERIA CELULAR B = 2,40 M, EXCLUSIVE BOTA FORA</t>
  </si>
  <si>
    <t>ALA DE GALERIA CELULAR B = 2,50 M, EXCLUSIVE BOTA FORA</t>
  </si>
  <si>
    <t>ALA DE GALERIA CELULAR B = 2,60 M, EXCLUSIVE BOTA FORA</t>
  </si>
  <si>
    <t>ALA DE GALERIA CELULAR B = 2,70 M, EXCLUSIVE BOTA FORA</t>
  </si>
  <si>
    <t>ALA DE GALERIA CELULAR B = 2,80 M, EXCLUSIVE BOTA FORA</t>
  </si>
  <si>
    <t>ALA DE GALERIA CELULAR B = 2,90 M, EXCLUSIVE BOTA FORA</t>
  </si>
  <si>
    <t>ALA DE GALERIA CELULAR B = 3,00 M, EXCLUSIVE BOTA FORA</t>
  </si>
  <si>
    <t>ALA DE REDE TUBULAR DN 1000, EXCLUSIVE BOTA FORA</t>
  </si>
  <si>
    <t>ALA DE REDE TUBULAR DN 1100, EXCLUSIVE BOTA FORA</t>
  </si>
  <si>
    <t>ALA DE REDE TUBULAR DN 1200, EXCLUSIVE BOTA FORA</t>
  </si>
  <si>
    <t>ALA DE REDE TUBULAR DN 1300, EXCLUSIVE BOTA FORA</t>
  </si>
  <si>
    <t>ALA DE REDE TUBULAR DN 1500, EXCLUSIVE BOTA FORA</t>
  </si>
  <si>
    <t>ALA DE REDE TUBULAR DN 500, EXCLUSIVE BOTA FORA</t>
  </si>
  <si>
    <t>ALA DE REDE TUBULAR DN 600, EXCLUSIVE BOTA FORA</t>
  </si>
  <si>
    <t>ALA DE REDE TUBULAR DN 700, EXCLUSIVE BOTA FORA</t>
  </si>
  <si>
    <t>ALA DE REDE TUBULAR DN 800, EXCLUSIVE BOTA FORA</t>
  </si>
  <si>
    <t>ALA DE REDE TUBULAR DN 900, EXCLUSIVE BOTA FORA</t>
  </si>
  <si>
    <t>BLOCO BLI-10 PADRÃO TELEMAR</t>
  </si>
  <si>
    <t>BOCA DE LOBO DUPLA (TIPO B - CONCRETO), QUADRO, GRELHA E CANTONEIRA, INCLUSIVE ESCAVAÇÃO, REATERRO E BOTA-FORA</t>
  </si>
  <si>
    <t>BOCA DE LOBO SIMPLES (TIPO A - FERRO FUNDIDO), QUADRO, GRELHA E CANTONEIRA, INCLUSIVE ESCAVAÇÃO, REATERRO E BOTA-FORA</t>
  </si>
  <si>
    <t>BOCA DE LOBO SIMPLES (TIPO B - CONCRETO), QUADRO, GRELHA E CANTONEIRA, INCLUSIVE ESCAVAÇÃO, REATERRO E BOTA-FORA</t>
  </si>
  <si>
    <t>CAIXA DE AREIA 100 X 100 X 100 CM</t>
  </si>
  <si>
    <t>CAIXA DE AREIA 50 X 60 X 70 CM</t>
  </si>
  <si>
    <t>CAIXA DE CAPTAÇÃO E DRENAGEM TIPO A (100 X 100 X 120 CM), D = 500 MM A 1500MM, INCLUSIVE ESCAVAÇÃO, REATERRO E BOTA FORA</t>
  </si>
  <si>
    <t>CAIXA DE CAPTAÇÃO E DRENAGEM TIPO A (120 X 120 X 150 CM), D = 500 MM A 1500MM, INCLUSIVE ESCAVAÇÃO, REATERRO E BOTA FORA</t>
  </si>
  <si>
    <t>CAIXA DE CAPTAÇÃO E DRENAGEM TIPO B D = 500 MM</t>
  </si>
  <si>
    <t>CAIXA DE CAPTAÇÃO E DRENAGEM TIPO B (100 X 100 X 120 CM), D = 500 MM A 1500MM, INCLUSIVE ESCAVAÇÃO, REATERRO E BOTA FORA</t>
  </si>
  <si>
    <t>CAIXA DE CAPTAÇÃO E DRENAGEM TIPO B (120 X 120 X 150 CM), D = 500 MM A 1500MM, INCLUSIVE ESCAVAÇÃO, REATERRO E BOTA FORA</t>
  </si>
  <si>
    <t>CAIXA DE CAPTAÇÃO E DRENAGEM TIPO C (100 X 100 X 120 CM), D = 500 MM A 1500MM, INCLUSIVE ESCAVAÇÃO, REATERRO E BOTA FORA</t>
  </si>
  <si>
    <t>CAIXA DE CAPTAÇÃO E DRENAGEM TIPO C (120 X 120 X 150 CM), D = 500 MM A 1500MM, INCLUSIVE ESCAVAÇÃO, REATERRO E BOTA FORA</t>
  </si>
  <si>
    <t>CAIXA DE CAPTAÇÃO E DRENAGEM TIPO D (D = 70 CM, H = 82 CM), D = 500 MM A 1500MM, INCLUSIVE ESCAVAÇÃO, REATERRO E BOTA FORA</t>
  </si>
  <si>
    <t>CAIXA DE CAPTAÇÃO E DRENAGEM TIPO D (D = 90 CM, H = 82 CM), D = 500 MM A 1500MM, INCLUSIVE ESCAVAÇÃO, REATERRO E BOTA FORA</t>
  </si>
  <si>
    <t>CAIXA DE CAPTAÇÃO E DRENAGEM TIPO E (100 X 100 X 120 CM), D = 500 MM A 1500MM, INCLUSIVE ESCAVAÇÃO, REATERRO E BOTA FORA</t>
  </si>
  <si>
    <t>CAIXA DE CAPTAÇÃO E DRENAGEM TIPO E (120 X 120 X 150 CM), D = 500 MM A 1500MM, INCLUSIVE ESCAVAÇÃO, REATERRO E BOTA FORA</t>
  </si>
  <si>
    <t>CAIXA DE CAPTAÇÃO E DRENAGEM TIPO F (100 X 100 X 120 CM), D = 500 MM A 1500MM, INCLUSIVE ESCAVAÇÃO, REATERRO E BOTA FORA</t>
  </si>
  <si>
    <t>CAIXA DE CAPTAÇÃO E DRENAGEM TIPO F (120 X 120 X 150 CM), D = 500 MM A 1500MM, INCLUSIVE ESCAVAÇÃO, REATERRO E BOTA FORA</t>
  </si>
  <si>
    <t>CAIXAS DE CAPTAÇÃO E DRENAGEM TIPO A D = 500 MM</t>
  </si>
  <si>
    <t>CAIXAS DE CAPTAÇÃO E DRENAGEM TIPO C D = 500 MM</t>
  </si>
  <si>
    <t>CANALETA COM GRELHA PARA ÁGUAS PLUVIAIS, 30 X 30 CM</t>
  </si>
  <si>
    <t>CANALETA COM TAMPA PARA ÁGUAS PLUVIAIS, 30 X 30 CM</t>
  </si>
  <si>
    <t>CANALETA PARA ÁGUAS PLUVIAIS EM CONCRETO MOLDADA IN-LOCO, LARGURA 15 CM</t>
  </si>
  <si>
    <t>CANALETA PARA ÁGUAS PLUVIAIS EM CONCRETO MOLDADA IN-LOCO, LARGURA 20 CM</t>
  </si>
  <si>
    <t>CANALETA PARA ÁGUAS PLUVIAIS EM CONCRETO MOLDADA IN-LOCO, LARGURA 30 CM</t>
  </si>
  <si>
    <t>CANALETA PARA ÁGUAS PLUVIAIS EM CONCRETO MOLDADA IN-LOCO, LARGURA 60 CM</t>
  </si>
  <si>
    <t>CANALETA PARA ÁGUAS PLUVIAIS EM CONCRETO MOLDADA IN-LOCO, LARGURA 90 CM</t>
  </si>
  <si>
    <t>CANALETA SANITÁRIA ABERTA 5 X 8 CM</t>
  </si>
  <si>
    <t>CANALETA SEM TAMPA PARA ÁGUAS PLUVIAIS, 30 X 30 CM</t>
  </si>
  <si>
    <t>CANALETA TIPO 2 - D = 300 MM, PRÉ-MOLDADA DE CONCRETO, PADRÃO DEER-MG</t>
  </si>
  <si>
    <t>CANALETA TIPO 2 - D = 400 MM, PRÉ-MOLDADA DE CONCRETO, PADRÃO DEER-MG</t>
  </si>
  <si>
    <t>CANALETA TIPO 2 - D = 500 MM, PRÉ-MOLDADA DE CONCRETO, PADRÃO DEER-MG</t>
  </si>
  <si>
    <t>CANALETA TIPO 2 - D = 600 MM, PRÉ-MOLDADA DE CONCRETO, PADRÃO DEER-MG</t>
  </si>
  <si>
    <t>CANALETA TIPO 3 - 30 X 20 CM, CONCRETO FCK = 15 MPA, COM GRELHA DE AÇO CA-25, PADRÃO DEER-MG</t>
  </si>
  <si>
    <t>CANALETA TIPO 4 - 30 X 20 CM, CONCRETO FCK = 15 MPA, COM TAMPA DE CONCRETO, PADRÃO DEER-MG</t>
  </si>
  <si>
    <t>CANALETA TIPO 5 - 30 X 20 CM, CONCRETO FCK = 15 MPA SEM TAMPA DE CONCRETO, PADRÃO DEER-MG</t>
  </si>
  <si>
    <t>CHAMINÉ DE POÇO DE VISITA TIPO "B", EM ANEL DE CONCRETO CA-1 COM DEGRAUS DE AÇO CA-50</t>
  </si>
  <si>
    <t>CONCRETO PARA BERÇO DE REDE TUBULAR TRAÇO 1:3:6, INCLUSIVE LANÇAMENTO</t>
  </si>
  <si>
    <t>DESCIDA D´ÁGUA TIPO CALHA DN 1000, EXCLUSIVE BOTA FORA</t>
  </si>
  <si>
    <t>DESCIDA D´ÁGUA TIPO CALHA DN 1100, EXCLUSIVE BOTA FORA</t>
  </si>
  <si>
    <t>DESCIDA D´ÁGUA TIPO CALHA DN 1200, EXCLUSIVE BOTA FORA</t>
  </si>
  <si>
    <t>DESCIDA D´ÁGUA TIPO CALHA DN 1300, EXCLUSIVE BOTA FORA</t>
  </si>
  <si>
    <t>DESCIDA D´ÁGUA TIPO CALHA DN 1500, EXCLUSIVE BOTA FORA</t>
  </si>
  <si>
    <t>DESCIDA D´ÁGUA TIPO CALHA DN 500, EXCLUSIVE BOTA FORA</t>
  </si>
  <si>
    <t>DESCIDA D´ÁGUA TIPO CALHA DN 600, EXCLUSIVE BOTA FORA</t>
  </si>
  <si>
    <t>DESCIDA D´ÁGUA TIPO CALHA DN 700, EXCLUSIVE BOTA FORA</t>
  </si>
  <si>
    <t>DESCIDA D´ÁGUA TIPO CALHA DN 800, EXCLUSIVE BOTA FORA</t>
  </si>
  <si>
    <t>DESCIDA D´ÁGUA TIPO CALHA DN 900, EXCLUSIVE BOTA FORA</t>
  </si>
  <si>
    <t>DESCIDA D´ÁGUA TIPO DEGRAU DN 1000, EXCLUSIVE BOTA FORA</t>
  </si>
  <si>
    <t>DESCIDA D´ÁGUA TIPO DEGRAU DN 1100, EXCLUSIVE BOTA FORA</t>
  </si>
  <si>
    <t>DESCIDA D´ÁGUA TIPO DEGRAU DN 1200, EXCLUSIVE BOTA FORA</t>
  </si>
  <si>
    <t>DESCIDA D´ÁGUA TIPO DEGRAU DN 1300, EXCLUSIVE BOTA FORA</t>
  </si>
  <si>
    <t>DESCIDA D´ÁGUA TIPO DEGRAU DN 1500, EXCLUSIVE BOTA FORA</t>
  </si>
  <si>
    <t>DESCIDA D´ÁGUA TIPO DEGRAU DN 500, EXCLUSIVE BOTA FORA</t>
  </si>
  <si>
    <t>DESCIDA D´ÁGUA TIPO DEGRAU DN 600, EXCLUSIVE BOTA FORA</t>
  </si>
  <si>
    <t>DESCIDA D´ÁGUA TIPO DEGRAU DN 700, EXCLUSIVE BOTA FORA</t>
  </si>
  <si>
    <t>DESCIDA D´ÁGUA TIPO DEGRAU DN 800, EXCLUSIVE BOTA FORA</t>
  </si>
  <si>
    <t>DESCIDA D´ÁGUA TIPO DEGRAU DN 900, EXCLUSIVE BOTA FORA</t>
  </si>
  <si>
    <t>DRENO TIPO A, AREIA GROSSA, BRITA 2, TUBO CONCRETO POROSO D = 15 CM, L = 50 CM, INCLUSIVE ESCAVAÇÃO E BOTA FORA</t>
  </si>
  <si>
    <t>DRENO TIPO B, MANTA DRENANTE, BRITA 3, TUBO CONCRETO POROSO D = 15 CM, L = 50 CM, INCLUSIVE ESCAVAÇÃO E BOTA FORA</t>
  </si>
  <si>
    <t>FORMA PARA BERÇO EM TABUA, INCLUSIVE DESFORMA</t>
  </si>
  <si>
    <t>FORNECIMENTO, ASSENTAMENTO E REJUNTAMENTO DE TUBO DE CONCRETO ARMADO PA1 D = 1000 MM</t>
  </si>
  <si>
    <t>FORNECIMENTO, ASSENTAMENTO E REJUNTAMENTO DE TUBO DE CONCRETO ARMADO PA1 D = 1200 MM</t>
  </si>
  <si>
    <t>FORNECIMENTO, ASSENTAMENTO E REJUNTAMENTO DE TUBO DE CONCRETO ARMADO PA1 D = 1500 MM</t>
  </si>
  <si>
    <t>FORNECIMENTO, ASSENTAMENTO E REJUNTAMENTO DE TUBO DE CONCRETO ARMADO PA1 D = 300 MM</t>
  </si>
  <si>
    <t>FORNECIMENTO, ASSENTAMENTO E REJUNTAMENTO DE TUBO DE CONCRETO ARMADO PA1 D = 400 MM</t>
  </si>
  <si>
    <t>FORNECIMENTO, ASSENTAMENTO E REJUNTAMENTO DE TUBO DE CONCRETO ARMADO PA1 D = 500 MM</t>
  </si>
  <si>
    <t>FORNECIMENTO, ASSENTAMENTO E REJUNTAMENTO DE TUBO DE CONCRETO ARMADO PA1 D = 600 MM</t>
  </si>
  <si>
    <t>FORNECIMENTO, ASSENTAMENTO E REJUNTAMENTO DE TUBO DE CONCRETO ARMADO PA1 D = 800 MM</t>
  </si>
  <si>
    <t>FORNECIMENTO, ASSENTAMENTO E REJUNTAMENTO DE TUBO DE CONCRETO SIMPLES PS1 D = 300 MM</t>
  </si>
  <si>
    <t>FORNECIMENTO, ASSENTAMENTO E REJUNTAMENTO DE TUBO DE CONCRETO SIMPLES PS1 D = 400 MM</t>
  </si>
  <si>
    <t>FORNECIMENTO, ASSENTAMENTO E REJUNTAMENTO DE TUBO DE CONCRETO SIMPLES PS1 D = 500 MM</t>
  </si>
  <si>
    <t>FORNECIMENTO, ASSENTAMENTO E REJUNTAMENTO DE TUBO DE CONCRETO SIMPLES PS1 D = 600 MM</t>
  </si>
  <si>
    <t>FORNECIMENTO E ASSENTAMENTO DE TUBO PVC FLEXÍVEL CORRUGADO, PERFURADO, DN 100 MM (4"), PARA DRENAGEM</t>
  </si>
  <si>
    <t>FORNECIMENTO E ASSENTAMENTO DE TUBO PVC FLEXÍVEL CORRUGADO, PERFURADO, DN 65 MM (2.1/2"), PARA DRENAGEM</t>
  </si>
  <si>
    <t>FORNECIMENTO E ASSENTAMENTO DE TUBO PVC RÍGIDO CORRUGADO, PERFURADO, DN 160 MM (6"), PARA DRENAGEM</t>
  </si>
  <si>
    <t>FORNECIMENTO E ASSENTAMENTO DE TUBO PVC RÍGIDO, DRENAGEM/PLUVIAL, PBV - SÉRIE NORMAL, DN 100 MM (4"), INCLUSIVE CONEXÕES</t>
  </si>
  <si>
    <t>FORNECIMENTO E ASSENTAMENTO DE TUBO PVC RÍGIDO, DRENAGEM/PLUVIAL, PBV - SÉRIE NORMAL, DN 150 MM (6"), INCLUSIVE CONEXÕES</t>
  </si>
  <si>
    <t>FORNECIMENTO E ASSENTAMENTO DE TUBO PVC RÍGIDO, DRENAGEM/PLUVIAL, PBV - SÉRIE NORMAL, DN 200 MM (8"), INCLUSIVE CONEXÕES</t>
  </si>
  <si>
    <t>FORNECIMENTO E ASSENTAMENTO DE TUBO PVC RÍGIDO, DRENAGEM/PLUVIAL, PBV - SÉRIE NORMAL, DN 50 MM (2"), INCLUSIVE CONEXÕES</t>
  </si>
  <si>
    <t>FORNECIMENTO E ASSENTAMENTO DE TUBO PVC RÍGIDO, DRENAGEM/PLUVIAL, PBV - SÉRIE NORMAL, DN 75 MM (3"), INCLUSIVE CONEXÕES</t>
  </si>
  <si>
    <t>MEIO-FIO COM SARJETA, EXECUTADO C/EXTRUSORA (SARJETA 30X8CM MEIO-FIO 15X10CM X H=23CM), INCLUI ESCAVAÇÃO E ACERTO FAIXA 0,45M</t>
  </si>
  <si>
    <t>MEIO-FIO E SARJETA (15 X 30) CM, MOLDADO IN LOCO CONCRETO FCK = 15 MPA</t>
  </si>
  <si>
    <t>POÇO DE VISITA PARA REDE TUBULAR TIPO A DN 1000, EXCLUSIVE ESCAVAÇÃO, REATERRO E BOTA FORA</t>
  </si>
  <si>
    <t>POÇO DE VISITA PARA REDE TUBULAR TIPO A DN 1100, EXCLUSIVE ESCAVAÇÃO, REATERRO E BOTA FORA</t>
  </si>
  <si>
    <t>POÇO DE VISITA PARA REDE TUBULAR TIPO A DN 1200, EXCLUSIVE ESCAVAÇÃO, REATERRO E BOTA FORA</t>
  </si>
  <si>
    <t>POÇO DE VISITA PARA REDE TUBULAR TIPO A DN 1300, EXCLUSIVE ESCAVAÇÃO, REATERRO E BOTA FORA</t>
  </si>
  <si>
    <t>POÇO DE VISITA PARA REDE TUBULAR TIPO A DN 1500, EXCLUSIVE ESCAVAÇÃO, REATERRO E BOTA FORA</t>
  </si>
  <si>
    <t>POÇO DE VISITA PARA REDE TUBULAR TIPO A DN 500, EXCLUSIVE ESCAVAÇÃO, REATERRO E BOTA FORA</t>
  </si>
  <si>
    <t>POÇO DE VISITA PARA REDE TUBULAR TIPO A DN 700, EXCLUSIVE ESCAVAÇÃO, REATERRO E BOTA FORA</t>
  </si>
  <si>
    <t>POÇO DE VISITA PARA REDE TUBULAR TIPO A DN 800, EXCLUSIVE ESCAVAÇÃO, REATERRO E BOTA FORA</t>
  </si>
  <si>
    <t>POÇO DE VISITA PARA REDE TUBULAR TIPO A DN 900, EXCLUSIVE ESCAVAÇÃO, REATERRO E BOTA FORA</t>
  </si>
  <si>
    <t>POÇO DE VISITA PARA REDE TUBULAR TIPO B DN 1000, EXCLUSIVE ESCAVAÇÃO, REATERRO E BOTA FORA</t>
  </si>
  <si>
    <t>POÇO DE VISITA PARA REDE TUBULAR TIPO B DN 1100, EXCLUSIVE ESCAVAÇÃO, REATERRO E BOTA FORA</t>
  </si>
  <si>
    <t>POÇO DE VISITA PARA REDE TUBULAR TIPO B DN 1200, EXCLUSIVE ESCAVAÇÃO, REATERRO E BOTA FORA</t>
  </si>
  <si>
    <t>POÇO DE VISITA PARA REDE TUBULAR TIPO B DN 1300, EXCLUSIVE ESCAVAÇÃO, REATERRO E BOTA FORA</t>
  </si>
  <si>
    <t>POÇO DE VISITA PARA REDE TUBULAR TIPO B DN 1500, EXCLUSIVE ESCAVAÇÃO, REATERRO E BOTA FORA</t>
  </si>
  <si>
    <t>POÇO DE VISITA PARA REDE TUBULAR TIPO B DN 500, EXCLUSIVE ESCAVAÇÃO, REATERRO E BOTA FORA</t>
  </si>
  <si>
    <t>POÇO DE VISITA PARA REDE TUBULAR TIPO B DN 600, EXCLUSIVE ESCAVAÇÃO, REATERRO E BOTA FORA</t>
  </si>
  <si>
    <t>POÇO DE VISITA PARA REDE TUBULAR TIPO B DN 700, EXCLUSIVE ESCAVAÇÃO, REATERRO E BOTA FORA</t>
  </si>
  <si>
    <t>POÇO DE VISITA PARA REDE TUBULAR TIPO B DN 800, EXCLUSIVE ESCAVAÇÃO, REATERRO E BOTA FORA</t>
  </si>
  <si>
    <t>POÇO DE VISITA PARA REDE TUBULAR TIPO B DN 900, EXCLUSIVE ESCAVAÇÃO, REATERRO E BOTA FORA</t>
  </si>
  <si>
    <t>POÇO DE VISITA PARA REDE TUBULAR TIPO C DN 1000, EXCLUSIVE ESCAVAÇÃO, REATERRO E BOTA FORA</t>
  </si>
  <si>
    <t>POÇO DE VISITA PARA REDE TUBULAR TIPO C DN 1100, EXCLUSIVE ESCAVAÇÃO, REATERRO E BOTA FORA</t>
  </si>
  <si>
    <t>POÇO DE VISITA PARA REDE TUBULAR TIPO C DN 1200, EXCLUSIVE ESCAVAÇÃO, REATERRO E BOTA FORA</t>
  </si>
  <si>
    <t>POÇO DE VISITA PARA REDE TUBULAR TIPO C DN 1300, EXCLUSIVE ESCAVAÇÃO, REATERRO E BOTA FORA</t>
  </si>
  <si>
    <t>POÇO DE VISITA PARA REDE TUBULAR TIPO C DN 1500, EXCLUSIVE ESCAVAÇÃO, REATERRO E BOTA FORA</t>
  </si>
  <si>
    <t>POÇO DE VISITA PARA REDE TUBULAR TIPO C DN 500, EXCLUSIVE ESCAVAÇÃO, REATERRO E BOTA FORA</t>
  </si>
  <si>
    <t>POÇO DE VISITA PARA REDE TUBULAR TIPO C DN 600, EXCLUSIVE ESCAVAÇÃO, REATERRO E BOTA FORA</t>
  </si>
  <si>
    <t>POÇO DE VISITA PARA REDE TUBULAR TIPO C DN 700, EXCLUSIVE ESCAVAÇÃO, REATERRO E BOTA FORA</t>
  </si>
  <si>
    <t>POÇO DE VISITA PARA REDE TUBULAR TIPO C DN 800, EXCLUSIVE ESCAVAÇÃO, REATERRO E BOTA FORA</t>
  </si>
  <si>
    <t>POÇO DE VISITA PARA REDE TUBULAR TIPO C DN 900, EXCLUSIVE ESCAVAÇÃO, REATERRO E BOTA FORA</t>
  </si>
  <si>
    <t>SARJETA TIPO 1 - 50 X 5 CM, I = 3 %, PADRÃO DEER-MG</t>
  </si>
  <si>
    <t>SARJETA TIPO 2 - 50 X 5 CM, I = 15 %, PADRÃO DEER-MG</t>
  </si>
  <si>
    <t>SARJETA TIPO 3 - 50 X 5 CM, I = 25 %, PADRÃO DEER-MG</t>
  </si>
  <si>
    <t>TUBO DE CONCRETO PARA DRENO SIMPLES OU POROSO, Ø 150 MM</t>
  </si>
  <si>
    <t>VALA DE INFILTRAÇÃO E DRENAGEM 100 X 300 X 100 CM, INCLUSIVE ESCAVAÇÃO E BOTA FORA</t>
  </si>
  <si>
    <t>VALA DE INFILTRAÇÃO E DRENAGEM 40 X 120 X 40 CM, INCLUSIVE ESCAVAÇÃO E BOTA FORA</t>
  </si>
  <si>
    <t>VALA DE INFILTRAÇÃO E DRENAGEM 50 X 150 X 50 CM, INCLUSIVE ESCAVAÇÃO E BOTA FORA</t>
  </si>
  <si>
    <t>VALA DE INFILTRAÇÃO E DRENAGEM 60 X 180 X 60 CM, INCLUSIVE ESCAVAÇÃO E BOTA FORA</t>
  </si>
  <si>
    <t>VALA DE INFILTRAÇÃO E DRENAGEM 70 X 210 X 70 CM, INCLUSIVE ESCAVAÇÃO E BOTA FORA</t>
  </si>
  <si>
    <t>VALA DE INFILTRAÇÃO E DRENAGEM 80 X 240 X 80 CM, INCLUSIVE ESCAVAÇÃO E BOTA FORA</t>
  </si>
  <si>
    <t>VALA DE INFILTRAÇÃO E DRENAGEM 90 X 270 X 90 CM, INCLUSIVE ESCAVAÇÃO E BOTA FORA</t>
  </si>
  <si>
    <t>ELE-001  - INSTALAÇÃO ELÉTRICA, TELEFÔNICA E CFTV</t>
  </si>
  <si>
    <t>ABRAÇADEIRA PARA POSTE</t>
  </si>
  <si>
    <t>ABRIGO PARA CAVALETE EM ALVENARIA, DIMENSÕES 0,65 X 0,85 X 0,30</t>
  </si>
  <si>
    <t>ANEL GUIA PADRÃO TELEMAR AGS-1</t>
  </si>
  <si>
    <t>ARMAÇÃO SECUNADRIA DE 1 ESTRIBO</t>
  </si>
  <si>
    <t>ARMAÇÃO SECUNDARIA DE UM ESTRIBO</t>
  </si>
  <si>
    <t>ATERRAMENTO COMPLETO, COM HASTES COPPERWELD 5/8" X 2,40 M</t>
  </si>
  <si>
    <t>BASE COM 4 FUROS PARA FIXAÇÃO EXTERNA EM CHAPA DE AÇO PARA PERFILADO</t>
  </si>
  <si>
    <t>BOTÃO DE CAMPAINHA, 1 TECL</t>
  </si>
  <si>
    <t>CABEÇOTE DE ALUMINIO 1"</t>
  </si>
  <si>
    <t>CABEÇOTE DE ALUMINIO 1 1/2"</t>
  </si>
  <si>
    <t>CABEÇOTE DE ALUMINIO 1 1/4"</t>
  </si>
  <si>
    <t>CABO DE COBRE FLEXÍVEL, CLASSE 5, ISOLAMENTO TIPO EPR/HEPR, NÃO HALOGENADO, ANTICHAMA, TERMOFIXO, UNIPOLAR, SEÇÃO 10 MM2, 90°C, 0,6/1KV</t>
  </si>
  <si>
    <t>CABO DE COBRE FLEXÍVEL, CLASSE 5, ISOLAMENTO TIPO EPR/HEPR, NÃO HALOGENADO, ANTICHAMA, TERMOFIXO, UNIPOLAR, SEÇÃO 120 MM2, 90°C, 0,6/1KV</t>
  </si>
  <si>
    <t>CABO DE COBRE FLEXÍVEL, CLASSE 5, ISOLAMENTO TIPO EPR/HEPR, NÃO HALOGENADO, ANTICHAMA, TERMOFIXO, UNIPOLAR, SEÇÃO 1,5 MM2, 90°C, 0,6/1KV</t>
  </si>
  <si>
    <t>CABO DE COBRE FLEXÍVEL, CLASSE 5, ISOLAMENTO TIPO EPR/HEPR, NÃO HALOGENADO, ANTICHAMA, TERMOFIXO, UNIPOLAR, SEÇÃO 150 MM2, 90°C, 0,6/1KV</t>
  </si>
  <si>
    <t>CABO DE COBRE FLEXÍVEL, CLASSE 5, ISOLAMENTO TIPO EPR/HEPR, NÃO HALOGENADO, ANTICHAMA, TERMOFIXO, UNIPOLAR, SEÇÃO 16 MM2, 90°C, 0,6/1KV</t>
  </si>
  <si>
    <t>CABO DE COBRE FLEXÍVEL, CLASSE 5, ISOLAMENTO TIPO EPR/HEPR, NÃO HALOGENADO, ANTICHAMA, TERMOFIXO, UNIPOLAR, SEÇÃO 185 MM2, 90°C, 0,6/1KV</t>
  </si>
  <si>
    <t>CABO DE COBRE FLEXÍVEL, CLASSE 5, ISOLAMENTO TIPO EPR/HEPR, NÃO HALOGENADO, ANTICHAMA, TERMOFIXO, UNIPOLAR, SEÇÃO 240 MM2, 90°C, 0,6/1KV</t>
  </si>
  <si>
    <t>CABO DE COBRE FLEXÍVEL, CLASSE 5, ISOLAMENTO TIPO EPR/HEPR, NÃO HALOGENADO, ANTICHAMA, TERMOFIXO, UNIPOLAR, SEÇÃO 2,5 MM2, 90°C, 0,6/1KV</t>
  </si>
  <si>
    <t>CABO DE COBRE FLEXÍVEL, CLASSE 5, ISOLAMENTO TIPO EPR/HEPR, NÃO HALOGENADO, ANTICHAMA, TERMOFIXO, UNIPOLAR, SEÇÃO 25 MM2, 90°C, 0,6/1KV</t>
  </si>
  <si>
    <t>CABO DE COBRE FLEXÍVEL, CLASSE 5, ISOLAMENTO TIPO EPR/HEPR, NÃO HALOGENADO, ANTICHAMA, TERMOFIXO, UNIPOLAR, SEÇÃO 300 MM2, 90°C, 0,6/1KV</t>
  </si>
  <si>
    <t>CABO DE COBRE FLEXÍVEL, CLASSE 5, ISOLAMENTO TIPO EPR/HEPR, NÃO HALOGENADO, ANTICHAMA, TERMOFIXO, UNIPOLAR, SEÇÃO 35 MM2, 90°C, 0,6/1KV</t>
  </si>
  <si>
    <t>CABO DE COBRE FLEXÍVEL, CLASSE 5, ISOLAMENTO TIPO EPR/HEPR, NÃO HALOGENADO, ANTICHAMA, TERMOFIXO, UNIPOLAR, SEÇÃO 4 MM2, 90°C, 0,6/1KV</t>
  </si>
  <si>
    <t>CABO DE COBRE FLEXÍVEL, CLASSE 5, ISOLAMENTO TIPO EPR/HEPR, NÃO HALOGENADO, ANTICHAMA, TERMOFIXO, UNIPOLAR, SEÇÃO 400 MM2, 90°C, 0,6/1KV</t>
  </si>
  <si>
    <t>CABO DE COBRE FLEXÍVEL, CLASSE 5, ISOLAMENTO TIPO EPR/HEPR, NÃO HALOGENADO, ANTICHAMA, TERMOFIXO, UNIPOLAR, SEÇÃO 50 MM2, 90°C, 0,6/1KV</t>
  </si>
  <si>
    <t>CABO DE COBRE FLEXÍVEL, CLASSE 5, ISOLAMENTO TIPO EPR/HEPR, NÃO HALOGENADO, ANTICHAMA, TERMOFIXO, UNIPOLAR, SEÇÃO 500 MM2, 90°C, 0,6/1KV</t>
  </si>
  <si>
    <t>CABO DE COBRE FLEXÍVEL, CLASSE 5, ISOLAMENTO TIPO EPR/HEPR, NÃO HALOGENADO, ANTICHAMA, TERMOFIXO, UNIPOLAR, SEÇÃO 6 MM2, 90°C, 0,6/1KV</t>
  </si>
  <si>
    <t>CABO DE COBRE FLEXÍVEL, CLASSE 5, ISOLAMENTO TIPO EPR/HEPR, NÃO HALOGENADO, ANTICHAMA, TERMOFIXO, UNIPOLAR, SEÇÃO 70 MM2, 90°C, 0,6/1KV</t>
  </si>
  <si>
    <t>CABO DE COBRE FLEXÍVEL, CLASSE 5, ISOLAMENTO TIPO EPR/HEPR, NÃO HALOGENADO, ANTICHAMA, TERMOFIXO, UNIPOLAR, SEÇÃO 95 MM2, 90°C, 0,6/1KV</t>
  </si>
  <si>
    <t>CABO DE COBRE FLEXÍVEL, CLASSE 5, ISOLAMENTO TIPO LSHF/ATOX, NÃO HALOGENADO, ANTICHAMA, TERMOPLÁSTICO, UNIPOLAR, SEÇÃO 10 MM2, 70°C, 450/750V</t>
  </si>
  <si>
    <t>CABO DE COBRE FLEXÍVEL, CLASSE 5, ISOLAMENTO TIPO LSHF/ATOX, NÃO HALOGENADO, ANTICHAMA, TERMOPLÁSTICO, UNIPOLAR, SEÇÃO 10 MM2, 90°C, 0,6/1KV</t>
  </si>
  <si>
    <t>CABO DE COBRE FLEXÍVEL, CLASSE 5, ISOLAMENTO TIPO LSHF/ATOX, NÃO HALOGENADO, ANTICHAMA, TERMOPLÁSTICO, UNIPOLAR, SEÇÃO 120 MM2, 90°C, 0,6/1KV</t>
  </si>
  <si>
    <t>CABO DE COBRE FLEXÍVEL, CLASSE 5, ISOLAMENTO TIPO LSHF/ATOX, NÃO HALOGENADO, ANTICHAMA, TERMOPLÁSTICO, UNIPOLAR, SEÇÃO 1,5 MM2, 70°C, 450/750V</t>
  </si>
  <si>
    <t>CABO DE COBRE FLEXÍVEL, CLASSE 5, ISOLAMENTO TIPO LSHF/ATOX, NÃO HALOGENADO, ANTICHAMA, TERMOPLÁSTICO, UNIPOLAR, SEÇÃO 1,5 MM2, 90°C, 0,6/1KV</t>
  </si>
  <si>
    <t>CABO DE COBRE FLEXÍVEL, CLASSE 5, ISOLAMENTO TIPO LSHF/ATOX, NÃO HALOGENADO, ANTICHAMA, TERMOPLÁSTICO, UNIPOLAR, SEÇÃO 150 MM2, 90°C, 0,6/1KV</t>
  </si>
  <si>
    <t>CABO DE COBRE FLEXÍVEL, CLASSE 5, ISOLAMENTO TIPO LSHF/ATOX, NÃO HALOGENADO, ANTICHAMA, TERMOPLÁSTICO, UNIPOLAR, SEÇÃO 16 MM2, 70°C, 450/750V</t>
  </si>
  <si>
    <t>CABO DE COBRE FLEXÍVEL, CLASSE 5, ISOLAMENTO TIPO LSHF/ATOX, NÃO HALOGENADO, ANTICHAMA, TERMOPLÁSTICO, UNIPOLAR, SEÇÃO 16 MM2, 90°C, 0,6/1KV</t>
  </si>
  <si>
    <t>CABO DE COBRE FLEXÍVEL, CLASSE 5, ISOLAMENTO TIPO LSHF/ATOX, NÃO HALOGENADO, ANTICHAMA, TERMOPLÁSTICO, UNIPOLAR, SEÇÃO 185 MM2, 90°C, 0,6/1KV</t>
  </si>
  <si>
    <t>CABO DE COBRE FLEXÍVEL, CLASSE 5, ISOLAMENTO TIPO LSHF/ATOX, NÃO HALOGENADO, ANTICHAMA, TERMOPLÁSTICO, UNIPOLAR, SEÇÃO 240 MM2, 90°C, 0,6/1KV</t>
  </si>
  <si>
    <t>CABO DE COBRE FLEXÍVEL, CLASSE 5, ISOLAMENTO TIPO LSHF/ATOX, NÃO HALOGENADO, ANTICHAMA, TERMOPLÁSTICO, UNIPOLAR, SEÇÃO 2,5 MM2, 70°C, 450/750V</t>
  </si>
  <si>
    <t>CABO DE COBRE FLEXÍVEL, CLASSE 5, ISOLAMENTO TIPO LSHF/ATOX, NÃO HALOGENADO, ANTICHAMA, TERMOPLÁSTICO, UNIPOLAR, SEÇÃO 25 MM2, 70°C, 450/750V</t>
  </si>
  <si>
    <t>CABO DE COBRE FLEXÍVEL, CLASSE 5, ISOLAMENTO TIPO LSHF/ATOX, NÃO HALOGENADO, ANTICHAMA, TERMOPLÁSTICO, UNIPOLAR, SEÇÃO 2,5 MM2, 90°C, 0,6/1KV</t>
  </si>
  <si>
    <t>CABO DE COBRE FLEXÍVEL, CLASSE 5, ISOLAMENTO TIPO LSHF/ATOX, NÃO HALOGENADO, ANTICHAMA, TERMOPLÁSTICO, UNIPOLAR, SEÇÃO 25 MM2, 90°C, 0,6/1KV</t>
  </si>
  <si>
    <t>CABO DE COBRE FLEXÍVEL, CLASSE 5, ISOLAMENTO TIPO LSHF/ATOX, NÃO HALOGENADO, ANTICHAMA, TERMOPLÁSTICO, UNIPOLAR, SEÇÃO 35 MM2, 70°C, 450/750V</t>
  </si>
  <si>
    <t>CABO DE COBRE FLEXÍVEL, CLASSE 5, ISOLAMENTO TIPO LSHF/ATOX, NÃO HALOGENADO, ANTICHAMA, TERMOPLÁSTICO, UNIPOLAR, SEÇÃO 35 MM2, 90°C, 0,6/1KV</t>
  </si>
  <si>
    <t>CABO DE COBRE FLEXÍVEL, CLASSE 5, ISOLAMENTO TIPO LSHF/ATOX, NÃO HALOGENADO, ANTICHAMA, TERMOPLÁSTICO, UNIPOLAR, SEÇÃO 4 MM2, 70°C, 450/750V</t>
  </si>
  <si>
    <t>CABO DE COBRE FLEXÍVEL, CLASSE 5, ISOLAMENTO TIPO LSHF/ATOX, NÃO HALOGENADO, ANTICHAMA, TERMOPLÁSTICO, UNIPOLAR, SEÇÃO 4 MM2, 90°C, 0,6/1KV</t>
  </si>
  <si>
    <t>CABO DE COBRE FLEXÍVEL, CLASSE 5, ISOLAMENTO TIPO LSHF/ATOX, NÃO HALOGENADO, ANTICHAMA, TERMOPLÁSTICO, UNIPOLAR, SEÇÃO 50 MM2, 90°C, 0,6/1KV</t>
  </si>
  <si>
    <t>CABO DE COBRE FLEXÍVEL, CLASSE 5, ISOLAMENTO TIPO LSHF/ATOX, NÃO HALOGENADO, ANTICHAMA, TERMOPLÁSTICO, UNIPOLAR, SEÇÃO 6 MM2, 70°C, 450/750V</t>
  </si>
  <si>
    <t>CABO DE COBRE FLEXÍVEL, CLASSE 5, ISOLAMENTO TIPO LSHF/ATOX, NÃO HALOGENADO, ANTICHAMA, TERMOPLÁSTICO, UNIPOLAR, SEÇÃO 6 MM2, 90°C, 0,6/1KV</t>
  </si>
  <si>
    <t>CABO DE COBRE FLEXÍVEL, CLASSE 5, ISOLAMENTO TIPO LSHF/ATOX, NÃO HALOGENADO, ANTICHAMA, TERMOPLÁSTICO, UNIPOLAR, SEÇÃO 70 MM2, 90°C, 0,6/1KV</t>
  </si>
  <si>
    <t>CABO DE COBRE FLEXÍVEL, CLASSE 5, ISOLAMENTO TIPO LSHF/ATOX, NÃO HALOGENADO, ANTICHAMA, TERMOPLÁSTICO, UNIPOLAR, SEÇÃO 95 MM2, 90°C, 0,6/1KV</t>
  </si>
  <si>
    <t>CABO DE COBRE NÚ # 10 MM2, ENTERRADO, EXCLUSIVE ESCAVAÇÃO E REATERRO</t>
  </si>
  <si>
    <t>CABO DE COBRE NÚ # 16 MM2, ENTERRADO, EXCLUSIVE ESCAVAÇÃO E REATERRO</t>
  </si>
  <si>
    <t>CABO DE COBRE NÚ # 25 MM2, ENTERRADO, EXCLUSIVE ESCAVAÇÃO E REATERRO</t>
  </si>
  <si>
    <t>CABO DE COBRE NÚ # 35 MM2, ENTERRADO, EXCLUSIVE ESCAVAÇÃO E REATERRO</t>
  </si>
  <si>
    <t>CABO DE COBRE NÚ # 50 MM2, ENTERRADO, EXCLUSIVE ESCAVAÇÃO E REATERRO</t>
  </si>
  <si>
    <t>CABO DE COBRE NÚ # 6 MM2, ENTERRADO, EXCLUSIVE ESCAVAÇÃO E REATERRO</t>
  </si>
  <si>
    <t>CABO DE COBRE NÚ # 70 MM2, ENTERRADO, EXCLUSIVE ESCAVAÇÃO E REATERRO</t>
  </si>
  <si>
    <t>CABO DE COBRE NÚ # 95 MM2, ENTERRADO, EXCLUSIVE ESCAVAÇÃO E REATERRO</t>
  </si>
  <si>
    <t>CABO TELEFÔNICO CCE-APL-50.2</t>
  </si>
  <si>
    <t>CABO TELEFÔNICO CCE-APL-50.3</t>
  </si>
  <si>
    <t>CABO TELEFÔNICO CCE-APL-50.4</t>
  </si>
  <si>
    <t>CABO TELEFÔNICO CCE-APL-50.5</t>
  </si>
  <si>
    <t>CABO TELEFÔNICO CCE-APL-50.6</t>
  </si>
  <si>
    <t>CABO TELEFÔNICO CI 50.10</t>
  </si>
  <si>
    <t>CABO TELEFÔNICO CI 50.100</t>
  </si>
  <si>
    <t>CABO TELEFÔNICO CI 50.20</t>
  </si>
  <si>
    <t>CABO TELEFÔNICO CI 50.30</t>
  </si>
  <si>
    <t>CABO TELEFÔNICO CI 50.50</t>
  </si>
  <si>
    <t>CABO TELEFÔNICO CTP-APL-5N 50.10</t>
  </si>
  <si>
    <t>CABO TELEFÔNICO CTP-APL-5N 50.100</t>
  </si>
  <si>
    <t>CABO TELEFÔNICO CTP-APL-5N 50.20</t>
  </si>
  <si>
    <t>CABO TELEFÔNICO CTP-APL-5N 50.30</t>
  </si>
  <si>
    <t>CABO TELEFÔNICO CTP-APL-5N 50.50</t>
  </si>
  <si>
    <t>CAIXA ALVENARIA 70 X 70 X 50 CM PARA REFLETOR, COM GRADE, TIPO 1, INCLUSIVE ESCAVAÇÃO, REATERRO E BOTA-FORA</t>
  </si>
  <si>
    <t>CAIXA ALVENARIA 90 X 90 X 65 CM PARA REFLETOR, COM GRADE, TIPO 2, INCLUSIVE ESCAVAÇÃO, REATERRO E BOTA-FORA</t>
  </si>
  <si>
    <t>CAIXA DE CHAPA ESMALTADA, FUNDO MÓVEL OCTOGONAL DUPLO</t>
  </si>
  <si>
    <t>CAIXA DE CHAPA ESMALTADA, FUNDO MÓVEL 2"</t>
  </si>
  <si>
    <t>CAIXA DE CHAPA ESMALTADA, FUNDO MÓVEL 3"</t>
  </si>
  <si>
    <t>CAIXA DE CHAPA ESMALTADA, FUNDO MÓVEL 4"</t>
  </si>
  <si>
    <t>CAIXA DE DERIVAÇÃO "C" EM CHAPA DE AÇO PARA PERFILADO</t>
  </si>
  <si>
    <t>CAIXA DE DERIVAÇÃO "I" EM CHAPA DE AÇO PARA PERFILADO</t>
  </si>
  <si>
    <t>CAIXA DE DERIVAÇÃO "L" EM CHAPA DE AÇO PARA PERFILADO</t>
  </si>
  <si>
    <t>CAIXA DE DERIVAÇÃO "T" EM CHAPA DE AÇO PARA PERFILADO</t>
  </si>
  <si>
    <t>CAIXA DE DERIVAÇÃO "X" EM CHAPA DE AÇO PARA PERFILADO</t>
  </si>
  <si>
    <t>CAIXA DE DISTRIBUIÇÃO GERAL OU DERIVAÇÃO DG Nº3</t>
  </si>
  <si>
    <t>CAIXA DE DISTRIBUIÇÃO GERAL OU DERIVAÇÃO DG Nº4</t>
  </si>
  <si>
    <t>CAIXA DE DISTRIBUIÇÃO GERAL OU DERIVAÇÃO DG Nº5</t>
  </si>
  <si>
    <t>CAIXA DE DISTRIBUIÇÃO GERAL OU DERIVAÇÃO DG Nº6</t>
  </si>
  <si>
    <t>CAIXA DE EMBUTIR EM PVC PARA PAREDES DE GESSO ACARTONADO , 4 X 2"</t>
  </si>
  <si>
    <t>CAIXA DE EMBUTIR EM PVC PARA PAREDES DE GESSO ACARTONADO , 4 X 4"</t>
  </si>
  <si>
    <t>CAIXA DE FERRO ESMALTADA 2 X 4"</t>
  </si>
  <si>
    <t>CAIXA DE FERRO ESMALTADA 3 X 3"</t>
  </si>
  <si>
    <t>CAIXA DE FERRO ESMALTADA 4 X 4"</t>
  </si>
  <si>
    <t>CAIXA DE LIGAÇÃO DE PVC PARA ELETRODUTO FLEXÍVEL , OCTOGONAL COM ANEL DESLIZANTE, DIMENSÕES 3 X 3"</t>
  </si>
  <si>
    <t>CAIXA DE LIGAÇÃO DE PVC PARA ELETRODUTO FLEXÍVEL , OCTOGONAL COM FUNDO FIXO, DIMENSÕES 4 X 4"</t>
  </si>
  <si>
    <t>CAIXA DE LIGAÇÃO DE PVC PARA ELETRODUTO FLEXÍVEL , OCTOGONAL COM FUNDO MÓVEL, DIMENSÕES 4 X 4"</t>
  </si>
  <si>
    <t>CAIXA DE LIGAÇÃO DE PVC PARA ELETRODUTO FLEXÍVEL , QUADRADA, DIMENSÕES 4 X 4"</t>
  </si>
  <si>
    <t>CAIXA DE LIGAÇÃO DE PVC PARA ELETRODUTO FLEXÍVEL , RETANGULAR, DIMENSÕES 4 X 2"</t>
  </si>
  <si>
    <t>CAIXA DE LIGAÇÃO DE PVC RÍGIDO PARA ELETRODUTO ROSCÁVEL, QUADRADA, DIMENSÕES 4 X 4"</t>
  </si>
  <si>
    <t>CAIXA DE LIGAÇÃO DE PVC RÍGIDO PARA ELETRODUTO ROSCÁVEL, RETANGULAR, DIMENSÕES 4 X 2"</t>
  </si>
  <si>
    <t>CAIXA DE PASSAGEM CP-N2 INCLUSIVE TAMPA</t>
  </si>
  <si>
    <t>CAIXA DE PASSAGEM EM ALVENARIA E TAMPA DE CONCRETO, FUNDO DE BRITA, TIPO 1, 25 X 25 X 50 CM, INCLUSIVE ESCAVAÇÃO, REATERRO E BOTA-FORA</t>
  </si>
  <si>
    <t>CAIXA DE PASSAGEM EM ALVENARIA E TAMPA DE CONCRETO, FUNDO DE BRITA, TIPO 1, 30 X 30 X 40 CM, INCLUSIVE ESCAVAÇÃO, REATERRO E BOTA-FORA</t>
  </si>
  <si>
    <t>CAIXA DE PASSAGEM EM ALVENARIA E TAMPA DE CONCRETO, FUNDO DE BRITA, TIPO 1, 40 X 40 X 60 CM, INCLUSIVE ESCAVAÇÃO, REATERRO E BOTA-FORA</t>
  </si>
  <si>
    <t>CAIXA DE PASSAGEM EM ALVENARIA E TAMPA DE CONCRETO, FUNDO DE BRITA, TIPO 1, 50 X 50 X 60 CM, INCLUSIVE ESCAVAÇÃO, REATERRO E BOTA-FORA</t>
  </si>
  <si>
    <t>CAIXA DE PASSAGEM EM CHAPA DE AÇO COM TAMPA APARAFUSADA, SOBREPOR, 102 X 102 X 82 MM</t>
  </si>
  <si>
    <t>CAIXA DE PASSAGEM EM CHAPA DE AÇO COM TAMPA APARAFUSADA, SOBREPOR, 152 X 152 X 82 MM</t>
  </si>
  <si>
    <t>CAIXA DE PASSAGEM EM CHAPA DE AÇO COM TAMPA APARAFUSADA, SOBREPOR, 202 X 202 X 102 MM</t>
  </si>
  <si>
    <t>CAIXA DE PASSAGEM EM CHAPA DE AÇO COM TAMPA APARAFUSADA, SOBREPOR, 252 X 252 X 102 MM</t>
  </si>
  <si>
    <t>CAIXA DE PASSAGEM EM CHAPA DE AÇO COM TAMPA APARAFUSADA, SOBREPOR, 302 X 302 X 122 MM</t>
  </si>
  <si>
    <t>CAIXA DE PASSAGEM EM CHAPA DE AÇO COM TAMPA APARAFUSADA, SOBREPOR, 352 X 352 X 122 MM</t>
  </si>
  <si>
    <t>CAIXA DE PASSAGEM EM CHAPA DE AÇO, EMBUTIR 153 X 153 X 82 MM</t>
  </si>
  <si>
    <t>CAIXA DE PASSAGEM EM CHAPA DE AÇO, EMBUTIR 230 X 230 X 102 MM</t>
  </si>
  <si>
    <t>CAIXA DE PASSAGEM EM CHAPA DE AÇO, EMBUTIR 330 X 330 X 122 MM</t>
  </si>
  <si>
    <t>CAIXA DE PASSAGEM EM CHAPA DE AÇO PARA DUTO DE PISO, 1 NÍVEL, DIMENSÕES 25 X 140 MM</t>
  </si>
  <si>
    <t>CAIXA DE PASSAGEM EM CHAPA DE AÇO PARA DUTO DE PISO, 1 NÍVEL, DIMENSÕES 25 X 70 MM</t>
  </si>
  <si>
    <t>CAIXA DE PASSAGEM EM CHAPA DE AÇO PARA DUTO DE PISO, 2 NÍVEIS, DIMENSÕES 25 X 140 MM</t>
  </si>
  <si>
    <t>CAIXA DE PASSAGEM Nº 1 PADRÃO TELEBRÁS DIM. (10 X 10 X 5) CM EM CHAPA DE AÇO GALVANIZADO</t>
  </si>
  <si>
    <t>CAIXA DE PASSAGEM Nº 2 PADRÃO TELEBRÁS DIM. (20 X 20 X 12) CM EM CHAPA DE AÇO GALVANIZADO</t>
  </si>
  <si>
    <t>CAIXA DE PASSAGEM Nº 2 PADRÃO TELEBRÁS DIM. (20 X 20 X 13,5) CM EM CHAPA DE AÇO GALVANIZADO - EMBUTIR, FECHO DE PLÁSTICO C/ FUNDO DE MADEIRA S/ FUNDO DE CHAPA</t>
  </si>
  <si>
    <t>CAIXA DE PASSAGEM Nº 2 PADRÃO TELEBRÁS DIM. (20 X 20 X 15) CM EM CHAPA DE AÇO GALVANIZADO - SOBREPOR, FECHO DE PLÁSTICO C/ FUNDO DE MADEIRA S/ FUNDO DE CHAPA319</t>
  </si>
  <si>
    <t>CAIXA DE PASSAGEM Nº 3 PADRÃO TELEBRÁS DIM. (40 X 40 X 12) CM EM CHAPA DE AÇO GALVANIZADO</t>
  </si>
  <si>
    <t>CAIXA DE PASSAGEM Nº 3 PADRÃO TELEBRÁS DIM. (40 X 40 X 13,5) CM EM CHAPA DE AÇO GALVANIZADO - EMBUTIR, FECHO DE PLÁSTICO C/ FUNDO DE MADEIRA S/ FUNDO DE CHAPA</t>
  </si>
  <si>
    <t>CAIXA DE PASSAGEM Nº 3 PADRÃO TELEBRÁS DIM. (40 X 40 X 15) CM EM CHAPA DE AÇO GALVANIZADO - SOBREPOR, FECHO DE PLÁSTICO C/ FUNDO DE MADEIRA S/ FUNDO DE CHAPA</t>
  </si>
  <si>
    <t>CAIXA DE PASSAGEM Nº 4 PADRÃO TELEBRÁS DIM. (60 X 60 X 12) CM EM CHAPA DE AÇO GALVANIZADO</t>
  </si>
  <si>
    <t>CAIXA DE PASSAGEM Nº 4 PADRÃO TELEBRÁS DIM. (60 X 60 X 13,5) CM EM CHAPA DE AÇO GALVANIZADO - EMBUTIR, FECHO DE PLÁSTICO C/ FUNDO DE MADEIRA S/ FUNDO DE CHAPA</t>
  </si>
  <si>
    <t>CAIXA DE PASSAGEM Nº 4 PADRÃO TELEBRÁS DIM. (60 X 60 X 15) CM EM CHAPA DE AÇO GALVANIZADO - SOBREPOR, FECHO DE PLÁSTICO C/ FUNDO DE MADEIRA S/ FUNDO DE CHAPA</t>
  </si>
  <si>
    <t>CAIXA DE PASSAGEM Nº 5 PADRÃO TELEBRÁS DIM. (80 X 80 X 12) CM EM CHAPA DE AÇO GALVANIZADO</t>
  </si>
  <si>
    <t>CAIXA DE PASSAGEM Nº 5 PADRÃO TELEBRÁS DIM. (80 X 80 X 13,5) CM EM CHAPA DE AÇO GALVANIZADO - EMBUTIR, FECHO DE PLÁSTICO C/ FUNDO DE MADEIRA S/ FUNDO DE CHAPA</t>
  </si>
  <si>
    <t>CAIXA DE PASSAGEM Nº 5 PADRÃO TELEBRÁS DIM. (80 X 80 X 15) CM EM CHAPA DE AÇO GALVANIZADO - SOBREPOR, FECHO DE PLÁSTICO C/ FUNDO DE MADEIRA S/ FUNDO DE CHAPA</t>
  </si>
  <si>
    <t>CAIXA DE PASSAGEM Nº 6 PADRÃO TELEBRÁS DIM. (120 X 120 X 12) CM EM CHAPA DE AÇO GALVANIZADO</t>
  </si>
  <si>
    <t>CAIXA DE PASSAGEM Nº 6 PADRÃO TELEBRÁS DIM. (120 X 120 X 13,5) CM EM CHAPA DE AÇO GALVANIZADO - EMBUTIR, FECHO DE PLÁSTICO C/ FUNDO DE MADEIRA S/ FUNDO DE CHAPA</t>
  </si>
  <si>
    <t>CAIXA DE PASSAGEM Nº 6 PADRÃO TELEBRÁS DIM. (120 X 120 X 15) CM EM CHAPA DE AÇO GALVANIZADO - SOBREPOR, FECHO DE PLÁSTICO C/ FUNDO DE MADEIRA S/ FUNDO DE CHAPA</t>
  </si>
  <si>
    <t>CAIXA DE PASSAGEM Nº 8 PADRÃO TELEBRÁS DIM. (150 X 150 X 17) CM EM CHAPA DE AÇO GALVANIZADO - EMBUTIR, FECHO DE PLÁSTICO C/ FUNDO DE MADEIRA S/ FUNDO DE CHAPA</t>
  </si>
  <si>
    <t>CAIXA DE PASSAGEM PARA PISO DO TIPO ¿ZA¿ 28 X 28 X 40 CM - GARAGEM</t>
  </si>
  <si>
    <t>CAIXA DE PASSAGEM PARA PISO DO TIPO ¿ZA¿ 28 X 28 X 40 CM - PASSEIO</t>
  </si>
  <si>
    <t>CAIXA DE PASSAGEM PARA PISO DO TIPO ¿ZB¿ 52 X 44 X 70 CM - GARAGEM</t>
  </si>
  <si>
    <t>CAIXA DE PASSAGEM PARA PISO DO TIPO ¿ZB¿ 52 X 44 X 70 CM - PASSEIO</t>
  </si>
  <si>
    <t>CAIXA DE PASSAGEM PARA PISO DO TIPO ¿ZC¿ 77 X 67 X 90 CM - GARAGEM</t>
  </si>
  <si>
    <t>CAIXA DE PASSAGEM PARA PISO DO TIPO ¿ZC¿ 77 X 67 X 90 CM - PASSEIO</t>
  </si>
  <si>
    <t>CAIXA DE PASSAGEM PARA PISO, METÁLICA, TAMPA ANTIDERRAPANTE, 100 X 100 X 60 CM</t>
  </si>
  <si>
    <t>CAIXA DE PASSAGEM PARA PISO, METÁLICA, TAMPA ANTIDERRAPANTE, 200 X 200 X 100 CM</t>
  </si>
  <si>
    <t>CAIXA DE PASSAGEM PARA PISO, METÁLICA, TAMPA ANTIDERRAPANTE, 300 X 300 X 120 CM</t>
  </si>
  <si>
    <t>CAIXA DE PASSAGEM PARA PISO, METÁLICA, TAMPA ANTIDERRAPANTE, 400 X 400 X 200 CM</t>
  </si>
  <si>
    <t>CAIXA DE PASSAGEM 15 X 15 CM EM CHAPA DE FERRO COM TAMPA CEGA</t>
  </si>
  <si>
    <t>CAIXA DE PASSAGEM 20 X 20 CM EM CHAPA DE FERRO COM TAMPA CEGA</t>
  </si>
  <si>
    <t>CAIXA ELÉTRICA PARA CANALETA EM PVC PARA INSTALAÇÃO APARENTE, DIMENSÕES 110 X 56 X 36,5 MM</t>
  </si>
  <si>
    <t>CAIXA ESTANQUE AQUATIC 4X2¿</t>
  </si>
  <si>
    <t>CAIXA PARA MEDIDOR POLIFÁSICO, COM VISOR PARA VIA PÚBLICA DIM. 46 X 35 X 21 CM, LVP. MED. DISJ., CONFORME PADRÕES CEMIG TIPO CM-14</t>
  </si>
  <si>
    <t>CAIXA PARA MEDIDOR POLIFÁSICO, COM VISOR PARA VIA PÚBLICA DIM. 55 X 60 X 25 CM, LVP. M. IN. 200A, CONFORME PADRÕES CEMIG TIPO CM-3</t>
  </si>
  <si>
    <t>CAIXA PARA MEDIDOR POLIFÁSICO, COM VISOR PARA VIA PÚBLICA DIM. 57 X 49 X 26 CM, MED. S/ DISJ., CONFORME PADRÕES CEMIG TIPO CM-3</t>
  </si>
  <si>
    <t>CAIXA PARA MEDIDOR POLIFÁSICO CONFORME PADRÕES CEMIG TIPO CM-10</t>
  </si>
  <si>
    <t>CAIXA PARA MEDIDOR POLIFÁSICO CONFORME PADRÕES CEMIG TIPO CM-18</t>
  </si>
  <si>
    <t>CAIXA PARA MEDIDOR POLIFÁSICO CONFORME PADRÕES CEMIG TIPO CM-2</t>
  </si>
  <si>
    <t>CAIXA PARA MEDIDOR POLIFÁSICO CONFORME PADRÕES CEMIG TIPO CM-4</t>
  </si>
  <si>
    <t>CAIXA PARA MEDIDOR POLIFÁSICO, PARA DISJUNTOR 42 KA 1000A, CONFORME PADRÕES CEMIG TIPO CM-18</t>
  </si>
  <si>
    <t>CAIXA PARA MEDIDOR POLIFÁSICO, PARA DISJUNTOR 42 KA 450/600A, CONFORME PADRÕES CEMIG TIPO CM-18</t>
  </si>
  <si>
    <t>CAIXA PARA MEDIDOR POLIFÁSICO, PARA DISJUNTOR 42 KA 800A, CONFORME PADRÕES CEMIG TIPO CM-18</t>
  </si>
  <si>
    <t>CAIXA PARA TOMADA FIXA PERFIL COM TAMPA E TOMADA UNIVERSAL PARA PERFILADO</t>
  </si>
  <si>
    <t>CAIXA PRÉ MOLDADA PARA ATERRAMENTO COM TAMPA DE CONCRETO 25 X 25 X 50 CM, INCLUSIVE ESCAVAÇÃO E BOTA FORA</t>
  </si>
  <si>
    <t>CAIXA SUBTERRÂNEA DE ENTRADA TELEFÔNICA TIPO R1, 60 X 35 X 50 CM</t>
  </si>
  <si>
    <t>CAIXA SUBTERRÂNEA DE ENTRADA TELEFÔNICA TIPO R2, 107 X 52 X 50 CM</t>
  </si>
  <si>
    <t>CAIXA SUBTERRÂNEA P20 20X20X20 CM - FERRO FUNDIDO - PADRAO TELEMAR</t>
  </si>
  <si>
    <t>CAMPAINHA DE EMBUTIR EM CAIXA 2 X 4¿, DO TIPO CIGARRA, 127V</t>
  </si>
  <si>
    <t>CAMPAINHA DE SOBREPOR (SINCRONSOM 117)</t>
  </si>
  <si>
    <t>CANALETA EM PVC PARA INSTALAÇÃO ELÉTRICA APARENTE, INCLUSIVE CONEXÕES, DIMENSÕES 20 X 10 MM</t>
  </si>
  <si>
    <t>CANALETA EM PVC PARA INSTALAÇÃO ELÉTRICA APARENTE, INCLUSIVE CONEXÕES, DIMENSÕES 50 X 20 MM</t>
  </si>
  <si>
    <t>CHAVE MAGNÉTICA 110/220V, IN:2X 30A</t>
  </si>
  <si>
    <t>CHAVE MAGNÉTICA 110/220V, IN:30 A</t>
  </si>
  <si>
    <t>CHAVE MAGNÉTICA 110/220V, IN:50 A</t>
  </si>
  <si>
    <t>CINTA CIRCULAR EM ACO GALVANIZADO DE 150 MM DE DIAMETRO PARA FIXACAO DE CAIXA MEDICAO</t>
  </si>
  <si>
    <t>CONDULETE DE PVC RÍGIDO ENCAIXE PARA ELETRODUTO RÍGIDO Ø 25 MM (3/4")</t>
  </si>
  <si>
    <t>CONDULETE DE PVC RÍGIDO ENCAIXE PARA ELETRODUTO RÍGIDO Ø 32 MM (1")</t>
  </si>
  <si>
    <t>CONDULETE TIPO C EM ALUMÍNIO PARA ELETRODUTO ROSCADO D = 1"</t>
  </si>
  <si>
    <t>CONDULETE TIPO C EM ALUMÍNIO PARA ELETRODUTO ROSCADO D = 1 1/2"</t>
  </si>
  <si>
    <t>CONDULETE TIPO C EM ALUMÍNIO PARA ELETRODUTO ROSCADO D = 1 1/4"</t>
  </si>
  <si>
    <t>CONDULETE TIPO C EM ALUMÍNIO PARA ELETRODUTO ROSCADO D = 1/2"</t>
  </si>
  <si>
    <t>CONDULETE TIPO C EM ALUMÍNIO PARA ELETRODUTO ROSCADO D = 2"</t>
  </si>
  <si>
    <t>CONDULETE TIPO C EM ALUMÍNIO PARA ELETRODUTO ROSCADO D = 2 1/2"</t>
  </si>
  <si>
    <t>CONDULETE TIPO C EM ALUMÍNIO PARA ELETRODUTO ROSCADO D = 3"</t>
  </si>
  <si>
    <t>CONDULETE TIPO C EM ALUMÍNIO PARA ELETRODUTO ROSCADO D = 3/4"</t>
  </si>
  <si>
    <t>CONDULETE TIPO C EM ALUMÍNIO PARA ELETRODUTO ROSCADO D = 4"</t>
  </si>
  <si>
    <t>CONDULETE TIPO E EM ALUMÍNIO PARA ELETRODUTO ROSCADO D = 1"</t>
  </si>
  <si>
    <t>CONDULETE TIPO E EM ALUMÍNIO PARA ELETRODUTO ROSCADO D = 1 1/2"</t>
  </si>
  <si>
    <t>CONDULETE TIPO E EM ALUMÍNIO PARA ELETRODUTO ROSCADO D = 1 1/4"</t>
  </si>
  <si>
    <t>CONDULETE TIPO E EM ALUMÍNIO PARA ELETRODUTO ROSCADO D = 1/2"</t>
  </si>
  <si>
    <t>CONDULETE TIPO E EM ALUMÍNIO PARA ELETRODUTO ROSCADO D = 2"</t>
  </si>
  <si>
    <t>CONDULETE TIPO E EM ALUMÍNIO PARA ELETRODUTO ROSCADO D = 2 1/2"</t>
  </si>
  <si>
    <t>CONDULETE TIPO E EM ALUMÍNIO PARA ELETRODUTO ROSCADO D = 3"</t>
  </si>
  <si>
    <t>CONDULETE TIPO E EM ALUMÍNIO PARA ELETRODUTO ROSCADO D = 3/4"</t>
  </si>
  <si>
    <t>CONDULETE TIPO E EM ALUMÍNIO PARA ELETRODUTO ROSCADO D = 4"</t>
  </si>
  <si>
    <t>CONDULETE TIPO LL EM ALUMÍNIO PARA ELETRODUTO ROSCADO D = 1"</t>
  </si>
  <si>
    <t>CONDULETE TIPO LL EM ALUMÍNIO PARA ELETRODUTO ROSCADO D = 1 1/2"</t>
  </si>
  <si>
    <t>CONDULETE TIPO LL EM ALUMÍNIO PARA ELETRODUTO ROSCADO D = 1 1/4"</t>
  </si>
  <si>
    <t>CONDULETE TIPO LL EM ALUMÍNIO PARA ELETRODUTO ROSCADO D = 1/2"</t>
  </si>
  <si>
    <t>CONDULETE TIPO LL EM ALUMÍNIO PARA ELETRODUTO ROSCADO D = 2"</t>
  </si>
  <si>
    <t>CONDULETE TIPO LL EM ALUMÍNIO PARA ELETRODUTO ROSCADO D = 2 1/2"</t>
  </si>
  <si>
    <t>CONDULETE TIPO LL EM ALUMÍNIO PARA ELETRODUTO ROSCADO D = 3"</t>
  </si>
  <si>
    <t>CONDULETE TIPO LL EM ALUMÍNIO PARA ELETRODUTO ROSCADO D = 3/4"</t>
  </si>
  <si>
    <t>CONDULETE TIPO LL EM ALUMÍNIO PARA ELETRODUTO ROSCADO D = 4"</t>
  </si>
  <si>
    <t>CONDULETE TIPO LR EM ALUMÍNIO PARA ELETRODUTO ROSCADO D = 1"</t>
  </si>
  <si>
    <t>CONDULETE TIPO LR EM ALUMÍNIO PARA ELETRODUTO ROSCADO D = 1 1/2"</t>
  </si>
  <si>
    <t>CONDULETE TIPO LR EM ALUMÍNIO PARA ELETRODUTO ROSCADO D = 1 1/4"</t>
  </si>
  <si>
    <t>CONDULETE TIPO LR EM ALUMÍNIO PARA ELETRODUTO ROSCADO D = 1/2"</t>
  </si>
  <si>
    <t>CONDULETE TIPO LR EM ALUMÍNIO PARA ELETRODUTO ROSCADO D = 2"</t>
  </si>
  <si>
    <t>CONDULETE TIPO LR EM ALUMÍNIO PARA ELETRODUTO ROSCADO D = 2 1/2"</t>
  </si>
  <si>
    <t>CONDULETE TIPO LR EM ALUMÍNIO PARA ELETRODUTO ROSCADO D = 3"</t>
  </si>
  <si>
    <t>CONDULETE TIPO LR EM ALUMÍNIO PARA ELETRODUTO ROSCADO D = 3/4"</t>
  </si>
  <si>
    <t>CONDULETE TIPO LR EM ALUMÍNIO PARA ELETRODUTO ROSCADO D = 4"</t>
  </si>
  <si>
    <t>CONDULETE TIPO T EM ALUMÍNIO PARA ELETRODUTO ROSCADO D = 1"</t>
  </si>
  <si>
    <t>CONDULETE TIPO T EM ALUMÍNIO PARA ELETRODUTO ROSCADO D = 1 1/2"</t>
  </si>
  <si>
    <t>CONDULETE TIPO T EM ALUMÍNIO PARA ELETRODUTO ROSCADO D = 1 1/4"</t>
  </si>
  <si>
    <t>CONDULETE TIPO T EM ALUMÍNIO PARA ELETRODUTO ROSCADO D = 1/2"</t>
  </si>
  <si>
    <t>CONDULETE TIPO T EM ALUMÍNIO PARA ELETRODUTO ROSCADO D = 2"</t>
  </si>
  <si>
    <t>CONDULETE TIPO T EM ALUMÍNIO PARA ELETRODUTO ROSCADO D = 2 1/2"</t>
  </si>
  <si>
    <t>CONDULETE TIPO T EM ALUMÍNIO PARA ELETRODUTO ROSCADO D = 3/4"</t>
  </si>
  <si>
    <t>CONDULETE TIPO T EM ALUMÍNIO PARA ELETRODUTO ROSCADO D = 4"</t>
  </si>
  <si>
    <t>CONDULETE TIPO X EM ALUMÍNIO PARA ELETRODUTO ROSCADO D = 1"</t>
  </si>
  <si>
    <t>CONDULETE TIPO X EM ALUMÍNIO PARA ELETRODUTO ROSCADO D = 1 1/2"</t>
  </si>
  <si>
    <t>CONDULETE TIPO X EM ALUMÍNIO PARA ELETRODUTO ROSCADO D = 1 1/4"</t>
  </si>
  <si>
    <t>CONDULETE TIPO X EM ALUMÍNIO PARA ELETRODUTO ROSCADO D = 1/2"</t>
  </si>
  <si>
    <t>CONDULETE TIPO X EM ALUMÍNIO PARA ELETRODUTO ROSCADO D = 2"</t>
  </si>
  <si>
    <t>CONDULETE TIPO X EM ALUMÍNIO PARA ELETRODUTO ROSCADO D = 2 1/2"</t>
  </si>
  <si>
    <t>CONDULETE TIPO X EM ALUMÍNIO PARA ELETRODUTO ROSCADO D = 3"</t>
  </si>
  <si>
    <t>CONDULETE TIPO X EM ALUMÍNIO PARA ELETRODUTO ROSCADO D = 3/4"</t>
  </si>
  <si>
    <t>CONDULETE TIPO X EM ALUMÍNIO PARA ELETRODUTO ROSCADO D = 4"</t>
  </si>
  <si>
    <t>CONECTOR DE PRESSÃO BIMETÁLICO # 25MM</t>
  </si>
  <si>
    <t>CONECTOR DE PRESSÃO BIMETÁLICO # 35MM</t>
  </si>
  <si>
    <t>CONECTOR DE PRESSÃO BIMETÁLICO # 50MM</t>
  </si>
  <si>
    <t>CONECTOR DE PRESSÃO BIMETÁLICO #10MM</t>
  </si>
  <si>
    <t>CONECTOR DE PRESSÃO BIMETÁLICO #16MM</t>
  </si>
  <si>
    <t>CONECTOR TERMINAL DE PRESSÃO # 16 MM, INCLUSIVE PARAFUSO E PORCA</t>
  </si>
  <si>
    <t>CONECTOR TERMINAL DE PRESSÃO # 35MM, INCLUSIVE PARAFUSO E PORCA</t>
  </si>
  <si>
    <t>CONJUNTO DE TAMPA COM 1 INTERRUPTOR SIMPLES + 1 TOMADA PARA CONDULETE 3/4"</t>
  </si>
  <si>
    <t>CONJUNTO DE TAMPA COM 1 TOMADA RJ 11 OU RJ 0,5 PARA TELEFONE PARA CONDULETE 3/4"</t>
  </si>
  <si>
    <t>CONJUNTO DE TAMPA COM 1 TOMADA 4P TELEFONE PARA CONDULETE 3/4"</t>
  </si>
  <si>
    <t>CONJUNTO DE 1 TOMADA + 1 INTERRUPTOR COM PLACA</t>
  </si>
  <si>
    <t>CONJUNTO DE 1 TOMADA + 1 INTERRUPTOR SEM PLACA</t>
  </si>
  <si>
    <t>CONJUNTO TAMPA E INTERRUPTOR PARALELO PARA CONDULETE 3/4"</t>
  </si>
  <si>
    <t>CONJUNTO TAMPA E INTERRUPTOR SIMPLES PARA CONDULETE 3/4"</t>
  </si>
  <si>
    <t>CONJUNTO TAMPA E 1 TOMADA 2P UNIVERSAL PARA CONDULETE 3/4"</t>
  </si>
  <si>
    <t>CONJUNTO 1 INTERRUPTOR PARALELO + 1 TOMADA 2P, UNIVERSAL, SEM PLACAS</t>
  </si>
  <si>
    <t>CONJUNTO 1 INTERRUPTOR SIMPLES + 1 INTERRUPTOR PARALELO + 1TOMADA 2P, UNIVERSAL, RETANGULAR, SEM PLACA</t>
  </si>
  <si>
    <t>CONJUNTO 1 INTERRUPTOR SIMPLES + 1 INTERRUPTOR PARALELO, COM PLACA</t>
  </si>
  <si>
    <t>CONJUNTO 1 INTERRUPTOR SIMPLES + 2 INTERRUPTORES PARALELOS SEM PLACA</t>
  </si>
  <si>
    <t>CONJUNTO 2 INTERRUPTORES PARALELOS + 1TOMADA 2P, UNIVERSAL, RETANGULAR, SEM PLACA</t>
  </si>
  <si>
    <t>CONJUNTO 2 INTERRUPTORES PARALELOS COM PLACA</t>
  </si>
  <si>
    <t>CONJUNTO 2 INTERRUPTORES SIMPLES + 1 INTERRUPTOR PARALELO, COM PLACAS</t>
  </si>
  <si>
    <t>CONJUNTO 2 INTERRUPTORES SIMPLES + 1 TOMADA 2P UNIVERSAL RETANGULAR SEM PLACA</t>
  </si>
  <si>
    <t>CONJUNTO 2 INTERRUPTORES SIMPLES COM PLACA</t>
  </si>
  <si>
    <t>CONJUNTO 2 INTERRUPTORES SIMPLES SEM PLACA</t>
  </si>
  <si>
    <t>CONJUNTO 2 TOMADAS RETANGULARES 2P UNIVERSAL SEM PLACAS</t>
  </si>
  <si>
    <t>CONJUNTO 3 INTERRUPTORES PARALELOS, COM,PLACA</t>
  </si>
  <si>
    <t>CRUZETAS SIMPLES,ZINCADA, P/03 PROJETORES ACOMPANHADO DE BRAÇADEIRAS</t>
  </si>
  <si>
    <t>CURVA HORIZONTAL 90 EM CHAPA DE AÇO PARA DUTO DE PISO, DIMENSÕES 25 X 140 MM</t>
  </si>
  <si>
    <t>CURVA HORIZONTAL 90 EM CHAPA DE AÇO PARA DUTO DE PISO, DIMENSÕES 25 X 70 MM</t>
  </si>
  <si>
    <t>CURVA VERTICAL 90 EM CHAPA DE AÇO PARA DUTO DE PISO, DIMENSÕES 25 X 140 MM</t>
  </si>
  <si>
    <t>CURVA VERTICAL 90 EM CHAPA DE AÇO PARA DUTO DE PISO, DIMENSÕES 25 X 70 MM</t>
  </si>
  <si>
    <t>DERIVAÇÃO FINAL PARA ELETRODUTO EM CHAPA DE AÇO PARA PERFILADO</t>
  </si>
  <si>
    <t>DERIVAÇÃO LATERAL PARA ELETRODUTO EM CHAPA DE AÇO COM LATERAL DUPLA PARA PERFILADO</t>
  </si>
  <si>
    <t>DERIVAÇÃO LATERAL PARA ELETRODUTO EM CHAPA DE AÇO PARA PERFILADO</t>
  </si>
  <si>
    <t>DISJUNTOR BIPOLAR TERMOMAGNÉTICO 10KA, DE 100A</t>
  </si>
  <si>
    <t>DISJUNTOR BIPOLAR TERMOMAGNÉTICO 10KA, DE 120A</t>
  </si>
  <si>
    <t>DISJUNTOR BIPOLAR TERMOMAGNÉTICO 10KA, DE 125A</t>
  </si>
  <si>
    <t>DISJUNTOR BIPOLAR TERMOMAGNÉTICO 10KA, DE 200A</t>
  </si>
  <si>
    <t>DISJUNTOR BIPOLAR TERMOMAGNÉTICO 10KA, DE 25A</t>
  </si>
  <si>
    <t>DISJUNTOR BIPOLAR TERMOMAGNÉTICO 10KA, DE 30A</t>
  </si>
  <si>
    <t>DISJUNTOR BIPOLAR TERMOMAGNÉTICO 10KA, DE 35A</t>
  </si>
  <si>
    <t>DISJUNTOR BIPOLAR TERMOMAGNÉTICO 10KA, DE 40A</t>
  </si>
  <si>
    <t>DISJUNTOR BIPOLAR TERMOMAGNÉTICO 10KA, DE 50A</t>
  </si>
  <si>
    <t>DISJUNTOR BIPOLAR TERMOMAGNÉTICO 10KA, DE 60A</t>
  </si>
  <si>
    <t>DISJUNTOR BIPOLAR TERMOMAGNÉTICO 10KA, DE 70A</t>
  </si>
  <si>
    <t>DISJUNTOR BIPOLAR TERMOMAGNÉTICO 10KA, DE 90A</t>
  </si>
  <si>
    <t>DISJUNTOR BIPOLAR TERMOMAGNÉTICO 5KA, DE 10A</t>
  </si>
  <si>
    <t>DISJUNTOR BIPOLAR TERMOMAGNÉTICO 5KA, DE 100A</t>
  </si>
  <si>
    <t>DISJUNTOR BIPOLAR TERMOMAGNÉTICO 5KA, DE 15A</t>
  </si>
  <si>
    <t>DISJUNTOR BIPOLAR TERMOMAGNÉTICO 5KA, DE 16A</t>
  </si>
  <si>
    <t>DISJUNTOR BIPOLAR TERMOMAGNÉTICO 5KA, DE 20A</t>
  </si>
  <si>
    <t>DISJUNTOR BIPOLAR TERMOMAGNÉTICO 5KA, DE 25A</t>
  </si>
  <si>
    <t>DISJUNTOR BIPOLAR TERMOMAGNÉTICO 5KA, DE 30A</t>
  </si>
  <si>
    <t>DISJUNTOR BIPOLAR TERMOMAGNÉTICO 5KA, DE 32A</t>
  </si>
  <si>
    <t>DISJUNTOR BIPOLAR TERMOMAGNÉTICO 5KA, DE 35A</t>
  </si>
  <si>
    <t>DISJUNTOR BIPOLAR TERMOMAGNÉTICO 5KA, DE 40A</t>
  </si>
  <si>
    <t>DISJUNTOR BIPOLAR TERMOMAGNÉTICO 5KA, DE 50A</t>
  </si>
  <si>
    <t>DISJUNTOR BIPOLAR TERMOMAGNÉTICO 5KA, DE 60A</t>
  </si>
  <si>
    <t>DISJUNTOR BIPOLAR TERMOMAGNÉTICO 5KA, DE 70A</t>
  </si>
  <si>
    <t>DISJUNTOR BIPOLAR TERMOMAGNÉTICO 5KA, DE 90A</t>
  </si>
  <si>
    <t>DISJUNTOR MONOPOLAR TERMOMAGNÉTICO 5KA, DE 10A</t>
  </si>
  <si>
    <t>DISJUNTOR MONOPOLAR TERMOMAGNÉTICO 5KA, DE 15A</t>
  </si>
  <si>
    <t>DISJUNTOR MONOPOLAR TERMOMAGNÉTICO 5KA, DE 16A</t>
  </si>
  <si>
    <t>DISJUNTOR MONOPOLAR TERMOMAGNÉTICO 5KA, DE 20A</t>
  </si>
  <si>
    <t>DISJUNTOR MONOPOLAR TERMOMAGNÉTICO 5KA, DE 25A</t>
  </si>
  <si>
    <t>DISJUNTOR MONOPOLAR TERMOMAGNÉTICO 5KA, DE 30A</t>
  </si>
  <si>
    <t>DISJUNTOR MONOPOLAR TERMOMAGNÉTICO 5KA, DE 32A</t>
  </si>
  <si>
    <t>DISJUNTOR MONOPOLAR TERMOMAGNÉTICO 5KA, DE 35A</t>
  </si>
  <si>
    <t>DISJUNTOR MONOPOLAR TERMOMAGNÉTICO 5KA, DE 40A</t>
  </si>
  <si>
    <t>DISJUNTOR MONOPOLAR TERMOMAGNÉTICO 5KA, DE 50A</t>
  </si>
  <si>
    <t>DISJUNTOR MONOPOLAR TERMOMAGNÉTICO 5KA, DE 60A</t>
  </si>
  <si>
    <t>DISJUNTOR MONOPOLAR TERMOMAGNÉTICO 5KA, DE 70A</t>
  </si>
  <si>
    <t>DISJUNTOR TERMOMAGNÉTICO 150A PARA MEDIDOR</t>
  </si>
  <si>
    <t>DISJUNTOR TRIPOLAR TERMOMAGNÉTICO 10KA, DE 10A</t>
  </si>
  <si>
    <t>DISJUNTOR TRIPOLAR TERMOMAGNÉTICO 10KA, DE 100A</t>
  </si>
  <si>
    <t>DISJUNTOR TRIPOLAR TERMOMAGNÉTICO 10KA, DE 120A</t>
  </si>
  <si>
    <t>DISJUNTOR TRIPOLAR TERMOMAGNÉTICO 10KA, DE 125A</t>
  </si>
  <si>
    <t>DISJUNTOR TRIPOLAR TERMOMAGNÉTICO 10KA, DE 15A</t>
  </si>
  <si>
    <t>DISJUNTOR TRIPOLAR TERMOMAGNÉTICO 10KA, DE 175A</t>
  </si>
  <si>
    <t>DISJUNTOR TRIPOLAR TERMOMAGNÉTICO 10KA, DE 20A</t>
  </si>
  <si>
    <t>DISJUNTOR TRIPOLAR TERMOMAGNÉTICO 10KA, DE 200A</t>
  </si>
  <si>
    <t>DISJUNTOR TRIPOLAR TERMOMAGNÉTICO 10KA, DE 25A</t>
  </si>
  <si>
    <t>DISJUNTOR TRIPOLAR TERMOMAGNÉTICO 10KA, DE 30A</t>
  </si>
  <si>
    <t>DISJUNTOR TRIPOLAR TERMOMAGNÉTICO 10KA, DE 35A</t>
  </si>
  <si>
    <t>DISJUNTOR TRIPOLAR TERMOMAGNÉTICO 10KA, DE 40A</t>
  </si>
  <si>
    <t>DISJUNTOR TRIPOLAR TERMOMAGNÉTICO 10KA, DE 50A</t>
  </si>
  <si>
    <t>DISJUNTOR TRIPOLAR TERMOMAGNÉTICO 10KA, DE 60A</t>
  </si>
  <si>
    <t>DISJUNTOR TRIPOLAR TERMOMAGNÉTICO 10KA, DE 70A</t>
  </si>
  <si>
    <t>DISJUNTOR TRIPOLAR TERMOMAGNÉTICO 10KA, DE 90A</t>
  </si>
  <si>
    <t>DISJUNTOR TRIPOLAR TERMOMAGNÉTICO 5KA, DE 10A</t>
  </si>
  <si>
    <t>DISJUNTOR TRIPOLAR TERMOMAGNÉTICO 5KA, DE 100A</t>
  </si>
  <si>
    <t>DISJUNTOR TRIPOLAR TERMOMAGNÉTICO 5KA, DE 15A</t>
  </si>
  <si>
    <t>DISJUNTOR TRIPOLAR TERMOMAGNÉTICO 5KA, DE 20A</t>
  </si>
  <si>
    <t>DISJUNTOR TRIPOLAR TERMOMAGNÉTICO 5KA, DE 25A</t>
  </si>
  <si>
    <t>DISJUNTOR TRIPOLAR TERMOMAGNÉTICO 5KA, DE 30A</t>
  </si>
  <si>
    <t>DISJUNTOR TRIPOLAR TERMOMAGNÉTICO 5KA, DE 35A</t>
  </si>
  <si>
    <t>DISJUNTOR TRIPOLAR TERMOMAGNÉTICO 5KA, DE 40A</t>
  </si>
  <si>
    <t>DISJUNTOR TRIPOLAR TERMOMAGNÉTICO 5KA, DE 50A</t>
  </si>
  <si>
    <t>DISJUNTOR TRIPOLAR TERMOMAGNÉTICO 5KA, DE 60A</t>
  </si>
  <si>
    <t>DISJUNTOR TRIPOLAR TERMOMAGNÉTICO 5KA, DE 70A</t>
  </si>
  <si>
    <t>DISJUNTOR TRIPOLAR TERMOMAGNÉTICO 5KA, DE 90A</t>
  </si>
  <si>
    <t>DUTO LISO DUPLO EM CHAPA DE AÇO PARA TOMADA DE PISO, DIMENSÕES 2 X 25 X 70 MM</t>
  </si>
  <si>
    <t>DUTO LISO SIMPLES EM CHAPA DE AÇO PARA TOMADA DE PISO, DIMENSÕES 25 X 140 MM</t>
  </si>
  <si>
    <t>DUTO LISO SIMPLES EM CHAPA DE AÇO PARA TOMADA DE PISO, DIMENSÕES 25 X 70 MM</t>
  </si>
  <si>
    <t>ELETROCALHA LISA GALVANIZADA ELETROLÍTICA CHAPA 14 - 100 X 50 MM COM TAMPA, INCLUSIVE CONEXÃO</t>
  </si>
  <si>
    <t>ELETROCALHA LISA GALVANIZADA ELETROLÍTICA CHAPA 14 - 150 X 100 MM COM TAMPA, INCLUSIVE CONEXÃO</t>
  </si>
  <si>
    <t>ELETROCALHA LISA GALVANIZADA ELETROLÍTICA CHAPA 14 - 150 X 50 MM COM TAMPA, INCLUSIVE CONEXÃO</t>
  </si>
  <si>
    <t>ELETROCALHA LISA GALVANIZADA ELETROLÍTICA CHAPA 14 - 200 X 100 MM COM TAMPA, INCLUSIVE CONEXÃO</t>
  </si>
  <si>
    <t>ELETROCALHA LISA GALVANIZADA ELETROLÍTICA CHAPA 14 - 200 X 50 MM COM TAMPA, INCLUSIVE CONEXÃO</t>
  </si>
  <si>
    <t>ELETROCALHA LISA GALVANIZADA ELETROLÍTICA CHAPA 14 - 300 X 100 MM COM TAMPA, INCLUSIVE CONEXÃO</t>
  </si>
  <si>
    <t>ELETROCALHA LISA GALVANIZADA ELETROLÍTICA CHAPA 14 - 300 X 50 MM COM TAMPA, INCLUSIVE CONEXÃO</t>
  </si>
  <si>
    <t>ELETROCALHA LISA GALVANIZADA ELETROLÍTICA CHAPA 14 - 400 X 100 MM COM TAMPA, INCLUSIVE CONEXÃO</t>
  </si>
  <si>
    <t>ELETROCALHA PERFURADA GALVANIZADA ELETROLÍTICA CHAPA 14 - 100 X 50 MM COM TAMPA, INCLUSIVE CONEXÃO</t>
  </si>
  <si>
    <t>ELETROCALHA PERFURADA GALVANIZADA ELETROLÍTICA CHAPA 14 - 150 X 100 MM COM TAMPA, INCLUSIVE CONEXÃO</t>
  </si>
  <si>
    <t>ELETROCALHA PERFURADA GALVANIZADA ELETROLÍTICA CHAPA 14 - 150 X 50 MM COM TAMPA, INCLUSIVE CONEXÃO</t>
  </si>
  <si>
    <t>ELETROCALHA PERFURADA GALVANIZADA ELETROLÍTICA CHAPA 14 - 200 X 100 MM COM TAMPA, INCLUSIVE CONEXÃO</t>
  </si>
  <si>
    <t>ELETROCALHA PERFURADA GALVANIZADA ELETROLÍTICA CHAPA 14 - 200 X 50 MM COM TAMPA, INCLUSIVE CONEXÃO</t>
  </si>
  <si>
    <t>ELETROCALHA PERFURADA GALVANIZADA ELETROLÍTICA CHAPA 14 - 300 X 100 MM COM TAMPA, INCLUSIVE CONEXÃ</t>
  </si>
  <si>
    <t>ELETROCALHA PERFURADA GALVANIZADA ELETROLÍTICA CHAPA 14 - 300 X 50 MM COM TAMPA, INCLUSIVE CONEXÃO</t>
  </si>
  <si>
    <t>ELETROCALHA PERFURADA GALVANIZADA ELETROLÍTICA CHAPA 14 - 400 X 100 MM COM TAMPA, INCLUSIVE CONEXÃO</t>
  </si>
  <si>
    <t>ENTRADA DE ENERGIA EM CAIXA DE CHAPA DE AÇO , DIMENSÕES 500 X 600 X 270 MM, POTÊNCIA ATÉ 5 KW</t>
  </si>
  <si>
    <t>ENTRADA DE ENERGIA EM CAIXA DE CHAPA DE AÇO , DIMENSÕES 500 X 600 X 270 MM, POTÊNCIA DE 15 A 20 KW</t>
  </si>
  <si>
    <t>ENTRADA DE ENERGIA EM CAIXA DE CHAPA DE AÇO , DIMENSÕES 500 X 600 X 270 MM, POTÊNCIA DE 20 A 25 KW</t>
  </si>
  <si>
    <t>ENTRADA DE ENERGIA EM CAIXA DE CHAPA DE AÇO , DIMENSÕES 500 X 600 X 270 MM, POTÊNCIA DE 25 A 30 KW</t>
  </si>
  <si>
    <t>ENTRADA DE ENERGIA EM CAIXA DE CHAPA DE AÇO , DIMENSÕES 500 X 600 X 270 MM, POTÊNCIA DE 5 A 10 KW</t>
  </si>
  <si>
    <t>ENTRADA DE ENERGIA EM CAIXA DE CHAPA DE AÇO , ENTRADA DE ENERGIA EM CAIXA DE CHAPA DE AÇO , DIMENSÕES 500 X 600 X 270 MM, POTÊNCIA DE 10 A 15 KW</t>
  </si>
  <si>
    <t>ENVELOPE DE CONCRETO PARA PROTEÇÃO DE TUBOS DE PVC ENTERRADO - CONCRETO TIPO A FCK = 13,5 MPA</t>
  </si>
  <si>
    <t>FIO FI 2 X 6 MM2 PADRÃO TELEBRÁS</t>
  </si>
  <si>
    <t>FIO RÍGIDO ISOLAÇÃO EM PVC 450/750V # 10 MM2</t>
  </si>
  <si>
    <t>FIO RÍGIDO ISOLAÇÃO EM PVC 450/750V # 1,5 MM2</t>
  </si>
  <si>
    <t>FIO RÍGIDO ISOLAÇÃO EM PVC 450/750V # 2,5 MM2</t>
  </si>
  <si>
    <t>FIO RÍGIDO ISOLAÇÃO EM PVC 450/750V # 4 MM2</t>
  </si>
  <si>
    <t>FIO RÍGIDO ISOLAÇÃO EM PVC 450/750V # 6 MM2</t>
  </si>
  <si>
    <t>FIO TELEFÔNICO EXTERNO 2 X 100 - FE</t>
  </si>
  <si>
    <t>HASTE DE AÇO COBREADA PARA ATERRAMENTO DIÂMETRO 3/4"X 2400 MM,CONFORME PADRÕES TELEBRÁS</t>
  </si>
  <si>
    <t>HASTE DE AÇO COBREADA PARA ATERRAMENTO DIÂMETRO 3/4"X 3000 MM,CONFORME PADRÕES TELEBRÁS</t>
  </si>
  <si>
    <t>HASTE Ø16 X 150 PARA ARMAÇÃO SECUNDÁRIA</t>
  </si>
  <si>
    <t>INTERRUPTOR , DUAS TECLAS PARALELO 10 A - 250 V</t>
  </si>
  <si>
    <t>INTERRUPTOR , DUAS TECLAS SIMPLES E UMA TECLA PARALELO 10 A - 250 V</t>
  </si>
  <si>
    <t>INTERRUPTOR , DUAS TECLAS SIMPLES 10 A - 250 V</t>
  </si>
  <si>
    <t>INTERRUPTOR , TRÊS TECLAS PARALELO 10 A - 250 V</t>
  </si>
  <si>
    <t>INTERRUPTOR , TRÊS TECLAS SIMPLES 10 A - 250 V</t>
  </si>
  <si>
    <t>INTERRUPTOR , UMA TECLA BIPOLAR PARALELA 20 A - 250 V</t>
  </si>
  <si>
    <t>INTERRUPTOR , UMA TECLA DUPLA BIPOLAR SIMPLES 10 A - 250 V</t>
  </si>
  <si>
    <t>INTERRUPTOR , UMA TECLA SIMPLES E DUAS TECLAS PARALELO 10 A - 250 V</t>
  </si>
  <si>
    <t>INTERRUPTOR , UMA TECLA SIMPLES E UMA TECLA PARALELO 10 A - 250 V</t>
  </si>
  <si>
    <t>INTERRUPTOR, BIPOLAR SIMPLES 10 A - 250 V, COM PLACA</t>
  </si>
  <si>
    <t>INTERRUPTOR DE CARGA 20 A COM SINALIZADOR 2 POLOS</t>
  </si>
  <si>
    <t>INTERRUPTOR, UMA TECLA PARALELO 10 A - 250 V, SEM PLACA</t>
  </si>
  <si>
    <t>INTERRUPTOR UMA TECLA SIMPLES 10 A - 250 V, COM PLACA</t>
  </si>
  <si>
    <t>INTERRUPTOR, UMA TECLA SIMPLES 10 A - 250 V, SEM PLACA</t>
  </si>
  <si>
    <t>ISOLADOR ROLDANA</t>
  </si>
  <si>
    <t>JUNÇÃO ANGULAR DUPLA ALTA EM CHAPA DE AÇO PARA PERFILADO</t>
  </si>
  <si>
    <t>JUNÇÃO EM CHAPA DE AÇO PARA DUTO DE PISO, DIMENSÕES 25 X 140 MM</t>
  </si>
  <si>
    <t>JUNÇÃO EM CHAPA DE AÇO PARA DUTO DE PISO, DIMENSÕES 25 X 70 MM</t>
  </si>
  <si>
    <t>LÂMPADA FLUORESCENTE COMPACTA PL 11W-127V-E27</t>
  </si>
  <si>
    <t>LÂMPADA FLUORESCENTE COMPACTA PL 9W-127V-E27</t>
  </si>
  <si>
    <t>LÂMPADA FLUORESCENTE COMPACTA PLE 15W-127V-E27</t>
  </si>
  <si>
    <t>LÂMPADA FLUORESCENTE COMPACTA PLE 20W-127V-E27</t>
  </si>
  <si>
    <t>LÂMPADA FLUORESCENTE COMPACTA PLE 23W-127V-E27</t>
  </si>
  <si>
    <t>LÂMPADA FLUORESCENTE TLDRS 16/ 84 - 16 W - G13</t>
  </si>
  <si>
    <t>LÂMPADA FLUORESCENTE TLDRS 20/ 84 - 20 W - G13</t>
  </si>
  <si>
    <t>LÂMPADA FLUORESCENTE TLDRS 20/ 84 - 40 W - G13</t>
  </si>
  <si>
    <t>LÂMPADA FLUORESCENTE TLDRS 32/ 84 - 32 W - G13</t>
  </si>
  <si>
    <t>LÂMPADA MISTA DE 160W/220V</t>
  </si>
  <si>
    <t>LUMINÁRIA CHANFRADA PARA LÂMPADA FLUORESCENTE 1 X 16 W OU 1 X 20 W</t>
  </si>
  <si>
    <t>LUMINÁRIA CHANFRADA PARA LÂMPADA FLUORESCENTE 1 X 16 W OU 1 X 20 W, COMPLETA</t>
  </si>
  <si>
    <t>LUMINÁRIA CHANFRADA PARA LÂMPADA FLUORESCENTE 1 X 32 W OU 1 X 40 W</t>
  </si>
  <si>
    <t>LUMINÁRIA CHANFRADA PARA LÂMPADA FLUORESCENTE 1 X 32 W OU 1 X 40 W, COMPLETA</t>
  </si>
  <si>
    <t>LUMINÁRIA CHANFRADA PARA LÂMPADA FLUORESCENTE 2 X 16 W OU 2 X 20 W</t>
  </si>
  <si>
    <t>LUMINÁRIA CHANFRADA PARA LÂMPADA FLUORESCENTE 2 X 16 W OU 2 X 20 W, COMPLETA</t>
  </si>
  <si>
    <t>LUMINÁRIA CHANFRADA PARA LÂMPADA FLUORESCENTE 2 X 32 W OU 2 X 40 W</t>
  </si>
  <si>
    <t>LUMINÁRIA CHANFRADA PARA LÂMPADA FLUORESCENTE 2 X 32 W OU 2 X 40 W, COMPLETA</t>
  </si>
  <si>
    <t>LUMINÁRIA CHANFRADA PARA LÂMPADA FLUORESCENTE 4 X 16 W OU 4 X 20 W</t>
  </si>
  <si>
    <t>LUMINÁRIA CHANFRADA PARA LÂMPADA FLUORESCENTE 4 X 16 W OU 4 X 20 W, COMPLETA</t>
  </si>
  <si>
    <t>LUMINÁRIA CHANFRADA PARA LÂMPADA FLUORESCENTE 4 X 32 W OU 4 X 40 W</t>
  </si>
  <si>
    <t>LUMINÁRIA CHANFRADA PARA LÂMPADA FLUORESCENTE 4 X 32 W OU 4 X 40 W, COMPLETA</t>
  </si>
  <si>
    <t>LUMINÁRIA REFLETORA PARA ILUMINAÇÃO PÚBLICA COM LÂMPADA VAPOR DE MERCÚRIO, 2 REFLETORES DE 250W EM POSTE DE CONCRETO COM 9 M DE ALTURA (COMPLETA)</t>
  </si>
  <si>
    <t>LUMINÁRIA REFLETORA PARA ILUMINAÇÃO PÚBLICA COM LÂMPADA VAPOR DE MERCÚRIO, 3 REFLETORES DE 400W EM POSTE DE CONCRETO COM 11 M DE ALTURA (COMPLETA)</t>
  </si>
  <si>
    <t>LUMINÁRIA REFLETORA PARA ILUMINAÇÃO PÚBLICA COM LÂMPADA VAPOR DE MERCÚRIO, 6 REFLETORES DE 400W EM POSTE DE CONCRETO COM 9 M DE ALTURA (COMPLETA)</t>
  </si>
  <si>
    <t>LUMINÁRIA REFLETORA PARA ILUMINAÇÃO PÚBLICA PARA LÂMPADA VAPOR DE MERCÚRIO, SÓDIO E METÁLICA, 1 PÉTALA, POSTE DE AÇO GALVANIZADO COM 10 M DE ALTURA LIVRE (COMPLETA)</t>
  </si>
  <si>
    <t>LUMINÁRIA REFLETORA PARA ILUMINAÇÃO PÚBLICA PARA LÂMPADA VAPOR DE MERCÚRIO, SÓDIO E METÁLICA, 2 PÉTALAS, POSTE DE AÇO GALVANIZADO COM 10 M DE ALTURA LIVRE (COMPLETA)</t>
  </si>
  <si>
    <t>LUMINÁRIA TIPO DROPS COM BASE E GLOBO LEITOSO</t>
  </si>
  <si>
    <t>LUMINÁRIA TIPO DROPS COM BASE E GLOBO LEITOSO COM PARA LÂMPADA FLUORESCENTE COMPACTA DE 20 W</t>
  </si>
  <si>
    <t>LUMINÁRIA TIPO TARTARUGA</t>
  </si>
  <si>
    <t>LUMINÁRIA TIPO TARTARUGA BLINDADA</t>
  </si>
  <si>
    <t>LUMINÁRIA TIPO TARTARUGA BLINDADA PARA LÂMPADA FLUORESCENTE COMPACTA DE 20</t>
  </si>
  <si>
    <t>LUMINÁRIA TIPO TARTARUGA PARA LÂMPADA IFLUORESCENTE COMPACTA DE 20 W</t>
  </si>
  <si>
    <t>LUMINÁRIA TUBULAR CONTINUA PARA LÂMPADA FLUORESCENTE 1 X 16 W</t>
  </si>
  <si>
    <t>LUMINÁRIA TUBULAR CONTINUA PARA LÂMPADA FLUORESCENTE 1 X 16 W, COMPLETA</t>
  </si>
  <si>
    <t>LUMINÁRIA TUBULAR CONTINUA PARA LÂMPADA FLUORESCENTE 1 X 32 W</t>
  </si>
  <si>
    <t>LUMINÁRIA TUBULAR CONTINUA PARA LÂMPADA FLUORESCENTE 1 X 32 W, COMPLETA</t>
  </si>
  <si>
    <t>MANGUEIRA PVC FLEXÍVEL CORRUGADO ANTI-CHAMA DN 40 MM (1.1/4")</t>
  </si>
  <si>
    <t>MANGUEIRA PVC FLEXÍVEL CORRUGADO ANTI-CHAMA DN 50 MM (1.1/2")</t>
  </si>
  <si>
    <t>MANGUEIRA PVC FLEXÍVEL CORRUGADO ANTI-CHAMA DN 60 MM (2")</t>
  </si>
  <si>
    <t>MANGUEIRA PVC FLEXÍVEL CORRUGADO ANTI-CHAMA DN 85 MM (3")</t>
  </si>
  <si>
    <t>PADRÃO CEMIG AÉREO TIPO D1, DEMANDA ATÉ 15 KA,TRIFÁSICO</t>
  </si>
  <si>
    <t>PADRÃO CEMIG AÉREO TIPO D2 ,15, 1 &lt;= DEMANDA &lt;= 23 KVA, TRIFÁSICO</t>
  </si>
  <si>
    <t>PADRÃO CEMIG AÉREO TIPO D3, 23, 1 &lt;= DEMANDA &lt;= 27 KVA, TRIFÁSICO</t>
  </si>
  <si>
    <t>PADRÃO CEMIG AÉREO TIPO D4, 27,1 &lt;= DEMANDA &lt;= 38 KVA, TRIFÁSICO</t>
  </si>
  <si>
    <t>PADRÃO CEMIG AÉREO TIPO D5, 38,1 &lt;= DEMANDA &lt;= 47 KVA, TRIFÁSICO</t>
  </si>
  <si>
    <t>PADRÃO CEMIG AÉREO TIPO D6, 47,1 &lt;= DEMANDA &lt;= 57 KVA, TRIFÁSICO</t>
  </si>
  <si>
    <t>PADRÃO CEMIG AÉREO TIPO D7, 57,1 &lt;= DEMANDA &lt;= 66 KVA, TRIFÁSICO</t>
  </si>
  <si>
    <t>PADRÃO CEMIG AÉREO TIPO D8, 66,1 &lt;= DEMANDA &lt;= 75 KVA, TRIFÁSICO</t>
  </si>
  <si>
    <t>PADRÃO CEMIG AÉREO TIPO H1, CARGA INSTALADA ATÉ 5 KW,</t>
  </si>
  <si>
    <t>PADRÃO CEMIG AÉREO TIPO H2, 5,1 &lt;= CARGA INSTALADA &lt;= 10 KW, BIFÁSICO</t>
  </si>
  <si>
    <t>PADRÃO CEMIG SUBTERRÂNEO TIPO C1 DEMANDA ATE 15 KVA, BIFÁSICO</t>
  </si>
  <si>
    <t>PADRÃO CEMIG SUBTERRÂNEO TIPO C2, 15,1 &lt;= DEMANDA &lt;= 23 KVA, TRIFÁSICO</t>
  </si>
  <si>
    <t>PADRÃO CEMIG SUBTERRÂNEO TIPO C3, 23,1 &lt;= DEMANDA &lt;= 27 KVA, TRIFÁSICO</t>
  </si>
  <si>
    <t>PADRÃO CEMIG SUBTERRÂNEO TIPO C4, 27,1 &lt;= DEMANDA &lt;= 38 KVA, TRIFÁSICO</t>
  </si>
  <si>
    <t>PADRÃO CEMIG SUBTERRÂNEO TIPO C5, 38,1 &lt;= DEMANDA &lt;= 47 KVA, TRIFÁSICO</t>
  </si>
  <si>
    <t>PADRÃO CEMIG SUBTERRÂNEO TIPO C6, 47,1 &lt;= DEMANDA &lt;= 57 KVA, TRIFÁSICO</t>
  </si>
  <si>
    <t>PADRÃO CEMIG SUBTERRÂNEO TIPO C7, 57,1 &lt;= DEMANDA &lt;= 66 KVA, TRIFÁSICO</t>
  </si>
  <si>
    <t>PADRÃO CEMIG SUBTERRÂNEO TIPO C8, 66,1 &lt;= DEMANDA &lt;= 75 KVA, TRIFÁSICO</t>
  </si>
  <si>
    <t>PADRÃO CEMIG SUBTERRÂNEO TIPO H2, 5, 1 &lt;=,CARGA INSTALADA &lt;= 10KW, BIFÁSICO</t>
  </si>
  <si>
    <t>PERFILADO LISO EM CHAPA DE AÇO , DIMENSÕES 19 X 38 MM</t>
  </si>
  <si>
    <t>PERFILADO LISO EM CHAPA DE AÇO , DIMENSÕES 38 X 38 MM</t>
  </si>
  <si>
    <t>PERFILADO LISO EM CHAPA DE AÇO COM TAMPA, DIMENSÕES 38 X 38 MM</t>
  </si>
  <si>
    <t>PERFILADO LISO EM CHAPA DE AÇO 2 FUROS NA PONTA, DIMENSÕES 38 X 38 MM</t>
  </si>
  <si>
    <t>PERFILADO PERFURADO EM CHAPA DE AÇO , DIMENSÕES 38 X 38 MM</t>
  </si>
  <si>
    <t>PERFILADO PERFURADO EM CHAPA DE AÇO COM TAMPA, DIMENSÕES 38 X 38 MM</t>
  </si>
  <si>
    <t>PLACA CEGA PARA CAIXA , 2" X 4"</t>
  </si>
  <si>
    <t>PLACA CEGA PARA CAIXA , 4" X 4"</t>
  </si>
  <si>
    <t>PLACA (ESPELHO) PARA CAIXA , 2" X 4"</t>
  </si>
  <si>
    <t>PLACA (ESPELHO) PARA CAIXA , 3" X 3"</t>
  </si>
  <si>
    <t>PLACA (ESPELHO) PARA CAIXA , 4" X 4"</t>
  </si>
  <si>
    <t>PLACA PARA CAIXA 2" X 4", COM FURO CENTRAL</t>
  </si>
  <si>
    <t>PLACA PARA CAIXA 2" X 4" PARA SAÍDA DE FIO</t>
  </si>
  <si>
    <t>PLACA PARA CAIXA 2" X 4", 1 POSTO</t>
  </si>
  <si>
    <t>PLACA PARA CAIXA 2" X 4", 3 POSTOS</t>
  </si>
  <si>
    <t>PLACA PARA CAIXA 4" X 4", 1 + 1 POSTO</t>
  </si>
  <si>
    <t>PLACA PARA CAIXA 4" X 4", 2 + 2 POSTOS REDONDOS</t>
  </si>
  <si>
    <t>PLACA PARA CAIXA 4" X 4", 2 POSTOS REDONDOS</t>
  </si>
  <si>
    <t>PLACA PARA CAIXA 4" X 4", 2 POSTOS SEPARADOS</t>
  </si>
  <si>
    <t>PORTA PERFIL COM PINO PARA PERFILADO Ø 3/8"</t>
  </si>
  <si>
    <t>POSTE DE AÇO PARA ENTRADA DE ENERGIA H = 4,50 M</t>
  </si>
  <si>
    <t>POSTE DE AÇO PARA ENTRADA DE ENERGIA H = 7,00 M</t>
  </si>
  <si>
    <t>POSTE TELECÔNICO RETO, H = 9,00 M EM AÇO GALVANIZADO , (LIVRE)</t>
  </si>
  <si>
    <t>PROJETOR EXTERNO PARA LÂMPADA A VAPOR DE MERCÚRIO , DE IODETO METÁLICO OU DE SÓDIO, COM ÂNGULO REGULÁVEL, COM ALOJAMENTO PARA REATOR, COMPLETO</t>
  </si>
  <si>
    <t>PULSADOR PARA CAMPAINHA 2A - 250V</t>
  </si>
  <si>
    <t>QUADRO DE COMANDO PARA BOMBA P = 0,5 CV, RECALQUE</t>
  </si>
  <si>
    <t>QUADRO DE COMANDO PARA BOMBA P = 1,0 CV, RECALQUE</t>
  </si>
  <si>
    <t>QUADRO DE COMANDO PARA BOMBA P = 1,5 CV, RECALQUE</t>
  </si>
  <si>
    <t>QUADRO DE COMANDO PARA BOMBA P = 2,0 CV, RECALQUE</t>
  </si>
  <si>
    <t>QUADRO DE COMANDO PARA BOMBA P = 2,5 CV, RECALQUE</t>
  </si>
  <si>
    <t>QUADRO DE COMANDO PARA BOMBA P = 3,0 CV, RECALQUE</t>
  </si>
  <si>
    <t>QUADRO DE DISTRIBUIÇÃO DE LUZ EM PVC DE EMBUTIR, ATÉ 16 DIVISÕES MODULARES, DIMENSÕES EXTERNAS 260 X 310 X 85 MM</t>
  </si>
  <si>
    <t>QUADRO DE DISTRIBUIÇÃO DE LUZ EM PVC DE EMBUTIR, ATÉ 8 DIVISÕES MODULARES, DIMENSÕES EXTERNAS 160 X 240 X 89 MM</t>
  </si>
  <si>
    <t>QUADRO DE DISTRIBUIÇÃO PARA 12 MÓDULOS COM BARRAMENTO E CHAVE</t>
  </si>
  <si>
    <t>QUADRO DE DISTRIBUIÇÃO PARA 20 MÓDULOS COM BARRAMENTO 100 A</t>
  </si>
  <si>
    <t>QUADRO DE DISTRIBUIÇÃO PARA 24 MÓDULOS COM BARRAMENTO 100 A</t>
  </si>
  <si>
    <t>QUADRO DE DISTRIBUIÇÃO PARA 36 MÓDULOS COM BARRAMENTO 100 A</t>
  </si>
  <si>
    <t>QUADRO DE DISTRIBUIÇÃO PARA 42 MÓDULOS COM BARRAMENTO 100 A</t>
  </si>
  <si>
    <t>QUADRO DE DISTRIBUIÇÃO PARA 50 MÓDULOS COM BARRAMENTO 100 A</t>
  </si>
  <si>
    <t>QUADRO DE DISTRIBUIÇÃO PARA 8 MÓDULOS COM BARRAMENTO E CHAVE</t>
  </si>
  <si>
    <t>REATOR DUPLO, A.F.P PARTIDA RÁPIDA 2 X 16 W - 127 V</t>
  </si>
  <si>
    <t>REATOR DUPLO, A.F.P PARTIDA RÁPIDA 2 X 20 W - 127 V</t>
  </si>
  <si>
    <t>REATOR DUPLO, A.F.P PARTIDA RÁPIDA 2 X 32 W - 127 V</t>
  </si>
  <si>
    <t>REATOR DUPLO, A.F.P PARTIDA RÁPIDA 2 X 40 W - 127 V</t>
  </si>
  <si>
    <t>REATOR ELETRÔNICO, A.F.P PARTIDA RÁPIDA 2 X 16 W - 127/220 V</t>
  </si>
  <si>
    <t>REATOR ELETRÔNICO, A.F.P PARTIDA RÁPIDA 2 X 32 W - 127/220 V</t>
  </si>
  <si>
    <t>REATOR SIMPLES, A.F.P PARTIDA RÁPIDA 1 X 16 W - 127 V</t>
  </si>
  <si>
    <t>REATOR SIMPLES, A.F.P PARTIDA RÁPIDA 1 X 20 W - 127 V</t>
  </si>
  <si>
    <t>REATOR SIMPLES, A.F.P PARTIDA RÁPIDA 1 X 40 W - 127 V</t>
  </si>
  <si>
    <t>RECEPTÁCULO DE PORCELANA COM ROSCA E-27</t>
  </si>
  <si>
    <t>RELÉ FOTOELÉTRICO RM 10 120 V, 1200 VA COM BASE</t>
  </si>
  <si>
    <t>RELÉ FOTOELÉTRICO RM 10 220 V, 1800 VA COM BASE</t>
  </si>
  <si>
    <t>SIRENE DE ALTA POTÊNCIA, TIMBRE Ø 150MM, 100DCB</t>
  </si>
  <si>
    <t>SIRENE PARA ALCANCE ATÉ 500 M REF. RT-10</t>
  </si>
  <si>
    <t>SOQUETE ANTIVIBRATÓRIO PARA LÂMPADA FLUORESCENTE COM PORTA-STARTER</t>
  </si>
  <si>
    <t>SOQUETE ANTIVIBRATÓRIO PARA LÂMPADA FLUORESCENTE SEM PORTA-STARTER</t>
  </si>
  <si>
    <t>STARTER PARA LÂMPADA FLUORESCENTE - 20/40 W</t>
  </si>
  <si>
    <t>SUPORTE EM CHAPA DE AÇO PARA PERFILADO</t>
  </si>
  <si>
    <t>SUPORTE PARA LUMINÁRIA EM CHAPA DE AÇO CURTO, PARA PERFILADO</t>
  </si>
  <si>
    <t>SUPORTE PARA LUMINÁRIA EM CHAPA DE AÇO LONGO, PARA PERFILADO</t>
  </si>
  <si>
    <t>SUPRESSOR DE SURTO PARA PROTEÇÃO DE CENTRAL DE TELECOMUNICAÇÕES</t>
  </si>
  <si>
    <t>SUPRESSOR DE SURTO PARA PROTEÇÃO PRIMÁRIA EM QGD, ATÉ 1,5 KV - 5 KA</t>
  </si>
  <si>
    <t>TAMPÃO DE ALUMÍNIO</t>
  </si>
  <si>
    <t>TAMPÃO FINAL EM CHAPA DE AÇO PARA DUTO DE PISO, DIMENSÕES 25 X 140 MM</t>
  </si>
  <si>
    <t>TAMPÃO FINAL EM CHAPA DE AÇO PARA DUTO DE PISO, DIMENSÕES 25 X 70 MM</t>
  </si>
  <si>
    <t>TAMPÃO PARA POSTE DE AÇO</t>
  </si>
  <si>
    <t>TERMINAL DE PRESSÃO EM CRUZ # 35 MM²</t>
  </si>
  <si>
    <t>TERMINAL PARA ATERRAMENTO, COM PARAFUSO DE APERTO, ESTANHADO</t>
  </si>
  <si>
    <t>TOMADA DUPLA - 2P + T - 20A COM PLACA</t>
  </si>
  <si>
    <t>TOMADA DUPLA - 2P + T - 20A SEM PLACA</t>
  </si>
  <si>
    <t>TOMADA PARA PINO JACK 1/4, SOM E TV COM PLACA 4" X 2"</t>
  </si>
  <si>
    <t>TOMADA PARA TELEFONE, PADRÃO TELEBRÁS 4P SEM PLACA</t>
  </si>
  <si>
    <t>TOMADA SIMPLES - 2P + T - 10A COM PLACA</t>
  </si>
  <si>
    <t>TOMADA SIMPLES - 2P + T - 10A SEM PLACA</t>
  </si>
  <si>
    <t>TOMADA SIMPLES - 2P + T - 20A COM PLACA</t>
  </si>
  <si>
    <t>TOMADA SIMPLES - 2P + T - 20A SEM PLACA</t>
  </si>
  <si>
    <t>VERGALHÃO DE AÇO COM ROSCA TOTAL PARA PERFILADO (DIÂMETRO: 1/4")</t>
  </si>
  <si>
    <t>ELETRODUTOS RÍGIDOS</t>
  </si>
  <si>
    <t>ELETRODUTO DE AÇO GALVANIZADO LEVE, INCLUSIVE CONEXÕES, SUPORTES E FIXAÇÃO DN 15 (1/2")</t>
  </si>
  <si>
    <t>ELETRODUTO DE AÇO GALVANIZADO LEVE, INCLUSIVE CONEXÕES, SUPORTES E FIXAÇÃO DN 20 (3/4")</t>
  </si>
  <si>
    <t>ELETRODUTO DE AÇO GALVANIZADO LEVE, INCLUSIVE CONEXÕES, SUPORTES E FIXAÇÃO DN 25 (1")</t>
  </si>
  <si>
    <t>ELETRODUTO DE AÇO GALVANIZADO MÉDIO, INCLUSIVE CONEXÕES, SUPORTES E FIXAÇÃO DN 100 (4")</t>
  </si>
  <si>
    <t>ELETRODUTO DE AÇO GALVANIZADO MÉDIO, INCLUSIVE CONEXÕES, SUPORTES E FIXAÇÃO DN 32 (1.1/4")</t>
  </si>
  <si>
    <t>ELETRODUTO DE AÇO GALVANIZADO MÉDIO, INCLUSIVE CONEXÕES, SUPORTES E FIXAÇÃO DN 40 (1.1/2")</t>
  </si>
  <si>
    <t>ELETRODUTO DE AÇO GALVANIZADO MÉDIO, INCLUSIVE CONEXÕES, SUPORTES E FIXAÇÃO DN 50 (2")</t>
  </si>
  <si>
    <t>ELETRODUTO DE AÇO GALVANIZADO MÉDIO, INCLUSIVE CONEXÕES, SUPORTES E FIXAÇÃO DN 65 (2.1/2")</t>
  </si>
  <si>
    <t>ELETRODUTO DE AÇO GALVANIZADO MÉDIO, INCLUSIVE CONEXÕES, SUPORTES E FIXAÇÃO DN 80 (3")</t>
  </si>
  <si>
    <t>ELETRODUTO DE AÇO GALVANIZADO PESADO, INCLUSIVE CONEXÕES, SUPORTES E FIXAÇÃO DN 100 (4")</t>
  </si>
  <si>
    <t>ELETRODUTO DE AÇO GALVANIZADO PESADO, INCLUSIVE CONEXÕES, SUPORTES E FIXAÇÃO DN 15 (1/2")</t>
  </si>
  <si>
    <t>ELETRODUTO DE AÇO GALVANIZADO PESADO, INCLUSIVE CONEXÕES, SUPORTES E FIXAÇÃO DN 20 (3/4")</t>
  </si>
  <si>
    <t>ELETRODUTO DE AÇO GALVANIZADO PESADO, INCLUSIVE CONEXÕES, SUPORTES E FIXAÇÃO DN 25 (1")</t>
  </si>
  <si>
    <t>ELETRODUTO DE AÇO GALVANIZADO PESADO, INCLUSIVE CONEXÕES, SUPORTES E FIXAÇÃO DN 32 (1.1/4")</t>
  </si>
  <si>
    <t>ELETRODUTO DE AÇO GALVANIZADO PESADO, INCLUSIVE CONEXÕES, SUPORTES E FIXAÇÃO DN 40 (1.1/2")</t>
  </si>
  <si>
    <t>ELETRODUTO DE AÇO GALVANIZADO PESADO, INCLUSIVE CONEXÕES, SUPORTES E FIXAÇÃO DN 50 (2")</t>
  </si>
  <si>
    <t>ELETRODUTO DE AÇO GALVANIZADO PESADO, INCLUSIVE CONEXÕES, SUPORTES E FIXAÇÃO DN 65 (2.1/2")</t>
  </si>
  <si>
    <t>ELETRODUTO DE AÇO GALVANIZADO PESADO, INCLUSIVE CONEXÕES, SUPORTES E FIXAÇÃO DN 80 (3")</t>
  </si>
  <si>
    <t>ELETRODUTO DE PVC RÍGIDO ROSCÁVEL, DN 100 MM (4"), INCLUSIVE CONEXÕES, SUPORTES E FIXAÇÃO</t>
  </si>
  <si>
    <t>ELETRODUTO DE PVC RÍGIDO ROSCÁVEL, DN 16 MM (1/2"), INCLUSIVE CONEXÕES, SUPORTES E FIXAÇÃO</t>
  </si>
  <si>
    <t>ELETRODUTO DE PVC RÍGIDO ROSCÁVEL, DN 20 MM (3/4"), INCLUSIVE CONEXÕES, SUPORTES E FIXAÇÃO</t>
  </si>
  <si>
    <t>ELETRODUTO DE PVC RÍGIDO ROSCÁVEL, DN 25 MM (1"), INCLUSIVE CONEXÕES, SUPORTES E FIXAÇÃO</t>
  </si>
  <si>
    <t>ELETRODUTO DE PVC RÍGIDO ROSCÁVEL, DN 32 MM (1.1/4"), INCLUSIVE CONEXÕES, SUPORTES E FIXAÇÃO</t>
  </si>
  <si>
    <t>ELETRODUTO DE PVC RÍGIDO ROSCÁVEL, DN 40 MM (1.1/2"), INCLUSIVE CONEXÕES, SUPORTES E FIXAÇÃO</t>
  </si>
  <si>
    <t>ELETRODUTO DE PVC RÍGIDO ROSCÁVEL, DN 50 MM (2"), INCLUSIVE CONEXÕES, SUPORTES E FIXAÇÃO</t>
  </si>
  <si>
    <t>ELETRODUTO DE PVC RÍGIDO ROSCÁVEL, DN 60 MM (2.1/2"), INCLUSIVE CONEXÕES, SUPORTES E FIXAÇÃO</t>
  </si>
  <si>
    <t>ELETRODUTO DE PVC RÍGIDO ROSCÁVEL, DN 75 MM (3"), INCLUSIVE CONEXÕES, SUPORTES E FIXAÇÃO</t>
  </si>
  <si>
    <t>ELETRODUTOS FLEXÍVEIS</t>
  </si>
  <si>
    <t>ELETRODUTO FLEXÍVEL CORRUGADO, PVC, ANTI-CHAMA DN 16 MM (1/2") - APLICAÇÃO EM ALVENARIA</t>
  </si>
  <si>
    <t>ELETRODUTO FLEXÍVEL CORRUGADO, PVC, ANTI-CHAMA DN 20 MM (5/8") - APLICAÇÃO EM ALVENARIA</t>
  </si>
  <si>
    <t>ELETRODUTO FLEXÍVEL CORRUGADO, PVC, ANTI-CHAMA DN 25 MM (3/4") - APLICAÇÃO EM ALVENARIA</t>
  </si>
  <si>
    <t>ELETRODUTO FLEXÍVEL CORRUGADO, PVC, ANTI-CHAMA DN 32 MM (1") - APLICAÇÃO EM ALVENARIA</t>
  </si>
  <si>
    <t>ELETRODUTO FLEXÍVEL, EM AÇO GALVANIZADO, REVESTIDO EXTERNAMENTE COM PVC PRETO (1"), INCLUSIVE CONEXÕES, SUPORTES E FIXAÇÃO</t>
  </si>
  <si>
    <t>ELETRODUTO FLEXÍVEL, EM AÇO GALVANIZADO, REVESTIDO EXTERNAMENTE COM PVC PRETO (1.1/2"), INCLUSIVE CONEXÕES, SUPORTES E FIXAÇÃO</t>
  </si>
  <si>
    <t>ELETRODUTO FLEXÍVEL, EM AÇO GALVANIZADO, REVESTIDO EXTERNAMENTE COM PVC PRETO (1.1/4"), INCLUSIVE CONEXÕES, SUPORTES E FIXAÇÃO</t>
  </si>
  <si>
    <t>ELETRODUTO FLEXÍVEL, EM AÇO GALVANIZADO, REVESTIDO EXTERNAMENTE COM PVC PRETO (2"), INCLUSIVE CONEXÕES, SUPORTES E FIXAÇÃO</t>
  </si>
  <si>
    <t>ELETRODUTO FLEXÍVEL, EM AÇO GALVANIZADO, REVESTIDO EXTERNAMENTE COM PVC PRETO (2.1/2"), INCLUSIVE CONEXÕES, SUPORTES E FIXAÇÃO</t>
  </si>
  <si>
    <t>ELETRODUTO FLEXÍVEL, EM AÇO GALVANIZADO, REVESTIDO EXTERNAMENTE COM PVC PRETO (3/4"), INCLUSIVE CONEXÕES, SUPORTES E FIXAÇÃO</t>
  </si>
  <si>
    <t>DUTOS CORRUGADOS (PEAD)</t>
  </si>
  <si>
    <t>DUTO CORRUGADO EM PEAD (POLIETILENO DE ALTA DENSIDADE), PARA PROTEÇÃO DE CABOS SUBTERRÂNEOS DN 100 MM (4")</t>
  </si>
  <si>
    <t>DUTO CORRUGADO EM PEAD (POLIETILENO DE ALTA DENSIDADE), PARA PROTEÇÃO DE CABOS SUBTERRÂNEOS DN 125 MM (5")</t>
  </si>
  <si>
    <t>DUTO CORRUGADO EM PEAD (POLIETILENO DE ALTA DENSIDADE), PARA PROTEÇÃO DE CABOS SUBTERRÂNEOS DN 150 MM (6")</t>
  </si>
  <si>
    <t>DUTO CORRUGADO EM PEAD (POLIETILENO DE ALTA DENSIDADE), PARA PROTEÇÃO DE CABOS SUBTERRÂNEOS DN 40 MM (1.1/2")</t>
  </si>
  <si>
    <t>DUTO CORRUGADO EM PEAD (POLIETILENO DE ALTA DENSIDADE), PARA PROTEÇÃO DE CABOS SUBTERRÂNEOS DN 50 MM (2")</t>
  </si>
  <si>
    <t>DUTO CORRUGADO EM PEAD (POLIETILENO DE ALTA DENSIDADE), PARA PROTEÇÃO DE CABOS SUBTERRÂNEOS DN 75 MM (3")</t>
  </si>
  <si>
    <t>ENR-001  - ENROCAMENTO</t>
  </si>
  <si>
    <t>ENROCAMENTO COM PEDRA DE MÃO ARRUMADA, INCLUSIVE FORNECIMENTO</t>
  </si>
  <si>
    <t>ENROCAMENTO COM PEDRA DE MÃO JOGADA, INCLUSIVE FORNECIMENTO</t>
  </si>
  <si>
    <t>ENSAIO DE TRAÇÃO, DOBRAMENTO E VERIFICAÇÃO DE BITOLAS EM BARRAS DE AÇO ACIMA DE 1"</t>
  </si>
  <si>
    <t>ENSAIO DE TRAÇÃO, DOBRAMENTO E VERIFICAÇÃO DE BITOLAS EM BARRAS DE AÇO ATÉ 1"</t>
  </si>
  <si>
    <t>ENS-001  - ENSAIO DE CONCRETO E AÇO</t>
  </si>
  <si>
    <t>DETERMINAÇÃO E ANÁLISE DE RESULTADO DE RESISTÊNCIA A COMPRESSÃO DO CONCRETO MOLDADO</t>
  </si>
  <si>
    <t>ENSAIO DE CONCRETO: CURA, FACEAMENTO, RUPTURA, EMISSÃO DE CERTIFICADOS - ATE 6 UNIDADES</t>
  </si>
  <si>
    <t>ENSAIOS DE TERRAPLENAGEM - CORPO DO ATERRO</t>
  </si>
  <si>
    <t>EQP-001  - EQUIPAMENTOS ESPORTIVOS</t>
  </si>
  <si>
    <t>REDE DE PETECA COM MASTROS EM TUBO AÇO GALVANIZADO D = 76 MM</t>
  </si>
  <si>
    <t>REDE DE VÔLEI COM MASTRO EM TUBO GALVANIZADO SEM PEDESTAL</t>
  </si>
  <si>
    <t>REDE DE VÔLEI COM PEDESTAL PARA JUIZ</t>
  </si>
  <si>
    <t>TABELA DE BASQUETE EM POSTE METÁLICO E SUPORTE DE PISO</t>
  </si>
  <si>
    <t>TRAVE DE GOL EM TUBO GALVANIZADO PARA QUADRA, INCLUSIVE REDE E PINTURA</t>
  </si>
  <si>
    <t>TRAVE DE GOL PARA CAMPO DE FUTEBOL , INCLUSIVE REDE E PINTURA</t>
  </si>
  <si>
    <t>EQP-002  - EQUIPAMENTOS PARA PLAYGROUND METÁLICOS</t>
  </si>
  <si>
    <t>BALANCIM COM CINCO LUGARES METÁLICO PARA PLAYGROUND</t>
  </si>
  <si>
    <t>BARRA FIXA METÁLICA PARA PLAYGROUND</t>
  </si>
  <si>
    <t>BARRAS DE ALONGAMENTO METÁLICO PARA PLAYGROUND</t>
  </si>
  <si>
    <t>ESCADA HORIZONTAL METÁLICA PARA PLAYGROUND</t>
  </si>
  <si>
    <t>ESCORREGADOR MÉDIO METÁLICO PARA PLAYGROUND</t>
  </si>
  <si>
    <t>GANGORRA METÁLICA COM DOIS LUGARES</t>
  </si>
  <si>
    <t>ZANGA BURRINHO METÁLICO COM DUAS PRANCHAS</t>
  </si>
  <si>
    <t>ESQ-001  - ESQUADRIA DE MADEIRA</t>
  </si>
  <si>
    <t>BATE MACA DE MADEIRA DE LEI, INCLUSIVE APLICAÇÃO DE VERNIZ SINTÉTICO MARÍTIMO, DUAS (2) DEMÃOS, ACABAMENTO TIPO FOSCO</t>
  </si>
  <si>
    <t>FOLHA DE PORTA MADEIRA DE LEI PRANCHETA PARA PINTURA L &lt;= 60 CM, H &lt;= 180 CM</t>
  </si>
  <si>
    <t>FOLHA DE PORTA MADEIRA DE LEI PRANCHETA PARA PINTURA 60 X 210 CM</t>
  </si>
  <si>
    <t>FOLHA DE PORTA MADEIRA DE LEI PRANCHETA PARA PINTURA 70 X 210 CM</t>
  </si>
  <si>
    <t>FOLHA DE PORTA MADEIRA DE LEI PRANCHETA PARA PINTURA 80 X 210 CM</t>
  </si>
  <si>
    <t>FOLHA DE PORTA MADEIRA DE LEI PRANCHETA PARA PINTURA 90 X 210 CM</t>
  </si>
  <si>
    <t>FORNECIMENTO DE VISOR 30X20 CM DE VIDRO EM CRISTAL INCOLOR FIXO E=4 MM COM MOLDURA DE MADEIRA, INSTALADO EM PORTA DE MADEIRA</t>
  </si>
  <si>
    <t>MARCO DE MADEIRA DE LEI PARA PINTURA, L = 14 CM, 60 X 210 CM</t>
  </si>
  <si>
    <t>MARCO EM MADEIRA DE LEI PARA PINTURA, L = 14 CM, 70 X 210 CM</t>
  </si>
  <si>
    <t>MARCO EM MADEIRA DE LEI PARA PINTURA, L = 14 CM, 80 X 210 CM</t>
  </si>
  <si>
    <t>MARCO EM MADEIRA DE LEI PARA PINTURA, L = 14 CM, 90 X 210 CM</t>
  </si>
  <si>
    <t>PORTA DE ABRIR, MADEIRA DE LEI PRANCHETA PARA PINTURA COMPLETA 60 X 210 CM,COM FERRAGENS EM FERRO LATONADO</t>
  </si>
  <si>
    <t>PORTA DE ABRIR, MADEIRA DE LEI PRANCHETA PARA PINTURA COMPLETA 70 X 210 CM,COM FERRAGENS EM FERRO LATONADO</t>
  </si>
  <si>
    <t>PORTA DE ABRIR, MADEIRA DE LEI PRANCHETA PARA PINTURA COMPLETA 80 X 210 CM,COM FERRAGENS EM FERRO LATONADO</t>
  </si>
  <si>
    <t>PORTA DE ABRIR, MADEIRA DE LEI PRANCHETA PARA PINTURA COMPLETA 90 X 210 CM,COM FERRAGENS EM FERRO LATONADO</t>
  </si>
  <si>
    <t>PORTA DE MADEIRA DE LEI ESPECIAL 70 X 210 CM REVESTIDA COM CHUMBO 2MMPB (FACE INTERNA) E VISOR, PARA PINTURA, INCLUSIVE FERRAGENS</t>
  </si>
  <si>
    <t>PORTA DE MADEIRA DE LEI ESPECIAL 80 X 210 CM REVESTIDA COM CHUMBO 2MMPB (FACE INTERNA) E VISOR , PARA PINTURA, INCLUSIVE FERRAGENS</t>
  </si>
  <si>
    <t>PORTA DE MADEIRA DE LEI ESPECIAL 90 X 210 CM REVESTIDA COM CHUMBO 2MMPB (FACE INTERNA) E VISOR, PARA PINTURA, INCLUSIVE FERRAGENS</t>
  </si>
  <si>
    <t>PORTA DE MADEIRA, TIPO PRANCHETA, COM MARCO FERRO "L" 1 1/4 X 1/8", TARJETA E DOBRADIÇAS - 100 X 160 CM</t>
  </si>
  <si>
    <t>PORTA DE MADEIRA, TIPO PRANCHETA, COM MARCO FERRO "L" 1 1/4 X 1/8", TARJETA E DOBRADIÇAS - 55 X 180 CM</t>
  </si>
  <si>
    <t>PORTA DE MADEIRA, TIPO PRANCHETA, COM MARCO FERRO "L" 1 1/4 X 1/8", TARJETA LIVRE/OCUPADO E DOBRADIÇAS - 100 X 160 CM</t>
  </si>
  <si>
    <t>PORTA DE MADEIRA, TIPO PRANCHETA, COM MARCO FERRO "L" 1 1/4 X 1/8", TARJETA LIVRE/OCUPADO E DOBRADIÇAS - 55 X 160 CM</t>
  </si>
  <si>
    <t>PORTA DE MADEIRA, TIPO PRANCHETA, COM MARCO FERRO "L" 1 1/4 X 1/8", TARJETA LIVRE/OCUPADO E DOBRADIÇAS - 55 X 180 CM</t>
  </si>
  <si>
    <t>PORTA DE MADEIRA, TIPO PRANCHETA, COM MARCO FERRO "L" 1 1/4 X 1/8", TARJETA LIVRE/OCUPADO E DOBRADIÇAS - 60 X 165 CM</t>
  </si>
  <si>
    <t>PORTA EM MADEIRA DE LEI ESPECIAL COMPLETA 60 X 210 CM, COM REVESTIMENTO EM LAMINADO MELAMÍNICO NAS DUAS FACES, INCLUSIVE FERRAGENS E MAÇANETA TIPO ALAVANCA</t>
  </si>
  <si>
    <t>PORTA EM MADEIRA DE LEI ESPECIAL COMPLETA 70 X 210 CM, COM REVESTIMENTO EM LAMINADO MELAMÍNICO NAS DUAS FACES, INCLUSIVE FERRAGENS E MAÇANETA TIPO ALAVANCA</t>
  </si>
  <si>
    <t>PORTA EM MADEIRA DE LEI ESPECIAL COMPLETA 80 X 210 CM, COM REVESTIMENTO EM LAMINADO MELAMÍNICO NAS DUAS FACES, INCLUSIVE FERRAGENS E MAÇANETA TIPO ALAVANCA</t>
  </si>
  <si>
    <t>PORTA EM MADEIRA DE LEI ESPECIAL COMPLETA 90 X 210 CM, PARA PINTURA, PARA P.N.E., COM PROTEÇÃO INFERIOR EM LAMINADO MELAMÍNICO, INCLUSIVE FERRAGENS E MAÇANETA TIPO ALAVANCA (P2)</t>
  </si>
  <si>
    <t>PORTA EM MADEIRA DE LEI REVESTIDA EM LAMINADO MELAMÍNICO, COM MARCO EM ALUMÍNIO ANODIZADO NATURAL, TARJETA LIVRE/OCUPADO E DOBRADIÇAS - 60 X 165 CM</t>
  </si>
  <si>
    <t>PROTETOR DE PAREDE BATE MACA EM PVC RÍGIDO DE ALTO IMPACTO, BASE DE FIXAÇÃO, TERMINAIS DE ACABAMENTO E ADAPTADORES L = 200 MM</t>
  </si>
  <si>
    <t>RÉGUA PARA ALISARES DE 5 X 1 CM DE MADEIRA DE LEI PARA PINTURA COLOCADO</t>
  </si>
  <si>
    <t>RÉGUA PARA ALISARES DE 7 X 1 CM DE MADEIRA DE LEI PARA PINTURA COLOCADO</t>
  </si>
  <si>
    <t>EST-001  - ESTRUTURA DE CONCRETO</t>
  </si>
  <si>
    <t>APLICAÇÃO DE CONCRETO AUTO-ADENSÁVEL EM ESTRUTURA, INCLUSIVE ESPALHAMENTO, ADENSAMENTO E ACABAMENTO</t>
  </si>
  <si>
    <t>CIMBRAMENTO DE MADEIRA</t>
  </si>
  <si>
    <t>DESCARGA, MONTAGEM, DESMONTAGEM E CARGA DE ESCORAMENTO METÁLICO TIPOS A E B PARA VIGAS E LAJES</t>
  </si>
  <si>
    <t>ESCORAMENTO METÁLICO TUBULAR CONVENCIONAL (H = 1,80 À 3,20 M) COM ACESSÓRIOS PARA LAJES E VIGAS MACIÇAS, EXCLUSIVE TRANSPORTE E MONTAGEM (ALUGUEL MENSAL)</t>
  </si>
  <si>
    <t>M3*MÊS</t>
  </si>
  <si>
    <t>ESCORAMENTO METÁLICO TUBULAR CONVENCIONAL (H = 3,21 À 4,50 M) COM ACESSÓRIOS PARA LAJES E VIGAS MACIÇAS, EXCLUSIVE TRANSPORTE E MONTAGEM (ALUGUEL MENSAL)</t>
  </si>
  <si>
    <t>FORMA E DESFORMA DE COMPENSADO PLASTIFICADO, ESP. 12MM, REAPROVEITAMENTO (3X), EXCLUSIVE ESCORAMENTO</t>
  </si>
  <si>
    <t>FORMA E DESFORMA DE COMPENSADO PLASTIFICADO, ESP. 12MM, REAPROVEITAMENTO (5X), EXCLUSIVE ESCORAMENTO</t>
  </si>
  <si>
    <t>FORMA E DESFORMA DE COMPENSADO PLASTIFICADO, ESP. 14MM, REAPROVEITAMENTO (5X), EXCLUSIVE ESCORAMENTO</t>
  </si>
  <si>
    <t>FORMA E DESFORMA DE COMPENSADO RESINADO, ESP. 10MM, REAPROVEITAMENTO (3X), EXCLUSIVE ESCORAMENTO</t>
  </si>
  <si>
    <t>FORMA E DESFORMA DE COMPENSADO RESINADO, ESP. 12MM, REAPROVEITAMENTO (3X), EXCLUSIVE ESCORAMENTO</t>
  </si>
  <si>
    <t>FORMA E DESFORMA DE COMPENSADO RESINADO, ESP. 14MM, REAPROVEITAMENTO (3X), EXCLUSIVE ESCORAMENTO</t>
  </si>
  <si>
    <t>FORMA E DESFORMA DE MADEIRA PARA ESTRUTURA EM CURVA COM TÁBUA, SARRAFO E COMPENSADO RESINADO NAVAL, ESP. 6MM, REAPROVEITAMENTO (2X), EXCLUSIVE ESCORAMENTO</t>
  </si>
  <si>
    <t>FORMA E DESFORMA DE MADEIRA PARA ESTRUTURA EM CURVA COM TÁBUA, SARRAFO E COMPENSADO RESINADO NAVAL, ESP. 6MM, REAPROVEITAMENTO (3X), EXCLUSIVE ESCORAMENTO</t>
  </si>
  <si>
    <t>FORMA E DESFORMA DE MADEIRA PARA ESTRUTURA EM CURVA COM TÁBUA, SARRAFO E COMPENSADO RESINADO NAVAL, ESP. 6MM, REAPROVEITAMENTO (5X), EXCLUSIVE ESCORAMENTO</t>
  </si>
  <si>
    <t>FORMA E DESFORMA DE TÁBUA E SARRAFO, REAPROVEITAMENTO (3X), EXCLUSIVE ESCORAMENTO</t>
  </si>
  <si>
    <t>FORNECIMENTO DE CONCRETO ESTRUTURAL, PREPARADO EM OBRA, COM FCK 20 MPA, INCLUSIVE LANÇAMENTO, ADENSAMENTO E ACABAMENTO</t>
  </si>
  <si>
    <t>FORNECIMENTO DE CONCRETO ESTRUTURAL, PREPARADO EM OBRA, COM FCK 25 MPA, INCLUSIVE LANÇAMENTO, ADENSAMENTO E ACABAMENTO</t>
  </si>
  <si>
    <t>FORNECIMENTO DE CONCRETO ESTRUTURAL, PREPARADO EM OBRA, COM FCK 30 MPA, INCLUSIVE LANÇAMENTO, ADENSAMENTO E ACABAMENTO</t>
  </si>
  <si>
    <t>FORNECIMENTO DE CONCRETO ESTRUTURAL, PREPARADO EM OBRA, COM FCK 35 MPA, INCLUSIVE LANÇAMENTO, ADENSAMENTO E ACABAMENTO</t>
  </si>
  <si>
    <t>FORNECIMENTO DE CONCRETO ESTRUTURAL, PREPARADO EM OBRA, COM FCK 40 MPA, INCLUSIVE LANÇAMENTO, ADENSAMENTO E ACABAMENTO</t>
  </si>
  <si>
    <t>FORNECIMENTO DE CONCRETO ESTRUTURAL, USINADO BOMBEADO, AUTO-ADENSÁVEL, COM FCK 20 MPA, INCLUSIVE LANÇAMENTO E ACABAMENTO</t>
  </si>
  <si>
    <t>FORNECIMENTO DE CONCRETO ESTRUTURAL, USINADO BOMBEADO, AUTO-ADENSÁVEL, COM FCK 25 MPA, INCLUSIVE LANÇAMENTO E ACABAMENTO</t>
  </si>
  <si>
    <t>FORNECIMENTO DE CONCRETO ESTRUTURAL, USINADO BOMBEADO, AUTO-ADENSÁVEL, COM FCK 30 MPA, INCLUSIVE LANÇAMENTO E ACABAMENTO</t>
  </si>
  <si>
    <t>FORNECIMENTO DE CONCRETO ESTRUTURAL, USINADO BOMBEADO, AUTO-ADENSÁVEL, COM FCK 35 MPA, INCLUSIVE LANÇAMENTO E ACABAMENTO</t>
  </si>
  <si>
    <t>FORNECIMENTO DE CONCRETO ESTRUTURAL, USINADO BOMBEADO, AUTO-ADENSÁVEL, COM FCK 40 MPA, INCLUSIVE LANÇAMENTO E ACABAMENTO</t>
  </si>
  <si>
    <t>FORNECIMENTO DE CONCRETO ESTRUTURAL, USINADO BOMBEADO, AUTO-ADENSÁVEL, COM FCK 45 MPA, INCLUSIVE LANÇAMENTO E ACABAMENTO</t>
  </si>
  <si>
    <t>FORNECIMENTO DE CONCRETO ESTRUTURAL, USINADO BOMBEADO, COM FCK 20 MPA, INCLUSIVE LANÇAMENTO, ADENSAMENTO E ACABAMENTO</t>
  </si>
  <si>
    <t>FORNECIMENTO DE CONCRETO ESTRUTURAL, USINADO BOMBEADO, COM FCK 25 MPA, INCLUSIVE LANÇAMENTO, ADENSAMENTO E ACABAMENTO</t>
  </si>
  <si>
    <t>FORNECIMENTO DE CONCRETO ESTRUTURAL, USINADO BOMBEADO, COM FCK 30 MPA, INCLUSIVE LANÇAMENTO, ADENSAMENTO E ACABAMENTO</t>
  </si>
  <si>
    <t>FORNECIMENTO DE CONCRETO ESTRUTURAL, USINADO BOMBEADO, COM FCK 35 MPA, INCLUSIVE LANÇAMENTO, ADENSAMENTO E ACABAMENTO</t>
  </si>
  <si>
    <t>FORNECIMENTO DE CONCRETO ESTRUTURAL, USINADO BOMBEADO, COM FCK 40 MPA, INCLUSIVE LANÇAMENTO, ADENSAMENTO E ACABAMENTO</t>
  </si>
  <si>
    <t>FORNECIMENTO DE CONCRETO ESTRUTURAL, USINADO BOMBEADO, COM FCK 45 MPA, INCLUSIVE LANÇAMENTO, ADENSAMENTO E ACABAMENTO</t>
  </si>
  <si>
    <t>FORNECIMENTO DE CONCRETO ESTRUTURAL, USINADO, COM FCK 20 MPA, INCLUSIVE LANÇAMENTO, ADENSAMENTO E ACABAMENTO</t>
  </si>
  <si>
    <t>FORNECIMENTO DE CONCRETO ESTRUTURAL, USINADO, COM FCK 25 MPA, INCLUSIVE LANÇAMENTO, ADENSAMENTO E ACABAMENTO</t>
  </si>
  <si>
    <t>FORNECIMENTO DE CONCRETO ESTRUTURAL, USINADO, COM FCK 30 MPA, INCLUSIVE LANÇAMENTO, ADENSAMENTO E ACABAMENTO</t>
  </si>
  <si>
    <t>FORNECIMENTO DE CONCRETO ESTRUTURAL, USINADO, COM FCK 35 MPA, INCLUSIVE LANÇAMENTO, ADENSAMENTO E ACABAMENTO</t>
  </si>
  <si>
    <t>FORNECIMENTO DE CONCRETO ESTRUTURAL, USINADO, COM FCK 40 MPA, INCLUSIVE LANÇAMENTO, ADENSAMENTO E ACABAMENTO</t>
  </si>
  <si>
    <t>FORNECIMENTO DE CONCRETO ESTRUTURAL, USINADO, COM FCK 45 MPA, INCLUSIVE LANÇAMENTO, ADENSAMENTO E ACABAMENTO</t>
  </si>
  <si>
    <t>FORNECIMENTO DE CONCRETO NÃO ESTRUTURAL, PREPARADO EM OBRA COM BETONEIRA, COM FCK 10 MPA, INCLUSIVE LANÇAMENTO, ADENSAMENTO E ACABAMENTO</t>
  </si>
  <si>
    <t>FORNECIMENTO DE CONCRETO NÃO ESTRUTURAL, PREPARADO EM OBRA COM BETONEIRA, COM FCK 13,5 MPA, INCLUSIVE LANÇAMENTO, ADENSAMENTO E ACABAMENTO</t>
  </si>
  <si>
    <t>FORNECIMENTO DE CONCRETO NÃO ESTRUTURAL, PREPARADO EM OBRA COM BETONEIRA, COM FCK 15 MPA, INCLUSIVE LANÇAMENTO, ADENSAMENTO E ACABAMENTO</t>
  </si>
  <si>
    <t>FORNECIMENTO DE CONCRETO NÃO ESTRUTURAL, PREPARADO EM OBRA COM BETONEIRA, COM FCK 18 MPA, INCLUSIVE LANÇAMENTO, ADENSAMENTO E ACABAMENTO</t>
  </si>
  <si>
    <t>FORNECIMENTO DE CONCRETO NÃO ESTRUTURAL, PREPARADO EM OBRA COM BETONEIRA, COM FCK 9 MPA, INCLUSIVE LANÇAMENTO, ADENSAMENTO E ACABAMENTO</t>
  </si>
  <si>
    <t>FORNECIMENTO DE CONCRETO NÃO ESTRUTURAL, USINADO, COM FCK 10 MPA, INCLUSIVE LANÇAMENTO, ADENSAMENTO E ACABAMENTO</t>
  </si>
  <si>
    <t>FORNECIMENTO DE CONCRETO NÃO ESTRUTURAL, USINADO, COM FCK 15 MPA, INCLUSIVE LANÇAMENTO, ADENSAMENTO E ACABAMENTO</t>
  </si>
  <si>
    <t>LOCAÇÃO, MONTAGEM E DESMONTAGEM DE MOLDES PLÁSTICOS PARA CONCRETAGEM DE LAJES NERVURADAS 600 X 425 CM, INCLUSIVE CIMBRAMENTO H = 3,00 M</t>
  </si>
  <si>
    <t>EST-002  - ESTRUTURA DE CONCRETO</t>
  </si>
  <si>
    <t>ANCORAGEM DE BARRAS DE AÇO , COM RESINA BASE DE POLIÉSTER</t>
  </si>
  <si>
    <t>DM3</t>
  </si>
  <si>
    <t>ESCARIFICAÇÃO MANUAL , CORTE DE CONCRETO ATÉ 3 CM DE PROFUNDIDADE</t>
  </si>
  <si>
    <t>FORNECIMENTO E APLICAÇÃO DE GROUT PARA ANCORAGENS, RECUPERAÇÕES ESTRUTURAIS E USO EM GERAL</t>
  </si>
  <si>
    <t>GROUT - PREPARO COM ARGAMASSA DE CIMENTO, AREIA SEM PENEIRAR E PEDRISCO TRAÇO 1:3:2</t>
  </si>
  <si>
    <t>GROUT - PREPARO E LANÇAMENTO COM ARGAMASSA DE CIMENTO, CAL HIDRATADA, AREIA SEM PENEIRAR E PEDRICO TRAÇO 1:0,1:3:2</t>
  </si>
  <si>
    <t>LIXAMENTO MECANIZADO DA ARMADURA COM ESCOVA CIRCULAR</t>
  </si>
  <si>
    <t>PROTEÇÃO DE ARMADURA CORROÍDA POR AÇÃO DE CLORETOS, COM TINTA DE ALTO TEOR DE ZINCO</t>
  </si>
  <si>
    <t>REFORÇO ESTRUTURAL COM EMENDA POR SOLDA , PARA RECONSTITUIÇÃO DA SEÇÃO DA ARMADURA</t>
  </si>
  <si>
    <t>REFORÇO ESTRUTURAL COM EMENDA POR TRANSPASSE , PARA RECONSTITUIÇÃO DA SEÇÃO DA ARMADURA</t>
  </si>
  <si>
    <t>EST-003  - ESTRUTURA METÁLICA</t>
  </si>
  <si>
    <t>ESTRUTURA DE AÇO PARA COBERTURA DUAS ÁGUAS COM LANTERNIM, ESPAÇAMENTO ENTRE TESOURAS 4 M, VÃO 15 M</t>
  </si>
  <si>
    <t>ESTRUTURA DE AÇO PARA COBERTURA DUAS ÁGUAS COM LANTERNIM, ESPAÇAMENTO ENTRE TESOURAS 5 M, VÃO 25 M</t>
  </si>
  <si>
    <t>ESTRUTURA DE AÇO PARA COBERTURA DUAS ÁGUAS COM LANTERNIM, ESPAÇAMENTO ENTRE TESOURAS 5 M, VÃO 30 M</t>
  </si>
  <si>
    <t>ESTRUTURA DE AÇO PARA COBERTURA EM ARCO , ESPAÇAMENTO ENTRE ARCOS 4 M, VÃO 15 M</t>
  </si>
  <si>
    <t>ESTRUTURA DE AÇO PARA COBERTURA EM ARCO , ESPAÇAMENTO ENTRE ARCOS 5 M, VÃO 20 M</t>
  </si>
  <si>
    <t>ESTRUTURA DE AÇO PARA COBERTURA EM ARCO , ESPAÇAMENTO ENTRE ARCOS 6 M, VÃO 25 M</t>
  </si>
  <si>
    <t>ESTRUTURA DE AÇO PARA COBERTURA EM ARCO , ESPAÇAMENTO ENTRE ARCOS 6 M, VÃO 30 M</t>
  </si>
  <si>
    <t>ESTRUTURA DE AÇO PARA COBERTURA EM SHED , ESPAÇAMENTO ENTRE TESOURAS 10 M, VÃO 20 M</t>
  </si>
  <si>
    <t>ESTRUTURA DE AÇO PARA COBERTURA EM SHED , ESPAÇAMENTO ENTRE TESOURAS 10 M, VÃO 25 M</t>
  </si>
  <si>
    <t>ESTRUTURA DE AÇO PARA COBERTURA EM SHED , ESPAÇAMENTO ENTRE TESOURAS 12 M, VÃO 30 M</t>
  </si>
  <si>
    <t>ESTRUTURA DE AÇO PARA COBERTURA EM SHED , ESPAÇAMENTO ENTRE TESOURAS 7 M, VÃO 15</t>
  </si>
  <si>
    <t>ESTRUTURA DE ALUMÍNIO EM DUAS ÁGUAS , ESPAÇAMENTO ENTRE TESOURAS DE 3 A 6 M, VÃO DE 20 M</t>
  </si>
  <si>
    <t>ESTRUTURA DE ALUMÍNIO EM DUAS ÁGUAS , ESPAÇAMENTO ENTRE TESOURAS DE 3 A 6 M, VÃO DE 25 M</t>
  </si>
  <si>
    <t>ESTRUTURA DE ALUMÍNIO EM DUAS ÁGUAS , ESPAÇAMENTO ENTRE TESOURAS DE 3 A 6 M, VÃO DE 30 M</t>
  </si>
  <si>
    <t>ESTRUTURA DE ALUMÍNIO EM DUAS ÁGUAS , ESPAÇAMENTO ENTRE TESOURAS DE 3 A 6 M, VÃO DE 40 M</t>
  </si>
  <si>
    <t>FORNECIMENTO, FABRICAÇÃO, TRANSPORTE E MONTAGEM DE ESTRUTURA METÁLICA EM PERFIS LAMINADOS, INCLUSIVE PINTURA PRIMER</t>
  </si>
  <si>
    <t>FORNECIMENTO, FABRICAÇÃO, TRANSPORTE E MONTAGEM DE ESTRUTURA METÁLICA EM PERFIS SOLDADOS, INCLUSIVE PINTURA PRIMER</t>
  </si>
  <si>
    <t>FORNECIMENTO, FABRICAÇÃO, TRANSPORTE E MONTAGEM DE ESTRUTURA METÁLICA EM PERFIS TUBULARES, INCLUSIVE PINTURA PRIMER</t>
  </si>
  <si>
    <t>FORNECIMENTO, FABRICAÇÃO, TRANSPORTE E MONTAGEM DE ESTRUTURA METÁLICA PARA TELHADO DE QUADRA POLI ESPORTIVA EM AÇO SAC-41, PINTADA</t>
  </si>
  <si>
    <t>FORNECIMENTO, FABRICAÇÃO, TRANSPORTE E MONTAGEM DE ESTRUTURA METÁLICA PARA TELHADO SOBRE LAJE PARA TELHAS CERÂMICAS, INCLUSIVE PINTURA PRIMER</t>
  </si>
  <si>
    <t>FORNECIMENTO, FABRICAÇÃO, TRANSPORTE E MONTAGEM DE ESTRUTURA METÁLICA PARA TELHADO SOBRE LAJE PARA TELHAS METÁLICAS, INCLUSIVE PINTURA PRIMER</t>
  </si>
  <si>
    <t>FOR-001  - FORROS</t>
  </si>
  <si>
    <t>CIMALHA DE MADEIRA PARA FORRO DE MADEIRA</t>
  </si>
  <si>
    <t>COLOCAÇÃO DE MOLDURA DE GESSO</t>
  </si>
  <si>
    <t>EMPENAS DE MADEIRA (RÉGUAS)</t>
  </si>
  <si>
    <t>FORRO DE GESSO EM PLACAS ACARTONADAS - FGA</t>
  </si>
  <si>
    <t>FORRO DE GESSO EM PLACAS ACARTONADAS - FGE</t>
  </si>
  <si>
    <t>FORRO DE GESSO EM PLACAS 60 X 60 CM LISO</t>
  </si>
  <si>
    <t>FORRO DE MADEIRA DE PINUS</t>
  </si>
  <si>
    <t>FORRO DE MADEIRA EM ANGELIM</t>
  </si>
  <si>
    <t>FORRO EM PVC BRANCO DE L = 10 CM</t>
  </si>
  <si>
    <t>FORRO EM PVC BRANCO DE L = 20 CM</t>
  </si>
  <si>
    <t>MANTA ISOLANTE PARA TELHADOS</t>
  </si>
  <si>
    <t>FRG-001  - FERRAGENS</t>
  </si>
  <si>
    <t>DOBRADIÇA DE FERRO CROMADA 3" X 2 1/2"</t>
  </si>
  <si>
    <t>DOBRADIÇA DE FERRO CROMADA 3 1/2" X 2 1/2"</t>
  </si>
  <si>
    <t>DOBRADIÇA DE FERRO CROMADO 3" X 2"</t>
  </si>
  <si>
    <t>FECHADURA 357-(E49) E282 - ML600 CROMADA</t>
  </si>
  <si>
    <t>FECHADURA 457-(E49) E283 - ML600 CROMADA</t>
  </si>
  <si>
    <t>FECHADURA 557-(E49) E285 - ML600 CROMADA</t>
  </si>
  <si>
    <t>MOLA HIDRÁULICA NORMAL</t>
  </si>
  <si>
    <t>MOLA HIDRÁULICA PARA PORTA DE CHUMBO</t>
  </si>
  <si>
    <t>TARJETA CROMADA, INSTALADA PORTAS DE SANITÁRIOS</t>
  </si>
  <si>
    <t>TARJETA CROMADA, INSTALADA PORTAS DE SANITÁRIOS-LIVRE/OCUPADO</t>
  </si>
  <si>
    <t>FUN-001 - FUNDAÇÕES PROFUNDAS - EXCETO ARMAÇÃO</t>
  </si>
  <si>
    <t>CORTE DE ESTACA TIPO TRILHO TR 25/32 DUPLO</t>
  </si>
  <si>
    <t>CORTE DE ESTACA TIPO TRILHO TR 25/32 SIMPLES</t>
  </si>
  <si>
    <t>CORTE DE ESTACA TIPO TRILHO TR 37/45/57 DUPLO</t>
  </si>
  <si>
    <t>CORTE DE ESTACA TIPO TRILHO TR 37/45/57 SIMPLES</t>
  </si>
  <si>
    <t>CORTE E PREPARO DE CABEÇA DE ESTACAS</t>
  </si>
  <si>
    <t>CRAVAÇÃO E CONCRETAGEM ESTACA TIPO FRANKI MOLDADA "IN LOCO" 130 TON D = 520 MM</t>
  </si>
  <si>
    <t>CRAVAÇÃO E CONCRETAGEM ESTACA TIPO FRANKI MOLDADA "IN LOCO" 170 TON D = 600 MM</t>
  </si>
  <si>
    <t>CRAVAÇÃO E CONCRETAGEM ESTACA TIPO FRANKI MOLDADA "IN LOCO" 55 TON D = 350 MM</t>
  </si>
  <si>
    <t>CRAVAÇÃO E CONCRETAGEM ESTACA TIPO FRANKI MOLDADA "IN LOCO" 70 TON D = 400 MM</t>
  </si>
  <si>
    <t>CRAVAÇÃO E CONCRETAGEM ESTACA TIPO FRANKI MOLDADA "IN LOCO" 95 TON D = 450 MM</t>
  </si>
  <si>
    <t>EMENDA DE ESTACA PRÉ MOLDADA ACIMA DE 95T</t>
  </si>
  <si>
    <t>EMENDA DE ESTACA PRÉ-MOLDADA ATÉ 65T</t>
  </si>
  <si>
    <t>EMENDA DE ESTACA PRÉ-MOLDADA DE 65T A 95T</t>
  </si>
  <si>
    <t>ESCAVAÇÃO E CONCRETAGEM ESTACA TIPO STRAUSS MOLDADA "IN LOCO" D = 250 MM</t>
  </si>
  <si>
    <t>ESCAVAÇÃO E CONCRETAGEM ESTACA TIPO STRAUSS MOLDADA "IN LOCO" D = 320 MM</t>
  </si>
  <si>
    <t>ESCAVAÇÃO E CONCRETAGEM ESTACA TIPO STRAUSS MOLDADA "IN LOCO" D = 380 MM</t>
  </si>
  <si>
    <t>ESCAVAÇÃO E CONCRETAGEM ESTACA TIPO STRAUSS MOLDADA "IN LOCO" D = 420 MM</t>
  </si>
  <si>
    <t>ESCAVAÇÃO E CONCRETAGEM ESTACA TIPO STRAUSS MOLDADA "IN LOCO" D = 520 MM</t>
  </si>
  <si>
    <t>ESCAVAÇÃO MANUAL DE TUBULÃO A CÉU ABERTO</t>
  </si>
  <si>
    <t>ESTACA PRÉ-MOLDADA DE CONCRETO ARMADO CRAVADA D = 180 MM/35T</t>
  </si>
  <si>
    <t>ESTACA PRÉ-MOLDADA DE CONCRETO ARMADO CRAVADA D = 230 MM/55T</t>
  </si>
  <si>
    <t>ESTACA PRÉ-MOLDADA DE CONCRETO ARMADO CRAVADA D = 260 MM/70T</t>
  </si>
  <si>
    <t>ESTACA PRÉ-MOLDADA DE CONCRETO ARMADO CRAVADA D = 330 MM/90T</t>
  </si>
  <si>
    <t>ESTACA PRÉ-MOLDADA DE CONCRETO ARMADO CRAVADA D = 380 MM/105T</t>
  </si>
  <si>
    <t>ESTACA PRÉ-MOLDADA DE CONCRETO ARMADO CRAVADA D = 420 MM/130T</t>
  </si>
  <si>
    <t>ESTACA PRÉ-MOLDADA DE CONCRETO ARMADO CRAVADA D = 500 MM/150T</t>
  </si>
  <si>
    <t>ESTACA PRÉ-MOLDADA DE CONCRETO ARMADO CRAVADA 15 X 15 CM/25T</t>
  </si>
  <si>
    <t>ESTACA PRÉ-MOLDADA DE CONCRETO ARMADO CRAVADA 17 X 17 CM/35T</t>
  </si>
  <si>
    <t>ESTACA PRÉ-MOLDADA DE CONCRETO ARMADO CRAVADA 20 X 20 CM/50T</t>
  </si>
  <si>
    <t>ESTACA PRÉ-MOLDADA DE CONCRETO ARMADO CRAVADA 21,5 X 21,5 CM/60T</t>
  </si>
  <si>
    <t>ESTACA PRÉ-MOLDADA DE CONCRETO ARMADO CRAVADA 23 X 23 CM/70T</t>
  </si>
  <si>
    <t>ESTACA PRÉ-MOLDADA DE CONCRETO ARMADO CRAVADA 25,5 X 25,5 CM/85T</t>
  </si>
  <si>
    <t>ESTACA PRÉ-MOLDADA DE CONCRETO ARMADO CRAVADA 28 X 28 CM/105T</t>
  </si>
  <si>
    <t>ESTACA TIPO TRILHO TR-25 DUPLO</t>
  </si>
  <si>
    <t>ESTACA TIPO TRILHO TR-25 SIMPLES</t>
  </si>
  <si>
    <t>ESTACA TIPO TRILHO TR-32 DUPLO</t>
  </si>
  <si>
    <t>ESTACA TIPO TRILHO TR-32 SIMPLES</t>
  </si>
  <si>
    <t>ESTACA TIPO TRILHO TR-37 DUPLO</t>
  </si>
  <si>
    <t>ESTACA TIPO TRILHO TR-37 SIMPLES</t>
  </si>
  <si>
    <t>ESTACA TIPO TRILHO TR-45 DUPLO</t>
  </si>
  <si>
    <t>ESTACA TIPO TRILHO TR-45 SIMPLES</t>
  </si>
  <si>
    <t>ESTACA TIPO TRILHO TR-57 DUPLO</t>
  </si>
  <si>
    <t>ESTACA TIPO TRILHO TR-57 SIMPLES</t>
  </si>
  <si>
    <t>EXECUÇÃO DE ESTACA TIPO HÉLICE CONTÍNUA D = 400 MM, EXCETO CONCRETO</t>
  </si>
  <si>
    <t>EXECUÇÃO DE ESTACA TIPO HÉLICE CONTÍNUA D = 500 MM, EXCETO CONCRETO</t>
  </si>
  <si>
    <t>EXECUÇÃO DE ESTACA TIPO HÉLICE CONTÍNUA D = 600 MM, EXCETO CONCRETO</t>
  </si>
  <si>
    <t>EXECUÇÃO DE ESTACA TIPO HÉLICE CONTÍNUA D = 800 MM, EXCETO CONCRETO</t>
  </si>
  <si>
    <t>MOBILIZAÇÃO E DESMOBILIZAÇÃO DE EQUIPAMENTO PARA BROCA TRADO DMT ATÉ 50 KM</t>
  </si>
  <si>
    <t>VB</t>
  </si>
  <si>
    <t>MOBILIZAÇÃO E DESMOBILIZAÇÃO DE EQUIPAMENTO PARA BROCA TRADO DMT DE 50,1 A 100 KM</t>
  </si>
  <si>
    <t>MOBILIZAÇÃO E DESMOBILIZAÇÃO DE EQUIPAMENTO PARA ESTACA CRAVADA DMT ATÉ 50 KM</t>
  </si>
  <si>
    <t>MOBILIZAÇÃO E DESMOBILIZAÇÃO DE EQUIPAMENTO PARA ESTACA CRAVADA DMT DE 50,1 A 100 KM</t>
  </si>
  <si>
    <t>MOBILIZAÇÃO E DESMOBILIZAÇÃO DE EQUIPAMENTO PARA ESTACA STRAUSS DMT ATÉ 50 KM</t>
  </si>
  <si>
    <t>MOBILIZAÇÃO E DESMOBILIZAÇÃO DE EQUIPAMENTO PARA ESTACA STRAUSS DMT DE 50,1 A 100 KM</t>
  </si>
  <si>
    <t>MOBILIZAÇÃO E DESMOBILIZAÇÃO DE EQUIPAMENTO PARA ESTACA TIPO FRANKI DMT ATÉ 50 KM</t>
  </si>
  <si>
    <t>MOBILIZAÇÃO E DESMOBILIZAÇÃO DE EQUIPAMENTO PARA ESTACA TIPO FRANKI DMT DE 50,1 A 100 KM</t>
  </si>
  <si>
    <t>MOBILIZAÇÃO E DESMOBILIZAÇÃO DE EQUIPAMENTO PARA ESTACA TIPO HÉLICE CONTÍNUA DMT ATÉ 50 KM</t>
  </si>
  <si>
    <t>MOBILIZAÇÃO E DESMOBILIZAÇÃO DE EQUIPAMENTO PARA ESTACA TIPO HÉLICE CONTÍNUA DMT DE 50,1 A 100 KM</t>
  </si>
  <si>
    <t>MOBILIZAÇÃO E DESMOBILIZAÇÃO DE EQUIPAMENTO PARA ESTACA TRILHO DMT ATÉ 50 KM</t>
  </si>
  <si>
    <t>MOBILIZAÇÃO E DESMOBILIZAÇÃO DE EQUIPAMENTO PARA ESTACA TRILHO DMT DE 50,1 A 100 KM</t>
  </si>
  <si>
    <t>PERFURAÇÃO DE ESTACA BROCA A TRADO MANUAL D = 150 MM</t>
  </si>
  <si>
    <t>PERFURAÇÃO DE ESTACA BROCA A TRADO MANUAL D = 200 MM</t>
  </si>
  <si>
    <t>PERFURAÇÃO DE ESTACA BROCA A TRADO MANUAL D = 250 MM</t>
  </si>
  <si>
    <t>PERFURAÇÃO DE ESTACA BROCA A TRADO MANUAL D = 300 M</t>
  </si>
  <si>
    <t>PERFURAÇÃO DE ESTACA BROCA A TRADO MECANIZADO D = 250 MM</t>
  </si>
  <si>
    <t>PERFURAÇÃO DE ESTACA BROCA A TRADO MECANIZADO D = 300 MM</t>
  </si>
  <si>
    <t>PERFURAÇÃO DE ESTACA BROCA A TRADO MECANIZADO D = 350 MM</t>
  </si>
  <si>
    <t>PERFURAÇÃO DE ESTACA BROCA A TRADO MECANIZADO D = 400 MM</t>
  </si>
  <si>
    <t>PERFURAÇÃO DE ESTACA BROCA A TRADO MECANIZADO D = 450 MM</t>
  </si>
  <si>
    <t>PERFURAÇÃO DE ESTACA BROCA A TRADO MECANIZADO D = 500 MM</t>
  </si>
  <si>
    <t>SOLDA DE TOPO PERFIL METÁLICO DUPLO</t>
  </si>
  <si>
    <t>SOLDA DE TOPO PERFIL METÁLICO SIMPLES</t>
  </si>
  <si>
    <t>FUN-002  - FUNDAÇÃO SUPERFICIAL</t>
  </si>
  <si>
    <t>CONCRETO CICLÓPICO, FCK 15 MPA,  PREPARADO EM OBRA COM BETONEIRA, COM 30% DE PEDRA DE MÃO, INCLUSIVE LANÇAMENTO, ADENSAMENTO E ACABAMENTO</t>
  </si>
  <si>
    <t>CONCRETO CICLÓPICO, TRAÇO 1:3:6,  PREPARADO EM OBRA COM BETONEIRA, COM 30% DE PEDRA DE MÃO, INCLUSIVE LANÇAMENTO, ADENSAMENTO E ACABAMENTO</t>
  </si>
  <si>
    <t>CONCRETO CICLÓPICO, TRAÇO 1:4:8,  PREPARADO EM OBRA COM BETONEIRA, COM 30% DE PEDRA DE MÃO, INCLUSIVE LANÇAMENTO, ADENSAMENTO E ACABAMENTO</t>
  </si>
  <si>
    <t>FORMA E DESFORMA DE COMPENSADO RESINADO, ESP. 12MM, REAPROVEITAMENTO (3X) (FUNDAÇÃO)</t>
  </si>
  <si>
    <t>FORMA E DESFORMA DE TÁBUA E SARRAFO, REAPROVEITAMENTO (3X) (FUNDAÇÃO)</t>
  </si>
  <si>
    <t>FORNECIMENTO DE CONCRETO ESTRUTURAL, PREPARADO EM OBRA COM BETONEIRA, COM FCK 20 MPA, INCLUSIVE LANÇAMENTO, ADENSAMENTO E ACABAMENTO (FUNDAÇÃO)</t>
  </si>
  <si>
    <t>FORNECIMENTO DE CONCRETO ESTRUTURAL, PREPARADO EM OBRA COM BETONEIRA, COM FCK 25 MPA, INCLUSIVE LANÇAMENTO, ADENSAMENTO E ACABAMENTO (FUNDAÇÃO)</t>
  </si>
  <si>
    <t>FORNECIMENTO DE CONCRETO ESTRUTURAL, PREPARADO EM OBRA COM BETONEIRA, COM FCK 30 MPA, INCLUSIVE LANÇAMENTO, ADENSAMENTO E ACABAMENTO (FUNDAÇÃO)</t>
  </si>
  <si>
    <t>FORNECIMENTO DE CONCRETO ESTRUTURAL, PREPARADO EM OBRA COM BETONEIRA, COM FCK 35 MPA, INCLUSIVE LANÇAMENTO, ADENSAMENTO E ACABAMENTO (FUNDAÇÃO)</t>
  </si>
  <si>
    <t>FORNECIMENTO DE CONCRETO ESTRUTURAL, PREPARADO EM OBRA COM BETONEIRA, COM FCK 40 MPA, INCLUSIVE LANÇAMENTO, ADENSAMENTO E ACABAMENTO (FUNDAÇÃO)</t>
  </si>
  <si>
    <t>FORNECIMENTO DE CONCRETO ESTRUTURAL, USINADO BOMBEADO, COM FCK 20 MPA, INCLUSIVE LANÇAMENTO, ADENSAMENTO E ACABAMENTO (FUNDAÇÃO)</t>
  </si>
  <si>
    <t>FORNECIMENTO DE CONCRETO ESTRUTURAL, USINADO BOMBEADO, COM FCK 20 MPA, SLUMP 20 +/- 2 (SLUMPFLOW 48 A 53 CM, COM AGREGADOS PEDRISCO E AREIA, CONSUMO MÍNIMO DE CIMENTO DE 400 KG/M3), INCLUSIVE LANÇAMENTO, ADENSAMENTO E ACABAMENTO (FUNDAÇÃO)</t>
  </si>
  <si>
    <t>FORNECIMENTO DE CONCRETO ESTRUTURAL, USINADO BOMBEADO, COM FCK 25 MPA, INCLUSIVE LANÇAMENTO, ADENSAMENTO E ACABAMENTO (FUNDAÇÃO)</t>
  </si>
  <si>
    <t>FORNECIMENTO DE CONCRETO ESTRUTURAL, USINADO BOMBEADO, COM FCK 30 MPA, INCLUSIVE LANÇAMENTO, ADENSAMENTO E ACABAMENTO (FUNDAÇÃO)</t>
  </si>
  <si>
    <t>FORNECIMENTO DE CONCRETO ESTRUTURAL, USINADO BOMBEADO, COM FCK 35 MPA, INCLUSIVE LANÇAMENTO, ADENSAMENTO E ACABAMENTO (FUNDAÇÃO)</t>
  </si>
  <si>
    <t>FORNECIMENTO DE CONCRETO ESTRUTURAL, USINADO BOMBEADO, COM FCK 40 MPA, INCLUSIVE LANÇAMENTO, ADENSAMENTO E ACABAMENTO (FUNDAÇÃO)</t>
  </si>
  <si>
    <t>FORNECIMENTO DE CONCRETO ESTRUTURAL, USINADO, COM FCK 20 MPA, INCLUSIVE LANÇAMENTO, ADENSAMENTO E ACABAMENTO (FUNDAÇÃO)</t>
  </si>
  <si>
    <t>FORNECIMENTO DE CONCRETO ESTRUTURAL, USINADO, COM FCK 25 MPA, INCLUSIVE LANÇAMENTO, ADENSAMENTO E ACABAMENTO (FUNDAÇÃO)</t>
  </si>
  <si>
    <t>FORNECIMENTO DE CONCRETO ESTRUTURAL, USINADO, COM FCK 30 MPA, INCLUSIVE LANÇAMENTO, ADENSAMENTO E ACABAMENTO (FUNDAÇÃO)</t>
  </si>
  <si>
    <t>FORNECIMENTO DE CONCRETO ESTRUTURAL, USINADO, COM FCK 35 MPA, INCLUSIVE LANÇAMENTO, ADENSAMENTO E ACABAMENTO (FUNDAÇÃO)</t>
  </si>
  <si>
    <t>FORNECIMENTO DE CONCRETO ESTRUTURAL, USINADO, COM FCK 40 MPA, INCLUSIVE LANÇAMENTO, ADENSAMENTO E ACABAMENTO (FUNDAÇÃO)</t>
  </si>
  <si>
    <t xml:space="preserve">FORNECIMENTO DE CONCRETO NÃO ESTRUTURAL, PREPARADO EM OBRA COM BETONEIRA, COM FCK 10 MPA, INCLUSIVE LANÇAMENTO, ADENSAMENTO E ACABAMENTO (FUNDAÇÃO)
</t>
  </si>
  <si>
    <t>FORNECIMENTO DE CONCRETO NÃO ESTRUTURAL, PREPARADO EM OBRA COM BETONEIRA, COM FCK 13,5 MPA, INCLUSIVE LANÇAMENTO, ADENSAMENTO E ACABAMENTO (FUNDAÇÃO)</t>
  </si>
  <si>
    <t>FORNECIMENTO DE CONCRETO NÃO ESTRUTURAL, PREPARADO EM OBRA COM BETONEIRA, COM FCK 15 MPA, INCLUSIVE LANÇAMENTO, ADENSAMENTO E ACABAMENTO (FUNDAÇÃO)</t>
  </si>
  <si>
    <t>FORNECIMENTO DE CONCRETO NÃO ESTRUTURAL, PREPARADO EM OBRA COM BETONEIRA, COM FCK 18 MPA, INCLUSIVE LANÇAMENTO, ADENSAMENTO E ACABAMENTO (FUNDAÇÃO)</t>
  </si>
  <si>
    <t>FORNECIMENTO DE CONCRETO NÃO ESTRUTURAL, PREPARADO EM OBRA COM BETONEIRA, COM FCK 9 MPA, INCLUSIVE LANÇAMENTO, ADENSAMENTO E ACABAMENTO (FUNDAÇÃO)</t>
  </si>
  <si>
    <t>FORNECIMENTO DE CONCRETO NÃO ESTRUTURAL, USINADO, COM FCK 10 MPA, INCLUSIVE LANÇAMENTO, ADENSAMENTO E ACABAMENTO (FUNDAÇÃO)</t>
  </si>
  <si>
    <t>FORNECIMENTO DE CONCRETO NÃO ESTRUTURAL, USINADO, COM FCK 15 MPA, INCLUSIVE LANÇAMENTO, ADENSAMENTO E ACABAMENTO (FUNDAÇÃO)</t>
  </si>
  <si>
    <t>LASTRO DE AREIA</t>
  </si>
  <si>
    <t>LASTRO DE BRITA 2 OU 3 APILOADO MANUALMENTE</t>
  </si>
  <si>
    <t xml:space="preserve">LASTRO DE CONCRETO MAGRO, INCLUSIVE TRANSPORTE, LANÇAMENTO E ADENSAMENTO </t>
  </si>
  <si>
    <t>GAS-001  - INSTALAÇÃO DE GÁS</t>
  </si>
  <si>
    <t>BICO DE BUSEN</t>
  </si>
  <si>
    <t>CAPS FORJADO SOLDA SCH 40 S/COST A234 WPB 3/4"</t>
  </si>
  <si>
    <t>CILINDRO DE AÇO COM GÁS GLP CAPACIDADE 45 KG</t>
  </si>
  <si>
    <t>COLETOR MÓDULO CENTRAL</t>
  </si>
  <si>
    <t>COLETOR MÓDULO II SIMPLES P-45</t>
  </si>
  <si>
    <t>DEPÓSITO PARA CILINDRO DE GÁS (GLP) - PADRÃO DEER-MG</t>
  </si>
  <si>
    <t>MANGUEIRA PLÁSTICA PARA GÁS D = 3/8" X 1,50 M</t>
  </si>
  <si>
    <t>NIPLE DE REDUÇÃO DE LATÃO 1/2" NPT X 1/8" NPT</t>
  </si>
  <si>
    <t>NIPLE DE REDUÇÃO DE LATÃO 1/2" NPT X 3/8" NPT</t>
  </si>
  <si>
    <t>NIPLE DUPLO FERRO MALEÁVEL 300# 1/2" NPT</t>
  </si>
  <si>
    <t>PIG-TAIL DE BORRACHA P-45/P-90 - 500MM</t>
  </si>
  <si>
    <t>REGISTRO BICO INJETOR D = 3/8"</t>
  </si>
  <si>
    <t>REGISTRO DE GÁS D = 1/2"</t>
  </si>
  <si>
    <t>REGISTRO DE LATÃO 1/2" NPT X 1/2" NPT</t>
  </si>
  <si>
    <t>REGULADOR PRESSÃO ALIANÇA 76506/3 ENTRA 1/8" - 7KG/H - EST. ÚNICO</t>
  </si>
  <si>
    <t>TAMPÃO (CAP) FERRO MALEÁVEL NPT 300# 1/2"</t>
  </si>
  <si>
    <t>TUBO AÇO PRETO SCH-40, D = 1/2" SEM COSTURA</t>
  </si>
  <si>
    <t>TUBO AÇO PRETO SCH-40, D = 3/4" SEM COSTURA</t>
  </si>
  <si>
    <t>TUBO AÇO PRETO SCH-40, D = 3/8" SEM COSTURA</t>
  </si>
  <si>
    <t>VÁLVULA DE ESFERA TRIPARTIDA COM ROSCA NPT, CLASSE 300LBS - 1/2"</t>
  </si>
  <si>
    <t>VÁLVULA DE ESFERA TRIPARTIDA COM ROSCA NPT, CLASSE 300LBS - 3/4"</t>
  </si>
  <si>
    <t>VÁLVULA DE REGISTRO PARA GÁS COM TÊ REVERSÍVEL PARA 2 BOTIJÕES</t>
  </si>
  <si>
    <t>HID-001  - INSTALAÇÃO HIDRO-SANITÁRIA</t>
  </si>
  <si>
    <t>ADAPTADOR SOLDÁVEL DE PVC MARROM COM FLANGES E ANEL PARA CAIXA DÁGUA Ø 20 MM X 1/2"</t>
  </si>
  <si>
    <t>ADAPTADOR SOLDÁVEL DE PVC MARROM COM FLANGES E ANEL PARA CAIXA DÁGUA Ø 25 MM X 3/4"</t>
  </si>
  <si>
    <t>ADAPTADOR SOLDÁVEL DE PVC MARROM COM FLANGES E ANEL PARA CAIXA DÁGUA Ø 32 MM X 1"</t>
  </si>
  <si>
    <t>ADAPTADOR SOLDÁVEL DE PVC MARROM COM FLANGES E ANEL PARA CAIXA DÁGUA Ø 40 MM X 1 1/4"</t>
  </si>
  <si>
    <t>ADAPTADOR SOLDÁVEL DE PVC MARROM COM FLANGES E ANEL PARA CAIXA DÁGUA Ø 50 MM X 1 1/2"</t>
  </si>
  <si>
    <t>ADAPTADOR SOLDÁVEL DE PVC MARROM COM FLANGES E ANEL PARA CAIXA DÁGUA Ø 60 MM X 2"</t>
  </si>
  <si>
    <t>ADAPTADOR SOLDÁVEL DE PVC MARROM COM FLANGES LIVRES PARA CAIXA DÁGUA Ø 110 MM X 4"</t>
  </si>
  <si>
    <t>ADAPTADOR SOLDÁVEL DE PVC MARROM COM FLANGES LIVRES PARA CAIXA DÁGUA Ø 25 MM X 3/4"</t>
  </si>
  <si>
    <t>ADAPTADOR SOLDÁVEL DE PVC MARROM COM FLANGES LIVRES PARA CAIXA DÁGUA Ø 32 MM X 1"</t>
  </si>
  <si>
    <t>ADAPTADOR SOLDÁVEL DE PVC MARROM COM FLANGES LIVRES PARA CAIXA DÁGUA Ø 40 MM X 1 1/4"</t>
  </si>
  <si>
    <t>ADAPTADOR SOLDÁVEL DE PVC MARROM COM FLANGES LIVRES PARA CAIXA DÁGUA Ø 50 MM X 1 1/2"</t>
  </si>
  <si>
    <t>ADAPTADOR SOLDÁVEL DE PVC MARROM COM FLANGES LIVRES PARA CAIXA DÁGUA Ø 60 MM X 2"</t>
  </si>
  <si>
    <t>ADAPTADOR SOLDÁVEL DE PVC MARROM COM FLANGES LIVRES PARA CAIXA DÁGUA Ø 75 MM X 2 1/2"</t>
  </si>
  <si>
    <t>ADAPTADOR SOLDÁVEL DE PVC MARROM COM FLANGES LIVRES PARA CAIXA DÁGUA Ø 85 MM X 3"</t>
  </si>
  <si>
    <t>BOMBA CENTRÍFUGA DE SUCÇÃO E RECALQUE 1/2 HP D = 2"</t>
  </si>
  <si>
    <t>BOMBA CENTRÍFUGA DE SUCÇÃO E RECALQUE 1/2 HP D = 3"</t>
  </si>
  <si>
    <t>CAIXA ALVENARIA 100 X 100 X 50 CM, TAMPA EM CONCRETO-INSPEÇÃO /PASSAGEM, INCLUSIVE ESCAVAÇÃO, REATERRO E BOTA-FORA</t>
  </si>
  <si>
    <t>CAIXA ALVENARIA 100 X 100 X 50 CM, TAMPA EM GRELHA DE AÇO-PASSAGEM, INCLUSIVE ESCAVAÇÃO, REATERRO E BOTA-FORA</t>
  </si>
  <si>
    <t>CAIXA ALVENARIA 100 X 100 X 80 CM, TAMPA EM CONCRETO-INSPEÇÃO /PASSAGEM, INCLUSIVE ESCAVAÇÃO, REATERRO E BOTA-FORA</t>
  </si>
  <si>
    <t>CAIXA ALVENARIA 100 X 100 X 80 CM, TAMPA EM GRELHA DE AÇO-PASSAGEM, INCLUSIVE ESCAVAÇÃO, REATERRO E BOTA-FORA</t>
  </si>
  <si>
    <t>CAIXA ALVENARIA 30 X 30 X 30 CM, TAMPA EM CONCRETO-INSPEÇÃO /PASSAGEM, INCLUSIVE ESCAVAÇÃO, REATERRO E BOTA-FORA</t>
  </si>
  <si>
    <t>CAIXA ALVENARIA 30 X 30 X 30 CM, TAMPA EM GRELHA DE AÇO-PASSAGEM, INCLUSIVE ESCAVAÇÃO, REATERRO E BOTA-FORA</t>
  </si>
  <si>
    <t>CAIXA ALVENARIA 30 X 30 X 40 CM, TAMPA EM CONCRETO-INSPEÇÃO /PASSAGEM, INCLUSIVE ESCAVAÇÃO, REATERRO E BOTA-FORA</t>
  </si>
  <si>
    <t>CAIXA ALVENARIA 30 X 30 X 40 CM, TAMPA EM GRELHA DE AÇO-PASSAGEM, INCLUSIVE ESCAVAÇÃO, REATERRO E BOTA-FORA</t>
  </si>
  <si>
    <t>CAIXA ALVENARIA 30 X 30 X 60 CM, TAMPA EM CONCRETO-INSPEÇÃO /PASSAGEM, INCLUSIVE ESCAVAÇÃO, REATERRO E BOTA-FORA</t>
  </si>
  <si>
    <t>CAIXA ALVENARIA 30 X 30 X 60 CM, TAMPA EM GRELHA DE AÇO-PASSAGEM, INCLUSIVE ESCAVAÇÃO, REATERRO E BOTA-FORA</t>
  </si>
  <si>
    <t>CAIXA ALVENARIA 40 X 40 X 100 CM, TAMPA EM CONCRETO-INSPEÇÃO /PASSAGEM, INCLUSIVE ESCAVAÇÃO, REATERRO E BOTA-FORA</t>
  </si>
  <si>
    <t>CAIXA ALVENARIA 40 X 40 X 40 CM, TAMPA EM CONCRETO-INSPEÇÃO /PASSAGEM, INCLUSIVE ESCAVAÇÃO, REATERRO E BOTA-FORA</t>
  </si>
  <si>
    <t>CAIXA ALVENARIA 40 X 40 X 40 CM, TAMPA EM GRELHA DE AÇO-PASSAGEM, INCLUSIVE ESCAVAÇÃO, REATERRO E BOTA-FORA</t>
  </si>
  <si>
    <t>CAIXA ALVENARIA 40 X 40 X 60 CM, TAMPA EM CONCRETO-INSPEÇÃO /PASSAGEM, INCLUSIVE ESCAVAÇÃO, REATERRO E BOTA-FORA</t>
  </si>
  <si>
    <t>CAIXA ALVENARIA 40 X 40 X 60 CM, TAMPA EM GRELHA DE AÇO-PASSAGEM, INCLUSIVE ESCAVAÇÃO, REATERRO E BOTA-FORA</t>
  </si>
  <si>
    <t>CAIXA ALVENARIA 40 X 40 X 80 CM, TAMPA EM CONCRETO-INSPEÇÃO /PASSAGEM, INCLUSIVE ESCAVAÇÃO, REATERRO E BOTA-FORA</t>
  </si>
  <si>
    <t>CAIXA ALVENARIA 40 X 40 X 80 CM, TAMPA EM GRELHA DE AÇO-PASSAGEM, INCLUSIVE ESCAVAÇÃO, REATERRO E BOTA-FORA</t>
  </si>
  <si>
    <t>CAIXA ALVENARIA 50 X 50 X 100 CM, TAMPA EM CONCRETO-INSPEÇÃO /PASSAGEM, INCLUSIVE ESCAVAÇÃO, REATERRO E BOTA-FORA</t>
  </si>
  <si>
    <t>CAIXA ALVENARIA 50 X 50 X 100 CM, TAMPA EM GRELHA DE AÇO-PASSAGEM, INCLUSIVE ESCAVAÇÃO, REATERRO E BOTA-FORA</t>
  </si>
  <si>
    <t>CAIXA ALVENARIA 50 X 50 X 40 CM, TAMPA EM CONCRETO-INSPEÇÃO /PASSAGEM, INCLUSIVE ESCAVAÇÃO, REATERRO E BOTA-FORA</t>
  </si>
  <si>
    <t>CAIXA ALVENARIA 50 X 50 X 40 CM, TAMPA EM GRELHA DE AÇO-PASSAGEM, INCLUSIVE ESCAVAÇÃO, REATERRO E BOTA-FORA</t>
  </si>
  <si>
    <t>CAIXA ALVENARIA 50 X 50 X 60 CM, TAMPA EM CONCRETO-INSPEÇÃO /PASSAGEM, INCLUSIVE ESCAVAÇÃO, REATERRO E BOTA-FORA</t>
  </si>
  <si>
    <t>CAIXA ALVENARIA 50 X 50 X 60 CM, TAMPA EM GRELHA DE AÇO-PASSAGEM, INCLUSIVE ESCAVAÇÃO, REATERRO E BOTA-FORA</t>
  </si>
  <si>
    <t>CAIXA ALVENARIA 50 X 50 X 80 CM, TAMPA EM CONCRETO-INSPEÇÃO /PASSAGEM, INCLUSIVE ESCAVAÇÃO, REATERRO E BOTA-FORA</t>
  </si>
  <si>
    <t>CAIXA ALVENARIA 55 X 50 X 45 CM, TAMPA EM CONCRETO-INSPEÇÃO /PASSAGEM, INCLUSIVE ESCAVAÇÃO, REATERRO E BOTA-FORA</t>
  </si>
  <si>
    <t>CAIXA ALVENARIA 60 X 60 X 100 CM, TAMPA EM CONCRETO-INSPEÇÃO /PASSAGEM, INCLUSIVE ESCAVAÇÃO, REATERRO E BOTA-FORA</t>
  </si>
  <si>
    <t>CAIXA ALVENARIA 60 X 60 X 100 CM, TAMPA EM GRELHA DE AÇO-PASSAGEM, INCLUSIVE ESCAVAÇÃO, REATERRO E BOTA-FORA</t>
  </si>
  <si>
    <t>CAIXA ALVENARIA 60 X 60 X 40 CM, TAMPA EM CONCRETO-INSPEÇÃO /PASSAGEM, INCLUSIVE ESCAVAÇÃO, REATERRO E BOTA-FORA</t>
  </si>
  <si>
    <t>CAIXA ALVENARIA 60 X 60 X 40 CM, TAMPA EM GRELHA DE AÇO-PASSAGEM, INCLUSIVE ESCAVAÇÃO, REATERRO E BOTA-FORA</t>
  </si>
  <si>
    <t>CAIXA ALVENARIA 60 X 60 X 60 CM, TAMPA EM CONCRETO-INSPEÇÃO /PASSAGEM, INCLUSIVE ESCAVAÇÃO, REATERRO E BOTA-FORA</t>
  </si>
  <si>
    <t>CAIXA ALVENARIA 60 X 60 X 60 CM, TAMPA EM GRELHA DE AÇO-PASSAGEM, INCLUSIVE ESCAVAÇÃO, REATERRO E BOTA-FORA</t>
  </si>
  <si>
    <t>CAIXA ALVENARIA 60 X 60 X 65 CM, TAMPA EM CONCRETO-INSPEÇÃO /PASSAGEM, INCLUSIVE ESCAVAÇÃO, REATERRO E BOTA-FORA</t>
  </si>
  <si>
    <t>CAIXA ALVENARIA 60 X 60 X 70 CM, TAMPA EM CONCRETO-INSPEÇÃO /PASSAGEM, INCLUSIVE ESCAVAÇÃO, REATERRO E BOTA-FORA</t>
  </si>
  <si>
    <t>CAIXA ALVENARIA 60 X 60 X 75 CM, TAMPA EM CONCRETO-INSPEÇÃO /PASSAGEM, INCLUSIVE ESCAVAÇÃO, REATERRO E BOTA-FORA</t>
  </si>
  <si>
    <t>CAIXA ALVENARIA 60 X 60 X 80 CM, TAMPA EM CONCRETO-INSPEÇÃO /PASSAGEM, INCLUSIVE ESCAVAÇÃO, REATERRO E BOTA-FORA</t>
  </si>
  <si>
    <t>CAIXA ALVENARIA 60 X 60 X 80 CM, TAMPA EM GRELHA DE AÇO-PASSAGEM, INCLUSIVE ESCAVAÇÃO, REATERRO E BOTA-FORA</t>
  </si>
  <si>
    <t>CAIXA ALVENARIA 60 X 60 X 85 CM, TAMPA EM CONCRETO-INSPEÇÃO /PASSAGEM, INCLUSIVE ESCAVAÇÃO, REATERRO E BOTA-FORA</t>
  </si>
  <si>
    <t>CAIXA ALVENARIA 70 X 70 X 110 CM, TAMPA EM CONCRETO-INSPEÇÃO /PASSAGEM, INCLUSIVE ESCAVAÇÃO, REATERRO E BOTA-FORA</t>
  </si>
  <si>
    <t>CAIXA ALVENARIA 70 X 70 X 110 CM, TAMPA EM GRELHA DE AÇO-PASSAGEM, INCLUSIVE ESCAVAÇÃO, REATERRO E BOTA-FORA</t>
  </si>
  <si>
    <t>CAIXA ALVENARIA 70 X 70 X 40 CM, TAMPA EM CONCRETO-INSPEÇÃO /PASSAGEM, INCLUSIVE ESCAVAÇÃO, REATERRO E BOTA-FORA</t>
  </si>
  <si>
    <t>CAIXA ALVENARIA 70 X 70 X 40 CM, TAMPA EM GRELHA DE AÇO-PASSAGEM, INCLUSIVE ESCAVAÇÃO, REATERRO E BOTA-FORA</t>
  </si>
  <si>
    <t>CAIXA ALVENARIA 70 X 70 X 60 CM, TAMPA EM CONCRETO-INSPEÇÃO /PASSAGEM, INCLUSIVE ESCAVAÇÃO, REATERRO E BOTA-FORA</t>
  </si>
  <si>
    <t>CAIXA ALVENARIA 70 X 70 X 60 CM, TAMPA EM GRELHA DE AÇO-PASSAGEM, INCLUSIVE ESCAVAÇÃO, REATERRO E BOTA-FORA</t>
  </si>
  <si>
    <t>CAIXA ALVENARIA 70 X 70 X 80 CM, TAMPA EM CONCRETO-INSPEÇÃO /PASSAGEM, INCLUSIVE ESCAVAÇÃO, REATERRO E BOTA-FORA</t>
  </si>
  <si>
    <t>CAIXA ALVENARIA 70 X 70 X 80 CM, TAMPA EM GRELHA DE AÇO-PASSAGEM, INCLUSIVE ESCAVAÇÃO, REATERRO E BOTA-FORA</t>
  </si>
  <si>
    <t>CAIXA ALVENARIA 80 X 80 X 100 CM, TAMPA EM CONCRETO-INSPEÇÃO /PASSAGEM, INCLUSIVE ESCAVAÇÃO, REATERRO E BOTA-FORA</t>
  </si>
  <si>
    <t>CAIXA ALVENARIA 80 X 80 X 100 CM, TAMPA EM GRELHA DE AÇO-PASSAGEM, INCLUSIVE ESCAVAÇÃO, REATERRO E BOTA-FORA</t>
  </si>
  <si>
    <t>CAIXA ALVENARIA 80 X 80 X 140 CM, TAMPA EM CONCRETO-INSPEÇÃO /PASSAGEM, INCLUSIVE ESCAVAÇÃO, REATERRO E BOTA-FORA</t>
  </si>
  <si>
    <t>CAIXA ALVENARIA 80 X 80 X 140 CM, TAMPA EM GRELHA DE AÇO-PASSAGEM, INCLUSIVE ESCAVAÇÃO, REATERRO E BOTA-FORA</t>
  </si>
  <si>
    <t>CAIXA ALVENARIA 80 X 80 X 40 CM, TAMPA EM CONCRETO-INSPEÇÃO /PASSAGEM, INCLUSIVE ESCAVAÇÃO, REATERRO E BOTA-FORA</t>
  </si>
  <si>
    <t>CAIXA ALVENARIA 80 X 80 X 40 CM, TAMPA EM GRELHA DE AÇO-PASSAGEM, INCLUSIVE ESCAVAÇÃO, REATERRO E BOTA-FORA</t>
  </si>
  <si>
    <t>CAIXA ALVENARIA 80 X 80 X 60 CM, TAMPA EM CONCRETO-INSPEÇÃO /PASSAGEM, INCLUSIVE ESCAVAÇÃO, REATERRO E BOTA-FORA</t>
  </si>
  <si>
    <t>CAIXA ALVENARIA 80 X 80 X 60 CM, TAMPA EM GRELHA DE AÇO-PASSAGEM, INCLUSIVE ESCAVAÇÃO, REATERRO E BOTA-FORA</t>
  </si>
  <si>
    <t>CAIXA ALVENARIA 80 X 80 X 80 CM, TAMPA EM CONCRETO-INSPEÇÃO /PASSAGEM, INCLUSIVE ESCAVAÇÃO, REATERRO E BOTA-FORA</t>
  </si>
  <si>
    <t>CAIXA ALVENARIA 80 X 80 X 80 CM, TAMPA EM GRELHA DE AÇO-PASSAGEM, INCLUSIVE ESCAVAÇÃO, REATERRO E BOTA-FORA</t>
  </si>
  <si>
    <t>CAIXA ALVENARIA 90 X 90 X 100 CM, TAMPA EM CONCRETO-INSPEÇÃO /PASSAGEM, INCLUSIVE ESCAVAÇÃO, REATERRO E BOTA-FORA</t>
  </si>
  <si>
    <t>CAIXA ALVENARIA 90 X 90 X 100 CM, TAMPA EM GRELHA DE AÇO-PASSAGEM, INCLUSIVE ESCAVAÇÃO, REATERRO E BOTA-FORA</t>
  </si>
  <si>
    <t>CAIXA ALVENARIA 90 X 90 X 140 CM, TAMPA EM CONCRETO-INSPEÇÃO /PASSAGEM, INCLUSIVE ESCAVAÇÃO, REATERRO E BOTA-FORA</t>
  </si>
  <si>
    <t>CAIXA ALVENARIA 90 X 90 X 140 CM, TAMPA EM GRELHA DE AÇO-PASSAGEM, INCLUSIVE ESCAVAÇÃO, REATERRO E BOTA-FORA</t>
  </si>
  <si>
    <t>CAIXA ALVENARIA 90 X 90 X 60 CM, TAMPA EM CONCRETO-INSPEÇÃO /PASSAGEM, INCLUSIVE ESCAVAÇÃO, REATERRO E BOTA-FORA</t>
  </si>
  <si>
    <t>CAIXA ALVENARIA 90 X 90 X 60 CM, TAMPA EM GRELHA DE AÇO-PASSAGEM, INCLUSIVE ESCAVAÇÃO, REATERRO E BOTA-FORA</t>
  </si>
  <si>
    <t>CAIXA ALVENARIA 90 X 90 X 80 CM, TAMPA EM CONCRETO-INSPEÇÃO /PASSAGEM, INCLUSIVE ESCAVAÇÃO, REATERRO E BOTA-FORA</t>
  </si>
  <si>
    <t>CAIXA ALVENARIA 90 X 90 X 80 CM, TAMPA EM GRELHA DE AÇO-PASSAGEM, INCLUSIVE ESCAVAÇÃO, REATERRO E BOTA-FORA</t>
  </si>
  <si>
    <t>CAIXA DÁGUA DE POLIETILENO COM TAMPA 1000 L</t>
  </si>
  <si>
    <t>CAIXA DÁGUA DE POLIETILENO COM TAMPA 1500 L</t>
  </si>
  <si>
    <t>CAIXA DÁGUA DE POLIETILENO COM TAMPA 250 L</t>
  </si>
  <si>
    <t>CAIXA DÁGUA DE POLIETILENO COM TAMPA 500 L</t>
  </si>
  <si>
    <t>CAIXA DÁGUA SUBTERRÂNEA, CAPACIDADE 15.000 L, EM CONCRETO E CASAS DE BOMBAS</t>
  </si>
  <si>
    <t>CAIXA DE DESCARGA PLÁSTICA EXTERNA 12 LTS INSTALADA COM ACESSÓRIOS</t>
  </si>
  <si>
    <t>CAIXA DE GORDURA ESPECIAL VOL. ACIMA DE 120 LITROS, EM ALVENARIA DE 1/2 TIJOLO REQUEIMADO REVESTIDA E IMPERMEABILIZADA, COM TAMPA DE CONCRETO, INCLUSIVE ESCAVAÇÃO, REATERRO E BOTA-FORA</t>
  </si>
  <si>
    <t>CAIXA DE GORDURA PRÉ FABRICADA SIMPLES VOL. 120 LITROS</t>
  </si>
  <si>
    <t>CAIXA DE GORDURA PRÉ-FABRICADA SIMPLES VOL. 31 LITROS</t>
  </si>
  <si>
    <t>CAIXA DE INSPEÇÃO DE POLIETILENO , Ø 100 MM</t>
  </si>
  <si>
    <t>CAIXA SECA DE PVC RÍGIDO , 100 X 100 X 40 MM</t>
  </si>
  <si>
    <t>CAIXA SIFONADA EM PVC COM GRELHA QUADRADA/REDONDA 150 X 185 X 75 MM</t>
  </si>
  <si>
    <t>CAIXA SIFONADA EM PVC COM GRELHA QUADRADA150 X 150 X 50 MM</t>
  </si>
  <si>
    <t>CAIXA SIFONADA EM PVC COM GRELHA REDONDA 100 X 100 X 40 MM</t>
  </si>
  <si>
    <t>CAIXA SIFONADA EM PVC COM GRELHA REDONDA 100 X 100 X 50 MM</t>
  </si>
  <si>
    <t>CAIXA SIFONADA EM PVC COM GRELHA REDONDA 150 X 150 X 50 MM</t>
  </si>
  <si>
    <t>CAIXA SIFONADA EM PVC COM TAMPA CEGA 150 X 150 X 50 MM</t>
  </si>
  <si>
    <t>CAIXA SIFONADA EM PVC COM TAMPA CEGA 150 X 185 X 75 MM</t>
  </si>
  <si>
    <t>CAIXA SIFONADA EM PVC COM TAMPA CEGA 250 X 172 X 50 MM</t>
  </si>
  <si>
    <t>CAIXA SIFONADA EM PVC COM TAMPA CEGA 250 X 230 X 75 MM</t>
  </si>
  <si>
    <t>CONJUNTO ELEVATÓRIO MOTOR-BOMBA (CENTRÍFUGA) DE 10 HP</t>
  </si>
  <si>
    <t>CONJUNTO ELEVATÓRIO MOTOR-BOMBA (CENTRÍFUGA) DE 1/2 HP</t>
  </si>
  <si>
    <t>CONJUNTO ELEVATÓRIO MOTOR-BOMBA (CENTRÍFUGA) DE 1/3 HP</t>
  </si>
  <si>
    <t>CONJUNTO ELEVATÓRIO MOTOR-BOMBA (CENTRÍFUGA) DE 2 HP</t>
  </si>
  <si>
    <t>CONJUNTO ELEVATÓRIO MOTOR-BOMBA (CENTRÍFUGA) DE 3 HP</t>
  </si>
  <si>
    <t>CONJUNTO ELEVATÓRIO MOTOR-BOMBA (CENTRÍFUGA) DE 5 HP</t>
  </si>
  <si>
    <t>CONJUNTO ELEVATÓRIO MOTOR-BOMBA (CENTRÍFUGA) DE 7,5 HP</t>
  </si>
  <si>
    <t>CONJUNTO MOTO BOMBA 3/4" CV MONOFÁSICA, CENTRÍFUGA, 1 ESTAGIO</t>
  </si>
  <si>
    <t>FORNECIMENTO E ASSENTAMENTO DE TUBO CPVC SOLDÁVEL, ÁGUA QUENTE, DN 114 MM (4"), INCLUSIVE CONEXÕES</t>
  </si>
  <si>
    <t>FORNECIMENTO E ASSENTAMENTO DE TUBO CPVC SOLDÁVEL, ÁGUA QUENTE, DN 15 MM (1/2"), INCLUSIVE CONEXÕES</t>
  </si>
  <si>
    <t>FORNECIMENTO E ASSENTAMENTO DE TUBO CPVC SOLDÁVEL, ÁGUA QUENTE, DN 22 MM (3/4"), INCLUSIVE CONEXÕES</t>
  </si>
  <si>
    <t>FORNECIMENTO E ASSENTAMENTO DE TUBO CPVC SOLDÁVEL, ÁGUA QUENTE, DN 28 MM (1"), INCLUSIVE CONEXÕES</t>
  </si>
  <si>
    <t>FORNECIMENTO E ASSENTAMENTO DE TUBO CPVC SOLDÁVEL, ÁGUA QUENTE, DN 35 MM (1.1/4"), INCLUSIVE CONEXÕES</t>
  </si>
  <si>
    <t>FORNECIMENTO E ASSENTAMENTO DE TUBO CPVC SOLDÁVEL, ÁGUA QUENTE, DN 42 MM (1.1/2"), INCLUSIVE CONEXÕES</t>
  </si>
  <si>
    <t>FORNECIMENTO E ASSENTAMENTO DE TUBO CPVC SOLDÁVEL, ÁGUA QUENTE, DN 54 MM (2"), INCLUSIVE CONEXÕES</t>
  </si>
  <si>
    <t>FORNECIMENTO E ASSENTAMENTO DE TUBO CPVC SOLDÁVEL, ÁGUA QUENTE, DN 73 MM (2.1/2"), INCLUSIVE CONEXÕES</t>
  </si>
  <si>
    <t>FORNECIMENTO E ASSENTAMENTO DE TUBO CPVC SOLDÁVEL, ÁGUA QUENTE, DN 89 MM (3"), INCLUSIVE CONEXÕES</t>
  </si>
  <si>
    <t>FORNECIMENTO E ASSENTAMENTO DE TUBO DE AÇO GALVANIZADO COM COSTURA , INCLUSIVE CONEXÕES E SUPORTES, D = 1"</t>
  </si>
  <si>
    <t>FORNECIMENTO E ASSENTAMENTO DE TUBO DE AÇO GALVANIZADO COM COSTURA , INCLUSIVE CONEXÕES E SUPORTES, D = 1 1/2"</t>
  </si>
  <si>
    <t>FORNECIMENTO E ASSENTAMENTO DE TUBO DE AÇO GALVANIZADO COM COSTURA , INCLUSIVE CONEXÕES E SUPORTES, D = 1 1/4"</t>
  </si>
  <si>
    <t>FORNECIMENTO E ASSENTAMENTO DE TUBO DE AÇO GALVANIZADO COM COSTURA , INCLUSIVE CONEXÕES E SUPORTES, D = 1/2"</t>
  </si>
  <si>
    <t>FORNECIMENTO E ASSENTAMENTO DE TUBO DE AÇO GALVANIZADO COM COSTURA , INCLUSIVE CONEXÕES E SUPORTES, D = 2"</t>
  </si>
  <si>
    <t>FORNECIMENTO E ASSENTAMENTO DE TUBO DE AÇO GALVANIZADO COM COSTURA , INCLUSIVE CONEXÕES E SUPORTES, D = 2 1/2"</t>
  </si>
  <si>
    <t>FORNECIMENTO E ASSENTAMENTO DE TUBO DE AÇO GALVANIZADO COM COSTURA , INCLUSIVE CONEXÕES E SUPORTES, D = 3/4"</t>
  </si>
  <si>
    <t>FORNECIMENTO E ASSENTAMENTO DE TUBO DE COBRE CLASSE "A" SEM COSTURA SOLDÁVEL, INCLUSIVE CONEXÕES E SUPORTES, D = 104 MM (4")</t>
  </si>
  <si>
    <t>FORNECIMENTO E ASSENTAMENTO DE TUBO DE COBRE CLASSE "A" SEM COSTURA SOLDÁVEL, INCLUSIVE CONEXÕES E SUPORTES, D = 1/2"</t>
  </si>
  <si>
    <t>FORNECIMENTO E ASSENTAMENTO DE TUBO DE COBRE CLASSE "A" SEM COSTURA SOLDÁVEL, INCLUSIVE CONEXÕES E SUPORTES, D = 22 MM (3/4")</t>
  </si>
  <si>
    <t>FORNECIMENTO E ASSENTAMENTO DE TUBO DE COBRE CLASSE "A" SEM COSTURA SOLDÁVEL, INCLUSIVE CONEXÕES E SUPORTES, D = 28 MM (1")</t>
  </si>
  <si>
    <t>FORNECIMENTO E ASSENTAMENTO DE TUBO DE COBRE CLASSE "A" SEM COSTURA SOLDÁVEL, INCLUSIVE CONEXÕES E SUPORTES, D = 35 MM (1 1/4")</t>
  </si>
  <si>
    <t>FORNECIMENTO E ASSENTAMENTO DE TUBO DE COBRE CLASSE "A" SEM COSTURA SOLDÁVEL, INCLUSIVE CONEXÕES E SUPORTES, D = 42 MM (1 1/2")</t>
  </si>
  <si>
    <t>FORNECIMENTO E ASSENTAMENTO DE TUBO DE COBRE CLASSE "A" SEM COSTURA SOLDÁVEL, INCLUSIVE CONEXÕES E SUPORTES, D = 54 MM (2")</t>
  </si>
  <si>
    <t>FORNECIMENTO E ASSENTAMENTO DE TUBO DE COBRE CLASSE "A" SEM COSTURA SOLDÁVEL, INCLUSIVE CONEXÕES E SUPORTES, D = 66 MM (2 1/2")</t>
  </si>
  <si>
    <t>FORNECIMENTO E ASSENTAMENTO DE TUBO DE COBRE CLASSE "A" SEM COSTURA SOLDÁVEL, INCLUSIVE CONEXÕES E SUPORTES, D = 79 MM (3")</t>
  </si>
  <si>
    <t>FORNECIMENTO E ASSENTAMENTO DE TUBO DE COBRE CLASSE "E" SEM COSTURA SOLDÁVEL, INCLUSIVE CONEXÕES E SUPORTES, D = 104 MM (4")</t>
  </si>
  <si>
    <t>FORNECIMENTO E ASSENTAMENTO DE TUBO DE COBRE CLASSE "E" SEM COSTURA SOLDÁVEL, INCLUSIVE CONEXÕES E SUPORTES, D = 15 MM (1/2")</t>
  </si>
  <si>
    <t>FORNECIMENTO E ASSENTAMENTO DE TUBO DE COBRE CLASSE "E" SEM COSTURA SOLDÁVEL, INCLUSIVE CONEXÕES E SUPORTES, D = 22 MM (3/4")</t>
  </si>
  <si>
    <t>FORNECIMENTO E ASSENTAMENTO DE TUBO DE COBRE CLASSE "E" SEM COSTURA SOLDÁVEL, INCLUSIVE CONEXÕES E SUPORTES, D = 28 MM (1")</t>
  </si>
  <si>
    <t>FORNECIMENTO E ASSENTAMENTO DE TUBO DE COBRE CLASSE "E" SEM COSTURA SOLDÁVEL, INCLUSIVE CONEXÕES E SUPORTES, D = 35 MM (1 1/4")</t>
  </si>
  <si>
    <t>FORNECIMENTO E ASSENTAMENTO DE TUBO DE COBRE CLASSE "E" SEM COSTURA SOLDÁVEL, INCLUSIVE CONEXÕES E SUPORTES, D = 42 MM (1 1/2")</t>
  </si>
  <si>
    <t>FORNECIMENTO E ASSENTAMENTO DE TUBO DE COBRE CLASSE "E" SEM COSTURA SOLDÁVEL, INCLUSIVE CONEXÕES E SUPORTES, D = 54 MM (2")</t>
  </si>
  <si>
    <t>FORNECIMENTO E ASSENTAMENTO DE TUBO DE COBRE CLASSE "E" SEM COSTURA SOLDÁVEL, INCLUSIVE CONEXÕES E SUPORTES, D = 66 MM (2 1/2")</t>
  </si>
  <si>
    <t>FORNECIMENTO E ASSENTAMENTO DE TUBO DE COBRE CLASSE "E" SEM COSTURA SOLDÁVEL, INCLUSIVE CONEXÕES E SUPORTES, D = 79 MM (3")</t>
  </si>
  <si>
    <t>FORNECIMENTO E ASSENTAMENTO DE TUBO DE POLIPROPILENO (PPR), PRESSÃO DE 12 GF/CM², INCLUSIVE CONEXÕES E SUPORTES, D = 20 MM (NBR 15813)</t>
  </si>
  <si>
    <t>FORNECIMENTO E ASSENTAMENTO DE TUBO DE POLIPROPILENO (PPR), PRESSÃO DE 12 KGF/CM², INCLUSIVE CONEXÕES E SUPORTES, D = 110 MM (NBR 15813)</t>
  </si>
  <si>
    <t>FORNECIMENTO E ASSENTAMENTO DE TUBO DE POLIPROPILENO (PPR), PRESSÃO DE 12 KGF/CM², INCLUSIVE CONEXÕES E SUPORTES, D = 25 MM (NBR 15813)</t>
  </si>
  <si>
    <t>FORNECIMENTO E ASSENTAMENTO DE TUBO DE POLIPROPILENO (PPR), PRESSÃO DE 12 KGF/CM², INCLUSIVE CONEXÕES E SUPORTES, D = 32 MM (NBR 15813)</t>
  </si>
  <si>
    <t>FORNECIMENTO E ASSENTAMENTO DE TUBO DE POLIPROPILENO (PPR), PRESSÃO DE 12 KGF/CM², INCLUSIVE CONEXÕES E SUPORTES, D = 40 MM (NBR 15813)</t>
  </si>
  <si>
    <t>FORNECIMENTO E ASSENTAMENTO DE TUBO DE POLIPROPILENO (PPR), PRESSÃO DE 12 KGF/CM², INCLUSIVE CONEXÕES E SUPORTES, D = 50 MM (NBR 15813)</t>
  </si>
  <si>
    <t>FORNECIMENTO E ASSENTAMENTO DE TUBO DE POLIPROPILENO (PPR), PRESSÃO DE 12 KGF/CM², INCLUSIVE CONEXÕES E SUPORTES, D = 63 MM (NBR 15813)</t>
  </si>
  <si>
    <t>FORNECIMENTO E ASSENTAMENTO DE TUBO DE POLIPROPILENO (PPR), PRESSÃO DE 12 KGF/CM², INCLUSIVE CONEXÕES E SUPORTES, D = 75 MM (NBR 15813)</t>
  </si>
  <si>
    <t>FORNECIMENTO E ASSENTAMENTO DE TUBO DE POLIPROPILENO (PPR), PRESSÃO DE 12 KGF/CM², INCLUSIVE CONEXÕES E SUPORTES, D = 90 MM (NBR 15813)</t>
  </si>
  <si>
    <t>FORNECIMENTO E ASSENTAMENTO DE TUBO DE POLIPROPILENO (PPR), PRESSÃO DE 20 KGF/CM², INCLUSIVE CONEXÕES E SUPORTES, D = 110 MM (NBR 15813)</t>
  </si>
  <si>
    <t>FORNECIMENTO E ASSENTAMENTO DE TUBO DE POLIPROPILENO (PPR), PRESSÃO DE 20 KGF/CM², INCLUSIVE CONEXÕES E SUPORTES, D = 25 MM (NBR 15813)</t>
  </si>
  <si>
    <t>FORNECIMENTO E ASSENTAMENTO DE TUBO DE POLIPROPILENO (PPR), PRESSÃO DE 20 KGF/CM², INCLUSIVE CONEXÕES E SUPORTES, D = 32 MM (NBR 15813)</t>
  </si>
  <si>
    <t>FORNECIMENTO E ASSENTAMENTO DE TUBO DE POLIPROPILENO (PPR), PRESSÃO DE 20 KGF/CM², INCLUSIVE CONEXÕES E SUPORTES, D = 40 MM (NBR 15813)</t>
  </si>
  <si>
    <t>FORNECIMENTO E ASSENTAMENTO DE TUBO DE POLIPROPILENO (PPR), PRESSÃO DE 20 KGF/CM², INCLUSIVE CONEXÕES E SUPORTES, D = 50 MM (NBR 15813)</t>
  </si>
  <si>
    <t>FORNECIMENTO E ASSENTAMENTO DE TUBO DE POLIPROPILENO (PPR), PRESSÃO DE 20 KGF/CM², INCLUSIVE CONEXÕES E SUPORTES, D = 63 MM (NBR 15813)</t>
  </si>
  <si>
    <t>FORNECIMENTO E ASSENTAMENTO DE TUBO DE POLIPROPILENO (PPR), PRESSÃO DE 20 KGF/CM², INCLUSIVE CONEXÕES E SUPORTES, D = 75 MM (NBR 15813)</t>
  </si>
  <si>
    <t>FORNECIMENTO E ASSENTAMENTO DE TUBO DE POLIPROPILENO (PPR), PRESSÃO DE 20 KGF/CM², INCLUSIVE CONEXÕES E SUPORTES, D = 90 MM (NBR 15813)</t>
  </si>
  <si>
    <t>FORNECIMENTO E ASSENTAMENTO DE TUBO DE POLIPROPILENO (PPR), PRESSÃO DE 25 KGF/CM², INCLUSIVE CONEXÕES E SUPORTES, D = 110 MM (NBR 15813)</t>
  </si>
  <si>
    <t>FORNECIMENTO E ASSENTAMENTO DE TUBO DE POLIPROPILENO (PPR), PRESSÃO DE 25 KGF/CM², INCLUSIVE CONEXÕES E SUPORTES, D = 25 MM (NBR 15813)</t>
  </si>
  <si>
    <t>FORNECIMENTO E ASSENTAMENTO DE TUBO DE POLIPROPILENO (PPR), PRESSÃO DE 25 KGF/CM², INCLUSIVE CONEXÕES E SUPORTES, D = 32 MM (NBR 15813)</t>
  </si>
  <si>
    <t>FORNECIMENTO E ASSENTAMENTO DE TUBO DE POLIPROPILENO (PPR), PRESSÃO DE 25 KGF/CM², INCLUSIVE CONEXÕES E SUPORTES, D = 40 MM (NBR 15813)</t>
  </si>
  <si>
    <t>FORNECIMENTO E ASSENTAMENTO DE TUBO DE POLIPROPILENO (PPR), PRESSÃO DE 25 KGF/CM², INCLUSIVE CONEXÕES E SUPORTES, D = 50 MM (NBR 15813)</t>
  </si>
  <si>
    <t>FORNECIMENTO E ASSENTAMENTO DE TUBO DE POLIPROPILENO (PPR), PRESSÃO DE 25 KGF/CM², INCLUSIVE CONEXÕES E SUPORTES, D = 63 MM (NBR 15813)</t>
  </si>
  <si>
    <t>FORNECIMENTO E ASSENTAMENTO DE TUBO DE POLIPROPILENO (PPR), PRESSÃO DE 25 KGF/CM², INCLUSIVE CONEXÕES E SUPORTES, D = 75 MM (NBR 15813)</t>
  </si>
  <si>
    <t>FORNECIMENTO E ASSENTAMENTO DE TUBO DE POLIPROPILENO (PPR), PRESSÃO DE 25 KGF/CM², INCLUSIVE CONEXÕES E SUPORTES, D = 90 MM (NBR 15813)</t>
  </si>
  <si>
    <t>FORNECIMENTO E ASSENTAMENTO DE TUBO DE TUBOS DE POLIETILENO RETICULADO FLEXÍVE (PEX), INCLUSIVE CONEXÕES METÁLICAS E SUPORTES, D = 16 MM (NBR 15939)</t>
  </si>
  <si>
    <t>FORNECIMENTO E ASSENTAMENTO DE TUBO DE TUBOS DE POLIETILENO RETICULADO FLEXÍVE (PEX), INCLUSIVE CONEXÕES METÁLICAS E SUPORTES, D = 20 MM (NBR 15939)</t>
  </si>
  <si>
    <t>FORNECIMENTO E ASSENTAMENTO DE TUBO DE TUBOS DE POLIETILENO RETICULADO FLEXÍVE (PEX), INCLUSIVE CONEXÕES METÁLICAS E SUPORTES, D = 25 MM (NBR 15939)</t>
  </si>
  <si>
    <t>FORNECIMENTO E ASSENTAMENTO DE TUBO DE TUBOS DE POLIETILENO RETICULADO FLEXÍVE (PEX), INCLUSIVE CONEXÕES METÁLICAS E SUPORTES, D = 32 MM (NBR 15939)</t>
  </si>
  <si>
    <t>FORNECIMENTO E ASSENTAMENTO DE TUBO PVC RÍGIDO, COLETOR DE ESGOTO LISO (JEI), DN 100 MM (4"), INCLUSIVE CONEXÕES</t>
  </si>
  <si>
    <t>FORNECIMENTO E ASSENTAMENTO DE TUBO PVC RÍGIDO, COLETOR DE ESGOTO LISO (JEI), DN 150 MM (6"), INCLUSIVE CONEXÕES</t>
  </si>
  <si>
    <t>FORNECIMENTO E ASSENTAMENTO DE TUBO PVC RÍGIDO, COLETOR DE ESGOTO LISO (JEI), DN 200 MM (8"), INCLUSIVE CONEXÕES</t>
  </si>
  <si>
    <t>FORNECIMENTO E ASSENTAMENTO DE TUBO PVC RÍGIDO, COLETOR DE ESGOTO LISO (JEI), DN 250 MM (10"), INCLUSIVE CONEXÕES</t>
  </si>
  <si>
    <t>FORNECIMENTO E ASSENTAMENTO DE TUBO PVC RÍGIDO, COLETOR DE ESGOTO LISO (JEI), DN 300 MM (12"), INCLUSIVE CONEXÕES</t>
  </si>
  <si>
    <t>FORNECIMENTO E ASSENTAMENTO DE TUBO PVC RÍGIDO, COLETOR DE ESGOTO LISO (JEI), DN 350 MM (14"), INCLUSIVE CONEXÕES</t>
  </si>
  <si>
    <t>FORNECIMENTO E ASSENTAMENTO DE TUBO PVC RÍGIDO, COLETOR DE ESGOTO LISO (JEI), DN 400 MM (16"), INCLUSIVE CONEXÕES</t>
  </si>
  <si>
    <t>FORNECIMENTO E ASSENTAMENTO DE TUBO PVC RÍGIDO, ESGOTO, PBV - SÉRIE NORMAL, DN 100 MM (4"), INCLUSIVE CONEXÕES</t>
  </si>
  <si>
    <t>FORNECIMENTO E ASSENTAMENTO DE TUBO PVC RÍGIDO, ESGOTO, PBV - SÉRIE NORMAL, DN 150 MM (6"), INCLUSIVE CONEXÕES</t>
  </si>
  <si>
    <t>FORNECIMENTO E ASSENTAMENTO DE TUBO PVC RÍGIDO, ESGOTO, PBV - SÉRIE NORMAL, DN 200 MM (8"), INCLUSIVE CONEXÕES</t>
  </si>
  <si>
    <t>FORNECIMENTO E ASSENTAMENTO DE TUBO PVC RÍGIDO, ESGOTO, PBV - SÉRIE NORMAL, DN 40 MM (1.1/2"), INCLUSIVE CONEXÕES</t>
  </si>
  <si>
    <t>FORNECIMENTO E ASSENTAMENTO DE TUBO PVC RÍGIDO, ESGOTO, PBV - SÉRIE NORMAL, DN 50 MM (2"), INCLUSIVE CONEXÕES</t>
  </si>
  <si>
    <t>FORNECIMENTO E ASSENTAMENTO DE TUBO PVC RÍGIDO, ESGOTO, PBV - SÉRIE NORMAL, DN 75 MM (3"), INCLUSIVE CONEXÕES</t>
  </si>
  <si>
    <t>FORNECIMENTO E ASSENTAMENTO DE TUBO PVC RÍGIDO, ESGOTO, PBV - SÉRIE REFORÇADO, DN 100 MM (4"), INCLUSIVE CONEXÕES</t>
  </si>
  <si>
    <t>FORNECIMENTO E ASSENTAMENTO DE TUBO PVC RÍGIDO, ESGOTO, PBV - SÉRIE REFORÇADO, DN 150 MM (6"), INCLUSIVE CONEXÕES</t>
  </si>
  <si>
    <t>FORNECIMENTO E ASSENTAMENTO DE TUBO PVC RÍGIDO, ESGOTO, PBV - SÉRIE REFORÇADO, DN 40 MM (1.1/2"), INCLUSIVE CONEXÕES</t>
  </si>
  <si>
    <t>FORNECIMENTO E ASSENTAMENTO DE TUBO PVC RÍGIDO, ESGOTO, PBV - SÉRIE REFORÇADO, DN 50 MM (2"), INCLUSIVE CONEXÕES</t>
  </si>
  <si>
    <t>FORNECIMENTO E ASSENTAMENTO DE TUBO PVC RÍGIDO, ESGOTO, PBV - SÉRIE REFORÇADO, DN 75 MM (3"), INCLUSIVE CONEXÕES</t>
  </si>
  <si>
    <t>FORNECIMENTO E ASSENTAMENTO DE TUBO PVC RÍGIDO ROSCÁVEL, ÁGUA FRIA, DN 1" (32 MM), INCLUSIVE CONEXÕES</t>
  </si>
  <si>
    <t>FORNECIMENTO E ASSENTAMENTO DE TUBO PVC RÍGIDO ROSCÁVEL, ÁGUA FRIA, DN 1.1/2" (50 MM), INCLUSIVE CONEXÕES</t>
  </si>
  <si>
    <t>FORNECIMENTO E ASSENTAMENTO DE TUBO PVC RÍGIDO ROSCÁVEL, ÁGUA FRIA, DN 1.1/4" (40 MM), INCLUSIVE CONEXÕES</t>
  </si>
  <si>
    <t xml:space="preserve">FORNECIMENTO E ASSENTAMENTO DE TUBO PVC RÍGIDO ROSCÁVEL, ÁGUA FRIA, DN 1/2" (20 MM), INCLUSIVE CONEXÕES </t>
  </si>
  <si>
    <t>FORNECIMENTO E ASSENTAMENTO DE TUBO PVC RÍGIDO ROSCÁVEL, ÁGUA FRIA, DN 2" (60 MM), INCLUSIVE CONEXÕES</t>
  </si>
  <si>
    <t>FORNECIMENTO E ASSENTAMENTO DE TUBO PVC RÍGIDO ROSCÁVEL, ÁGUA FRIA, DN 2.1/2" (75 MM), INCLUSIVE CONEXÕES</t>
  </si>
  <si>
    <t>FORNECIMENTO E ASSENTAMENTO DE TUBO PVC RÍGIDO ROSCÁVEL, ÁGUA FRIA, DN 3" (85 MM), INCLUSIVE CONEXÕES</t>
  </si>
  <si>
    <t>FORNECIMENTO E ASSENTAMENTO DE TUBO PVC RÍGIDO ROSCÁVEL, ÁGUA FRIA, DN 3/4" (25 MM), INCLUSIVE CONEXÕES</t>
  </si>
  <si>
    <t>FORNECIMENTO E ASSENTAMENTO DE TUBO PVC RÍGIDO ROSCÁVEL, ÁGUA FRIA, DN 4" (110 MM), INCLUSIVE CONEXÕES</t>
  </si>
  <si>
    <t>FORNECIMENTO E ASSENTAMENTO DE TUBO PVC RÍGIDO SOLDÁVEL, ÁGUA FRIA, DN 110 MM (4"), INCLUSIVE CONEXÕES</t>
  </si>
  <si>
    <t>FORNECIMENTO E ASSENTAMENTO DE TUBO PVC RÍGIDO SOLDÁVEL, ÁGUA FRIA, DN 20 MM (1/2"), INCLUSIVE CONEXÕES</t>
  </si>
  <si>
    <t>FORNECIMENTO E ASSENTAMENTO DE TUBO PVC RÍGIDO SOLDÁVEL, ÁGUA FRIA, DN 25 MM (3/4") , INCLUSIVE CONEXÕES</t>
  </si>
  <si>
    <t>FORNECIMENTO E ASSENTAMENTO DE TUBO PVC RÍGIDO SOLDÁVEL, ÁGUA FRIA, DN 32 MM (1") , INCLUSIVE CONEXÕES</t>
  </si>
  <si>
    <t>FORNECIMENTO E ASSENTAMENTO DE TUBO PVC RÍGIDO SOLDÁVEL, ÁGUA FRIA, DN 40 MM (1.1/4"), INCLUSIVE CONEXÕES</t>
  </si>
  <si>
    <t>FORNECIMENTO E ASSENTAMENTO DE TUBO PVC RÍGIDO SOLDÁVEL, ÁGUA FRIA, DN 50 MM (1.1/2"), INCLUSIVE CONEXÕES</t>
  </si>
  <si>
    <t>FORNECIMENTO E ASSENTAMENTO DE TUBO PVC RÍGIDO SOLDÁVEL, ÁGUA FRIA, DN 60 MM (2"), INCLUSIVE CONEXÕES</t>
  </si>
  <si>
    <t>FORNECIMENTO E ASSENTAMENTO DE TUBO PVC RÍGIDO SOLDÁVEL, ÁGUA FRIA, DN 75 MM (2.1/2"), INCLUSIVE CONEXÕES</t>
  </si>
  <si>
    <t>FORNECIMENTO E ASSENTAMENTO DE TUBO PVC RÍGIDO SOLDÁVEL, ÁGUA FRIA, DN 85 MM (3"), INCLUSIVE CONEXÕES</t>
  </si>
  <si>
    <t>FORNECIMENTO E ASSENTAMENTO DE TUBO PVC RÍGIDO, VENTILAÇÃO, PBV - SÉRIE NORMAL, DN 100 MM (4"), INCLUSIVE CONEXÕES</t>
  </si>
  <si>
    <t>FORNECIMENTO E ASSENTAMENTO DE TUBO PVC RÍGIDO, VENTILAÇÃO, PBV - SÉRIE NORMAL, DN 50 MM (2"), INCLUSIVE CONEXÕES</t>
  </si>
  <si>
    <t>FORNECIMENTO E ASSENTAMENTO DE TUBO PVC RÍGIDO, VENTILAÇÃO, PBV - SÉRIE NORMAL, DN 75 MM (3"), INCLUSIVE CONEXÕES</t>
  </si>
  <si>
    <t>GRELHA DE FERRO FUNDIDO 30 X 30 CM</t>
  </si>
  <si>
    <t>GRELHA FUNDIDA 571-C, 10 X 10 CM</t>
  </si>
  <si>
    <t>GRELHA FUNDIDA 571-C, 15 X 15 CM</t>
  </si>
  <si>
    <t>GRELHA/PORTA GRELHA AÇO INOX, FECHO GIRATÓRIO 100 X 100 MM</t>
  </si>
  <si>
    <t>GRELHA/PORTA GRELHA AÇO INOX, FECHO GIRATÓRIO 150 X 150 MM</t>
  </si>
  <si>
    <t>HIDRÔMETRO COM CAVALETE E REGISTRO D = 1" COPASA</t>
  </si>
  <si>
    <t>HIDRÔMETRO COM CAVALETE E REGISTRO D = 1/2" COPASA</t>
  </si>
  <si>
    <t>HIDRÔMETRO COM CAVALETE E REGISTRO D = 3/4" COPASA</t>
  </si>
  <si>
    <t>MITRA PVC RÍGIDO (TERMINAL DE VENTILAÇÃO TIPO) 75 MM</t>
  </si>
  <si>
    <t>MOTO-BOMBA 0,5 CV VM = 5M3/H 1 1/2" R = 1 1/2", TRIFÁSICA</t>
  </si>
  <si>
    <t>MOTO-BOMBA 1 CV SUCÇÃO = 1 1/2" R = 1 1/4", VM = 5M3/H, HM = 16 M</t>
  </si>
  <si>
    <t>RALO SECO PVC CÔNICO 100 X 40 MM COM GRELHA QUADRADA</t>
  </si>
  <si>
    <t>RALO SECO PVC CÔNICO 100 X 40 MM COM GRELHA REDONDA</t>
  </si>
  <si>
    <t>RALO SECO PVC QUADRADO 100 X 53 X 40 MM COM GRELHA BRANCA</t>
  </si>
  <si>
    <t>RALO SEMI- HEMISFÉRICO TIPO ABACAXI D = 100 MM</t>
  </si>
  <si>
    <t>RALO SEMI- HEMISFÉRICO TIPO ABACAXI D = 50 MM</t>
  </si>
  <si>
    <t>RALO SEMI- HEMISFÉRICO TIPO ABACAXI D = 75 MM</t>
  </si>
  <si>
    <t>RALO SIFONADO PVC CILINDRICO 100 X 70 X 40 MM COM GRELHA QUADRADA</t>
  </si>
  <si>
    <t>RALO SIFONADO PVC CILINDRÍCO 100 X 70 X 40 MM COM GRELHA REDONDA</t>
  </si>
  <si>
    <t>RALO SIFONADO PVC CÔNICO ALTURA REGULÁVEL 100 X 40 MM COM GRELHA METÁLICA</t>
  </si>
  <si>
    <t>RALO SIFONADO PVC CÔNICO 100 X 40 MM COM GRELHA REDONDA</t>
  </si>
  <si>
    <t>RALO SIFONADO PVC QUADRADO 100 X 53 X 40 MM COM GRELHA BRANCA</t>
  </si>
  <si>
    <t>REGISTRO DE ESFERA EM PVC SOLDÁVEL, Ø 20 MM</t>
  </si>
  <si>
    <t>REGISTRO DE ESFERA EM PVC SOLDÁVEL, Ø 25 MM</t>
  </si>
  <si>
    <t>REGISTRO DE ESFERA EM PVC SOLDÁVEL, Ø 32 MM</t>
  </si>
  <si>
    <t>REGISTRO DE ESFERA EM PVC SOLDÁVEL, Ø 40 MM</t>
  </si>
  <si>
    <t>REGISTRO DE ESFERA EM PVC SOLDÁVEL, Ø 50 MM</t>
  </si>
  <si>
    <t>REGISTRO DE ESFERA EM PVC SOLDÁVEL, Ø 60 MM</t>
  </si>
  <si>
    <t>REGISTRO DE GAVETA BRUTO D = 100 MM (4") - PADRÃO MÉDIO</t>
  </si>
  <si>
    <t>REGISTRO DE GAVETA BRUTO D = 100 MM (4") - PADRÃO POPULAR</t>
  </si>
  <si>
    <t>REGISTRO DE GAVETA BRUTO D = 15 MM (1/2") - PADRÃO MÉDIO</t>
  </si>
  <si>
    <t>REGISTRO DE GAVETA BRUTO D = 15 MM (1/2") - PADRÃO POPULAR</t>
  </si>
  <si>
    <t>REGISTRO DE GAVETA BRUTO D = 20 MM (3/4") - PADRÃO MÉDIO</t>
  </si>
  <si>
    <t>REGISTRO DE GAVETA BRUTO D = 20 MM (3/4") - PADRÃO POPULAR</t>
  </si>
  <si>
    <t>REGISTRO DE GAVETA BRUTO D = 25 MM (1") - PADRÃO MÉDIO</t>
  </si>
  <si>
    <t>REGISTRO DE GAVETA BRUTO D = 25 MM (1") - PADRÃO POPULAR</t>
  </si>
  <si>
    <t>REGISTRO DE GAVETA BRUTO D = 32 MM (1 1/4") - PADRÃO MÉDIO</t>
  </si>
  <si>
    <t>REGISTRO DE GAVETA BRUTO D = 32 MM (1 1/4") - PADRÃO POPULAR</t>
  </si>
  <si>
    <t>REGISTRO DE GAVETA BRUTO D = 40 MM (1 1/2") - PADRÃO MÉDIO</t>
  </si>
  <si>
    <t>REGISTRO DE GAVETA BRUTO D = 40 MM (1 1/2") - PADRÃO POPULAR</t>
  </si>
  <si>
    <t>REGISTRO DE GAVETA BRUTO D = 50 MM (2") - PADRÃO MÉDIO</t>
  </si>
  <si>
    <t>REGISTRO DE GAVETA BRUTO D = 50 MM (2") - PADRÃO POPULAR</t>
  </si>
  <si>
    <t>REGISTRO DE GAVETA BRUTO D = 65 MM (2 1/2") - PADRÃO MÉDIO</t>
  </si>
  <si>
    <t>REGISTRO DE GAVETA BRUTO D = 65 MM (2 1/2") - PADRÃO POPULAR</t>
  </si>
  <si>
    <t>REGISTRO DE GAVETA BRUTO D = 75 MM (2 1/2"), COM VOLANTE</t>
  </si>
  <si>
    <t>REGISTRO DE GAVETA BRUTO D = 80 MM (3") - PADRÃO MÉDIO</t>
  </si>
  <si>
    <t>REGISTRO DE GAVETA BRUTO D = 80 MM (3") - PADRÃO POPULAR</t>
  </si>
  <si>
    <t>REGISTRO DE GAVETA COM CANOPLA D = 15 MM (1/2") - PADRÃO MÉDIO</t>
  </si>
  <si>
    <t>REGISTRO DE GAVETA COM CANOPLA D = 15 MM (1/2") - PADRÃO POPULAR</t>
  </si>
  <si>
    <t>REGISTRO DE GAVETA COM CANOPLA D = 20 MM (3/4") - PADRÃO MÉDIO</t>
  </si>
  <si>
    <t>REGISTRO DE GAVETA COM CANOPLA D = 20 MM (3/4") - PADRÃO POPULAR</t>
  </si>
  <si>
    <t>REGISTRO DE GAVETA COM CANOPLA D = 25 MM (1") - PADRÃO MÉDIO</t>
  </si>
  <si>
    <t>REGISTRO DE GAVETA COM CANOPLA D = 25 MM (1") - PADRÃO POPULAR</t>
  </si>
  <si>
    <t>REGISTRO DE GAVETA COM CANOPLA D = 32 MM (1 1/4") - PADRÃO MÉDIO</t>
  </si>
  <si>
    <t>REGISTRO DE GAVETA COM CANOPLA D = 32 MM (1 1/4") - PADRÃO POPULAR</t>
  </si>
  <si>
    <t>REGISTRO DE GAVETA COM CANOPLA D = 40 MM (1 1/2") - PADRÃO MÉDIO</t>
  </si>
  <si>
    <t>REGISTRO DE GAVETA COM CANOPLA D = 40 MM (1 1/2") - PADRÃO POPULAR</t>
  </si>
  <si>
    <t>REGISTRO DE GAVETA COM CANOPLA D = 50 MM (2") - PADRÃO MÉDIO</t>
  </si>
  <si>
    <t>REGISTRO DE GAVETA COM CANOPLA D = 50 MM (2") - PADRÃO POPULAR</t>
  </si>
  <si>
    <t>REGISTRO PRESSÃO COM CANOPLA CROMADO D = 15 MM (1/2") - PADRÃO MÉDIO</t>
  </si>
  <si>
    <t>REGISTRO PRESSÃO COM CANOPLA CROMADO D = 15 MM (1/2") - PADRÃO POPULAR</t>
  </si>
  <si>
    <t>REGISTRO PRESSÃO COM CANOPLA CROMADO D = 20 MM (3/4") - PADRÃO MÉDIO</t>
  </si>
  <si>
    <t>REGISTRO PRESSÃO COM CANOPLA CROMADO D = 20 MM (3/4") - PADRÃO POPULAR</t>
  </si>
  <si>
    <t>REGISTRO PRESSÃO COM CANOPLA CROMADO D = 25 MM (1") - PADRÃO MÉDIO</t>
  </si>
  <si>
    <t>REGISTRO PRESSÃO COM CANOPLA CROMADO D = 25 MM (1") - PADRÃO POPULAR</t>
  </si>
  <si>
    <t>TAMPA INSPEÇÃO PARA CAIXA 580 - C 10 X 10 CM</t>
  </si>
  <si>
    <t>TAMPA INSPEÇÃO PARA CAIXA 580 - C 15 X 15 CM</t>
  </si>
  <si>
    <t>TUBO CERÂMICO D = 100 MM, COM CONEXÕES, ASSENTAMENTO COM ARGAMASSA 1:3</t>
  </si>
  <si>
    <t>TUBO CERÂMICO D = 150 MM, COM CONEXÕES, ASSENTAMENTO COM ARGAMASSA 1:3</t>
  </si>
  <si>
    <t>TUBO CERÂMICO D = 200 MM, COM CONEXÕES, ASSENTAMENTO COM ARGAMASSA 1:3</t>
  </si>
  <si>
    <t>TUBO CERÂMICO D = 250 MM, COM CONEXÕES, ASSENTAMENTO COM ARGAMASSA 1:3</t>
  </si>
  <si>
    <t>TUBO CERÂMICO D = 300 MM, COM CONEXÕES, ASSENTAMENTO COM ARGAMASSA 1:3</t>
  </si>
  <si>
    <t>IIO-001  - INSTALAÇÕES INICIAIS DA OBRA</t>
  </si>
  <si>
    <t>ÁREA COBERTA EM TELHA FIBROCIMENTO PARA BANCAS - PADRÃO DEER-MG</t>
  </si>
  <si>
    <t>BANHEIRO QUÍMICO 110 X 120 X 230 CM COM MANUTENÇÃO</t>
  </si>
  <si>
    <t>MÊS</t>
  </si>
  <si>
    <t>BARRACÃO DE OBRA, INCLUSIVE SANITÁRIOS</t>
  </si>
  <si>
    <t>BARRACÃO DEPÓSITO E FERRAMENTARIA TIPO I, A = 14,52 M2 (OBRA DE PEQUENO PORTE, EFETIVO ATÉ 30 HOMENS), INCLUSIVE MOBILIÁRIO - PADRÃO DEER-MG</t>
  </si>
  <si>
    <t>BARRACÃO DEPÓSITO E FERRAMENTARIA TIPO II, A = 25,41 M2 (OBRA DE MÉDIO PORTE, EFETIVO DE 30 A 60 HOMENS), INCLUSIVE MOBILIÁRIO - PADRÃO DEER-MG</t>
  </si>
  <si>
    <t>BARRACÃO INSTALAÇÃO SANITÁRIA TIPO I, A = 14,52 M2 (OBRA DE PEQUENO PORTE, EFETIVO ATÉ 30 HOMENS) - PADRÃO DEER-MG</t>
  </si>
  <si>
    <t>BARRACÃO INSTALAÇÃO SANITÁRIA TIPO II, A = 18,15 M2 (OBRA DE MÉDIO PORTE, EFETIVO DE 30 A 60 HOMENS) - PADRÃO DEER-MG</t>
  </si>
  <si>
    <t>BARRACÃO INSTALAÇÃO SANITÁRIA TIPO III, A = 25,41 M2 (OBRA DE GRANDE PORTE, EFETIVO ACIMA DE 60 HOMENS) - PADRÃO DEER-MG</t>
  </si>
  <si>
    <t>BARRACÃO PESSOAL - VESTÁRIO TIPO I, A = 25,41 M2, INCLUSIVE MOBILIÁRIO (OBRA DE PEQUENO PORTE, EFETIVO ATÉ 30 HOMENS) - PADRÃO DEER-MG</t>
  </si>
  <si>
    <t>BARRACÃO PESSOAL - VESTIÁRIO TIPO II, A = 67,76 M2, INCLUSIVE MOBILIÁRIO (OBRA DE MÉDIO PORTE, EFETIVO DE 30 A 60 HOMENS) - PADRÃO DEER-MG</t>
  </si>
  <si>
    <t>BARRACÃO REFEITÓRIO TIPO I, A = 18,15 M2 (OBRA DE MÉDIO PORTE, EFETIVO DE 30 A 60 HOMENS) - PADRÃO DEER-MG</t>
  </si>
  <si>
    <t>BARRACÃO REFEITÓRIO TIPO II, A = 25,41 M2 (OBRA DE GRANDE PORTE, EFETIVO ACIMA DE 60 HOMENS) - PADRÃO DEER-MG</t>
  </si>
  <si>
    <t>CERCA DE 5 FIOS DE ARAME FARPA DO E MOURÕES DE EUCALIPTO</t>
  </si>
  <si>
    <t>CONE EM PVC H = 75 CM</t>
  </si>
  <si>
    <t>CONTAINER (6,0X2,3X2,5M) COM ISOLAMENTO TÉRMICO - DEPÓSITO E FERRAMENTARIA COM LAVATÓRIO</t>
  </si>
  <si>
    <t>CONTAINER (6,0X2,3X2,5M) COM ISOLAMENTO TÉRMICO - ESCRITÓRIO COM AR CONDICIONADO</t>
  </si>
  <si>
    <t>CONTAINER (6,0X2,3X2,5M) COM ISOLAMENTO TÉRMICO - ESCRITÓRIO COM AR CONDICIONADO E SANITÁRIO COMPLETO</t>
  </si>
  <si>
    <t>CONTAINER (6,0X2,3X2,5M) COM ISOLAMENTO TÉRMICO - REFEITÓRIO COMPLETO</t>
  </si>
  <si>
    <t>CONTAINER (6,0X2,3X2,5M) COM ISOLAMENTO TÉRMICO - VESTIÁRIO BOX COM SETE (7) CHUVEIROS, DOIS (2) LAVATÓRIOS COMPLETOS E UM (1) MICTÓRIO COMPLETO</t>
  </si>
  <si>
    <t>CONTAINER (6,0X2,3X2,5M) COM ISOLAMENTO TÉRMICO - VESTIÁRIO COM BANCO E ARMÁRIO</t>
  </si>
  <si>
    <t>CONTAINER (6,0X2,3X2,5M) COM ISOLAMENTO TÉRMICO - VESTIÁRIO COM QUATRO (4) CHUVEIROS, TRÊS (3) SANITÁRIOS, UM (1) LAVATÓRIO E UM (1) MICTÓRIO COMPLETO</t>
  </si>
  <si>
    <t>CONTAINER (6,0X2,3X2,5M) COM ISOLAMENTO TÉRMICO - VESTIÁRIO COM SETE (7) CHUVEIROS E DOIS (2) LAVATÓRIOS COMPLETOS</t>
  </si>
  <si>
    <t>ESCRITÓRIO DA EMPREITEIRA TIPO I, A = 18,15 M2, INCLUSIVE MOBILIÁRIO (OBRA DE PEQUENO A MÉDIO PORTE, EFETIVO ATÉ 60 HOMENS, DE CURTA A MÉDIA DURAÇÃO) - PADRÃO DEER-MG</t>
  </si>
  <si>
    <t>ESCRITÓRIO DA EMPREITEIRA TIPO II,A = 21,78 M2, INCLUSIVE MOBILIÁRIO (OBRA DE GRANDE PORTE, EFETIVO ACIMA 60 HOMENS, DE LONGA DURAÇÃO) - PADRÃO DEER-MG</t>
  </si>
  <si>
    <t>ESCRITÓRIO DA FISCALIZAÇÃO TIPO I, A = 18,15 M2, INCLUSIVE MOBILIÁRIO (OBRA DE PEQUENO A MÉDIO PORTE, EFETIVO ATÉ 60 HOMENS, DE CURTA A MÉDIA DURAÇÃO) - PADRÃO DEER-MG</t>
  </si>
  <si>
    <t>ESCRITÓRIO DA FISCALIZAÇÃO TIPO II, A = 21,78 M2, INCLUSIVE MOBILIÁRIO (OBRA DE GRANDE PORTE, EFETIVO ACIMA 60 HOMENS, DE LONGA DURAÇÃO) - PADRÃO DEER-MG</t>
  </si>
  <si>
    <t>FITA ZEBRADA AMARELA PARA SINALIZAÇÃO L = 7 M</t>
  </si>
  <si>
    <t>FORNECIMENTO E COLOCAÇÃO DE PLACA DE OBRA EM CHAPA GALVANIZADA (3,00 X 1,5 0 M) - EM CHAPA GALVANIZADA 0,26 AFIXADAS COM REBITES 540 E PARAFUSOS 3/8, EM ESTRUTURA METÁLICA VIGA U 2" ENRIJECIDA COM METALON 20 X 20, SUPORTE EM EUCALIPTO AUTOCLAVADO PINTADAS</t>
  </si>
  <si>
    <t>FORNECIMENTO E COLOCAÇÃO DE PLACA DE OBRA EM CHAPA GALVANIZADA (6,00 X 3,00 M) - EM CHAPA GALVANIZADA 0,26 AFIXADAS COM REBITES 540 E PARAFUSOS 3/8, EM ESTRUTURA METÁLICA VIGA U 2" ENRIJECIDA COM METALON 20 X 20, SUPORTE EM EUCALIPTO AUTOCLAVADO PINTADAS</t>
  </si>
  <si>
    <t>FORNECIMENTO E COLOCAÇÃO DE PLACAS DE OBRAS EM CHAPA GALVANIZADA (4,00 X 2,00 M ) SÃO CONFECCIONADAS EM CHAPA GALVANIZADA 26. AS CHAPAS SERÃO AFIXADAS COM REBITES 410 E PARAFUSOS 3/8, EM UMA ESTRUTURA METÁLICA COM VIGA U 2" ENRIJECIDA E METALON 20MMX20MM,334</t>
  </si>
  <si>
    <t>LIGAÇÃO PREDIAL DE ÁGUA 1/2" CAVALETE SIMPLES - COPASA</t>
  </si>
  <si>
    <t>LIGAÇÃO PROVISÓRIA DE LUZ E FORÇA-PADRÃO PROVISÓRIO 30KVA</t>
  </si>
  <si>
    <t>MOBILIZAÇÃO E DESMOBILIZAÇÃO DE CONTAINER, INCLUSIVE INSTALAÇÃO E TRANSPORTE COM CAMINHÃO GUINDAUTO (MUNCK)</t>
  </si>
  <si>
    <t>PROTEÇÃO COM FITA ZEBRADA AMARELA L = 7 M E PEÇA 7 X 7 CM</t>
  </si>
  <si>
    <t>REMANEJAMENTO DE TAPUME</t>
  </si>
  <si>
    <t>TAPUME COM TELA DE POLIETILENO</t>
  </si>
  <si>
    <t>TAPUME DE CHAPA DE MADEIRA 6 MM 2,20 X 1,22 M, H = 2,20 M, ABERTURA E PORTÃO</t>
  </si>
  <si>
    <t>TAPUME DE TELA GALVANIZAADA # 2, FIO 14 COM BASE DE CONCRETO</t>
  </si>
  <si>
    <t>TAPUME DE TELA GALVANIZAADA # 2, FIO 14 COM FIXAÇÃO ENTERRADA</t>
  </si>
  <si>
    <t>TAPUME EM CHAPA COMPENSADO DE 12 MM E PONTALETES H = 2,20 M</t>
  </si>
  <si>
    <t>TAPUME REMOVÍVEL DE COMPENSADO TIPO A, H = 2,20 M (PADRÃO DEER-MG - COM REMOÇÃO)</t>
  </si>
  <si>
    <t>TAPUME REMOVÍVEL DE COMPENSADO TIPO B, H = 2,20 M (PADRÃO DEER-MG - COM REMOÇÃO)</t>
  </si>
  <si>
    <t>IMP-001  - IMPERMEABILIZAÇÕES E ISOLAMENTO</t>
  </si>
  <si>
    <t>CAMADA DE REGULARIZAÇÃO ARGAMASSA TRAÇO 1:3, ESPESSURA MÉDIA 3,0 CM</t>
  </si>
  <si>
    <t>COLOCAÇÃO DE MANTA GEOTÊXTIL</t>
  </si>
  <si>
    <t>IMPERMEABILIZAÇÃO COM ARGAMASSA TRAÇO 1:3, E = 2,50 CM COM ADITIVO</t>
  </si>
  <si>
    <t>IMPERMEABILIZAÇÃO COM MANTA ASFÁLTICA PRÉ-FABRICADA, E = 4 MM</t>
  </si>
  <si>
    <t>IMPERMEABILIZAÇÃO COM MANTA ASFÁLTICA PRÉ-FABRICADA, E = 4 MM - ANTI-RAIZ</t>
  </si>
  <si>
    <t>IMPERMEABILIZAÇÃO DE ALICERCE COM TINTA BETUMINOSA EM PAREDE DE 1 1/2 TIJOLO</t>
  </si>
  <si>
    <t>IMPERMEABILIZAÇÃO POR CRISTALIZAÇÃO</t>
  </si>
  <si>
    <t>PINTURA COM EMULSÃO ASFÁLTICA, DUAS (2) DEMÃOS</t>
  </si>
  <si>
    <t>PINTURA IMPEREMABILIZANTE COM ARGAMASSA POLIMÉRICA</t>
  </si>
  <si>
    <t>PROTEÇÃO MECÂNICA COM AREIA E CIMENTO E = 1,50 CM</t>
  </si>
  <si>
    <t>INC-001  - PREVENÇÃO E COMBATE A INCÊNDIO</t>
  </si>
  <si>
    <t>ABRIGO EM CHAPA TIPO EXTERNO 1 PORTA DE AÇO CARBONO, COMPLETO, VIDRO TRANSPARENTE, COM A INSCRIÇÃO "INCÊNDIO", SUPORTE BASCULANTE PARA MANGUEIRA PINTADO DE VERMELHO NAS DIMENSÕES 45 X 60 X 17 CM</t>
  </si>
  <si>
    <t>ABRIGO EM CHAPA TIPO EXTERNO 1 PORTA DE AÇO CARBONO, COMPLETO, VIDRO TRANSPARENTE, COM A INSCRIÇÃO "INCÊNDIO", SUPORTE BASCULANTE PARA MANGUEIRA PINTADO DE VERMELHO NAS DIMENSÕES 75 X 30 X 25 CM</t>
  </si>
  <si>
    <t>ABRIGO EM CHAPA TIPO EXTERNO 1 PORTA DE AÇO CARBONO, COMPLETO, VIDRO TRANSPARENTE, COM A INSCRIÇÃO "INCÊNDIO", SUPORTE BASCULANTE PARA MANGUEIRA PINTADO DE VERMELHO NAS DIMENSÕES 90 X 60 X 17 CM</t>
  </si>
  <si>
    <t>ACIONADOR MANUAL DE ALARME DE INCÊNDIO</t>
  </si>
  <si>
    <t>ADAPTADOR EM LATAO P/ INSTALACAO PREDIAL DE COMBATE A INCENDIO ENGATE RAPIDO 1 1/2" X ROSCA INTERNA 5 FIOS 2 1/2"</t>
  </si>
  <si>
    <t>ADAPTADOR EM LATAO P/ INSTALACAO PREDIAL DE COMBATE A INCENDIO ENGATE RAPIDO 2 1/2" X ROSCA INTERNA 5 FIOS 2 1/2"</t>
  </si>
  <si>
    <t>BASE DECORATIVA PARA EXTINTORES</t>
  </si>
  <si>
    <t>CANOPLA PARA SPRINKLER</t>
  </si>
  <si>
    <t>CHAVE PARA CONEXÕES DE ENGATE RÁPIDO, (STORZ), 63 X 38 MM</t>
  </si>
  <si>
    <t>CILINDRO DE PRESSÃO OU MOLA PNEUMÁTICA DE DIÂMETRO 150MM, COMPRIMENTO DE 1,20M COM GARRAS PARA FIXAÇÃO NA PAREDE</t>
  </si>
  <si>
    <t>ELETROBOMBA MOTOR DE 3,0 CV, 220V, TRIFÁSICO COM CAPACIDADE DE VAZÃO DE 2501/MIN. A 18 MCA DE PRESSÃO</t>
  </si>
  <si>
    <t>ESGUICHO TIPO AGULHETA, JUNTA DE UNIÃO ENGATE RÁPIDO D = 38 MM</t>
  </si>
  <si>
    <t>EXTINTOR DE GÁS CARBÔNICO 5-B:C, CAPACIDADE 6 KG</t>
  </si>
  <si>
    <t>EXTINTOR DE INCÊNDIO ÁGUA PRESSURIZADA 2-A, CAPACIDADE 10 L</t>
  </si>
  <si>
    <t>EXTINTOR DE INCÊNDIO TIPO PÓ QUÍMICO 2-A:20-B:C, CAPACIDADE 6 KG</t>
  </si>
  <si>
    <t>EXTINTOR DE INCÊNDIO TIPO PÓ QUÍMICO 20-B:C, CAPACIDADE 6 KG</t>
  </si>
  <si>
    <t>HIDRANTE DE RECALQUE COMPLETO EM CAIXA DE ALVENARIA</t>
  </si>
  <si>
    <t>LUMINÁRIA DE EMERGÊNCIA AUTÔNOMA IE-16 COM LÂMPADA DE 8 W</t>
  </si>
  <si>
    <t>MANGUEIRA DE FIBRA SINTÉTICA E BORRACHA D = 38 MM, 15 M</t>
  </si>
  <si>
    <t>MANÔMETRO WILLY, MOD. 2 1/2", ESCALA DE LEITURA DE 0 A 100 PSI</t>
  </si>
  <si>
    <t>PLACA FOTOLUMINESCENTE "A2" - TRIÂNGULO 300 MM (RISCO INCÊNDIO)</t>
  </si>
  <si>
    <t>PLACA FOTOLUMINESCENTE "E5" - 300 X 300 MM</t>
  </si>
  <si>
    <t>PLACA FOTOLUMINESCENTE "E8" - 300 X 300 MM</t>
  </si>
  <si>
    <t>PLACA FOTOLUMINESCENTE "P2" - D = 300 MM (PROIBIDO PRODUZIR CHAMA)</t>
  </si>
  <si>
    <t>PLACA FOTOLUMINESCENTE "S1" OU "S2"- 380 X 190 MM (SAÍDA - DIREITA)</t>
  </si>
  <si>
    <t>PLACA FOTOLUMINESCENTE "S1" OU "S2"- 380 X 190 MM (SAÍDA - ESQUERDA)</t>
  </si>
  <si>
    <t>PLACA FOTOLUMINESCENTE "S10" - 380 X 190 MM (SAÍDA ESCADA SOBE)</t>
  </si>
  <si>
    <t>PLACA FOTOLUMINESCENTE "S12" - 380 X 190 MM (SAÍDA)</t>
  </si>
  <si>
    <t>PLACA FOTOLUMINESCENTE "S9" - 380 X 190 MM (SAÍDA ESCADA DESCE)</t>
  </si>
  <si>
    <t>PRESSOSTATO TELEMECANIQUE, MODELO XML B004 A2S11, COM ESCALA DE 3 A 58 PSI</t>
  </si>
  <si>
    <t>QUADRO DE FORÇA PARA MOTOR DE 3,0 CV, 220V, TRIFÁSICO, CONTENDO DISPOSITIVO PARA PARTIDA MANUAL E AUTOMÁTICA ATRAVÉS DE PRESSOSTATO E SAÍDA PARA ALARME DE BOMBA EM FUNCIONAMENTO</t>
  </si>
  <si>
    <t>REGISTRO GLOBO ANGULAR 15º D = 63 MM PARA HIDRANTE INTERNO</t>
  </si>
  <si>
    <t>REGISTRO GLOBO D = 15 MM (1/2")</t>
  </si>
  <si>
    <t>REGISTRO GLOBO D = 25 MM (1")</t>
  </si>
  <si>
    <t>REGISTRO GLOBO D = 63 MM (2 1/2"</t>
  </si>
  <si>
    <t>SIRENE PARA ALARME DE BOMBA EM FUNCIONAMENTO, 220V</t>
  </si>
  <si>
    <t>SPRINKLER PENDENTE 15 MM (1/2") 141º C</t>
  </si>
  <si>
    <t>SPRINKLER PENDENTE 15 MM (1/2") 182º C</t>
  </si>
  <si>
    <t>SPRINKLER PENDENTE 15 MM (1/2") 227º C</t>
  </si>
  <si>
    <t>SPRINKLER PENDENTE 15 MM (1/2") 68º C</t>
  </si>
  <si>
    <t>SPRINKLER PENDENTE 15 MM (1/2") 79º C</t>
  </si>
  <si>
    <t>SPRINKLER PENDENTE 15 MM (1/2") 93º C</t>
  </si>
  <si>
    <t>VÁLVULA RETENÇÃO HORIZONTAL D = 13 MM (1/2")</t>
  </si>
  <si>
    <t>VÁLVULA RETENÇÃO HORIZONTAL D = 63 MM (2 1/2")</t>
  </si>
  <si>
    <t>INST-001  - PONTOS DE INSTALAÇÕES</t>
  </si>
  <si>
    <t>PONTO DE ÁGUA FRIA EMBUTIDO, INCLUINDO TUBO DE PVC RÍGIDO ROSCÁVEL E CONEXÕES</t>
  </si>
  <si>
    <t>PONTO DE ÁGUA FRIA EMBUTIDO, INCLUINDO TUBO DE PVC RÍGIDO SOLDÁVEL E CONEXÕES</t>
  </si>
  <si>
    <t>PONTO DE ESGOTO, INCLUINDO TUBO DE PVC RÍGIDO SOLDÁVEL DE 100 MM E CONEXÕES (VASO SANITÁRIO)</t>
  </si>
  <si>
    <t>PONTO DE ESGOTO, INCLUINDO TUBO DE PVC RÍGIDO SOLDÁVEL DE 40 MM E CONEXÕES (LAVATÓRIOS, MICTÓRIOS, RALOS SIFONADOS, ETC.)</t>
  </si>
  <si>
    <t>PONTO DE ESGOTO, INCLUINDO TUBO DE PVC RÍGIDO SOLDÁVEL DE 50 MM E CONEXÕES (PIAS DE COZINHA, MÁQUINAS DE LAVAR, ETC.)</t>
  </si>
  <si>
    <t>PONTO DE GÁS, INCLUINDO TUBO DE AÇO GALVANIZADO E CONEXÃO, Ø 20 MM</t>
  </si>
  <si>
    <t>PONTO DE INTERRUPTOR, INCLUINDO ELETRODUTO DE PVC RÍGIDO E CAIXA COM ESPELHO</t>
  </si>
  <si>
    <t>PONTO DE LUZ EMBUTIDO, INCLUINDO ELETRODUTO DE PVC RÍGIDO E CAIXA COM ESPELHO (POR UNIDADE)</t>
  </si>
  <si>
    <t>PONTO DE TELEFONE, INCLUINDO ELETRODUTO DE PVC RÍGIDO E CAIXA COM ESPELHO</t>
  </si>
  <si>
    <t>PONTO DE TOMADA DE EMBUTIR, INCLUINDO ELETRODUTO DE PVC RÍGIDO E CAIXA COM ESPELHO</t>
  </si>
  <si>
    <t>PONTO SECO PARA INSTALAÇÃO DE SOM, TV, ALARME E LÓGICA, INCLUINDO ELETRODUTO DE PVC FLEXÍVEL CORRUGADO E CAIXA COM ESPELHO</t>
  </si>
  <si>
    <t>PONTO SECO PARA INSTALAÇÃO DE SOM, TV, ALARME E LÓGICA, INCLUINDO ELETRODUTO DE PVC RÍGIDO E CAIXA COM ESPELHO</t>
  </si>
  <si>
    <t>JUN-001  - JUNTA DE DILATAÇÃO/TRINCA</t>
  </si>
  <si>
    <t>COSTURA DE TRINCA COM GRAMPO DE AÇO 4,2 MM, COMPRIMENTO TOTAL 40 CM COM ESPAÇAMENTO A CADA 10 CM</t>
  </si>
  <si>
    <t>COSTURA DE TRINCA COM GRAMPO DE AÇO 4,2 MM, COMPRIMENTO TOTAL 40 CM COM ESPAÇAMENTO A CADA 15 CM</t>
  </si>
  <si>
    <t>COSTURA DE TRINCA COM GRAMPO DE AÇO 4,2 MM, COMPRIMENTO TOTAL 40 CM COM ESPAÇAMENTO A CADA 20 CM</t>
  </si>
  <si>
    <t>COSTURA DE TRINCA COM GRAMPO DE AÇO 4,2 MM, COMPRIMENTO TOTAL 40 CM COM ESPAÇAMENTO A CADA 30 CM</t>
  </si>
  <si>
    <t>ENCHIMENTO DE JUNTA COM MASTIQUE E = 3 MM</t>
  </si>
  <si>
    <t>ENTELAMENTO CORRETIVO DE SUPERFÍCIE COM TRINCA POR RETRAÇÃO OU DILATAÇÃO, REVESTIDA COM ARGAMASSA DE CAL HIDRATADA E AREIA SEM PENEIRAR TRAÇO 1:3, LARGURA DA TELA = 15 CM</t>
  </si>
  <si>
    <t>ENTELAMENTO PREVENTIVO DE SUPERFÍCIE SUJEITA A TRINCA, LARGURA DA TELA ADESIVA 25 CM</t>
  </si>
  <si>
    <t>JUNTA DE DILATAÇÃO COM ISOPOR 20 MM, EXCLUSIVE SELANTE</t>
  </si>
  <si>
    <t>TELA SOLDADA PARA PREVENÇÃO DE TRINCAS EM ALVENARIA/ESTRUTURA, LARGURA 10,5 CM</t>
  </si>
  <si>
    <t>TELA SOLDADA PARA PREVENÇÃO DE TRINCAS EM ALVENARIA/ESTRUTURA, LARGURA 12 CM</t>
  </si>
  <si>
    <t>TELA SOLDADA PARA PREVENÇÃO DE TRINCAS EM ALVENARIA/ESTRUTURA, LARGURA 6 CM</t>
  </si>
  <si>
    <t>TELA SOLDADA PARA PREVENÇÃO DE TRINCAS EM ALVENARIA/ESTRUTURA, LARGURA 7,5 CM</t>
  </si>
  <si>
    <t>TRATAMENTO DE JUNTA DE DILATAÇÃO COM ISOPOR,  ESP. 20 MM, PROFUNDIDADE DE 10-15CM, EXCLUSIVE SELANTE</t>
  </si>
  <si>
    <t>LAJ-001  - LAJE PRÉ-MOLDADA</t>
  </si>
  <si>
    <t>ESCORAMENTO PARA LAJE PRÉ MOLDADAS EM TABUAS DE PINHO, INCLUSIVE RETIRADA</t>
  </si>
  <si>
    <t>LAJE PRÉ-MOLDADA, A REVESTIR, INCLUSIVE CAPEAMENTO E = 4 CM, SC = 100 KG/M2, L = 3,00 M</t>
  </si>
  <si>
    <t>LAJE PRÉ-MOLDADA, A REVESTIR, INCLUSIVE CAPEAMENTO E = 4 CM, SC = 100 KG/M2, L = 4,00 M</t>
  </si>
  <si>
    <t>LAJE PRÉ-MOLDADA, A REVESTIR, INCLUSIVE CAPEAMENTO E = 4 CM, SC = 100 KG/M2, L = 5,00 M</t>
  </si>
  <si>
    <t>LAJE PRÉ-MOLDADA, A REVESTIR, INCLUSIVE CAPEAMENTO E = 4 CM, SC = 200 KG/M2, L = 3,00 M</t>
  </si>
  <si>
    <t>LAJE PRÉ-MOLDADA, A REVESTIR, INCLUSIVE CAPEAMENTO E = 4 CM, SC = 200 KG/M2, L = 4,00 M</t>
  </si>
  <si>
    <t>LAJE PRÉ-MOLDADA, A REVESTIR, INCLUSIVE CAPEAMENTO E = 4 CM, SC = 200 KG/M2, L = 5,00 M</t>
  </si>
  <si>
    <t>LAJE PRÉ-MOLDADA, A REVESTIR, INCLUSIVE CAPEAMENTO E = 4 CM, SC = 250 KG/M2, L = 5,00 M</t>
  </si>
  <si>
    <t>LAJE PRÉ-MOLDADA, A REVESTIR, INCLUSIVE CAPEAMENTO E = 4 CM, SC = 300 KG/M2, L = 3,00 M</t>
  </si>
  <si>
    <t>LAJE PRÉ-MOLDADA, A REVESTIR, INCLUSIVE CAPEAMENTO E = 4 CM, SC = 300 KG/M2, L = 4,00 M</t>
  </si>
  <si>
    <t>LAJE PRÉ-MOLDADA, A REVESTIR, INCLUSIVE CAPEAMENTO E = 4 CM, SC = 300 KG/M2, L = 5,00 M</t>
  </si>
  <si>
    <t>LAJE PRÉ-MOLDADA, A REVESTIR, INCLUSIVE CAPEAMENTO E = 4 CM, SC = 370 KG/M2</t>
  </si>
  <si>
    <t>LAJE PRÉ-MOLDADA, APARENTE, INCLUSIVE CAPEAMENTO E = 4 CM, SC = 100 KG/M2, L = 3,00 M</t>
  </si>
  <si>
    <t>LAJE PRÉ-MOLDADA, APARENTE, INCLUSIVE CAPEAMENTO E = 4 CM, SC = 100 KG/M2, L = 4,00 M</t>
  </si>
  <si>
    <t>LAJE PRÉ-MOLDADA, APARENTE, INCLUSIVE CAPEAMENTO E = 4 CM, SC = 100 KG/M2, L = 5,00 M</t>
  </si>
  <si>
    <t>LAJE PRÉ-MOLDADA, APARENTE, INCLUSIVE CAPEAMENTO E = 4 CM, SC = 200 KG/M2, L = 3,00 M</t>
  </si>
  <si>
    <t>LAJE PRÉ-MOLDADA, APARENTE, INCLUSIVE CAPEAMENTO E = 4 CM, SC = 200 KG/M2, L = 4,00 M</t>
  </si>
  <si>
    <t>LAJE PRÉ-MOLDADA, APARENTE, INCLUSIVE CAPEAMENTO E = 4 CM, SC = 200 KG/M2, L = 5,00 M</t>
  </si>
  <si>
    <t>LAJE PRÉ-MOLDADA, APARENTE, INCLUSIVE CAPEAMENTO E = 4 CM, SC = 300 KG/M2, L = 3,00 M</t>
  </si>
  <si>
    <t>LAJE PRÉ-MOLDADA, APARENTE, INCLUSIVE CAPEAMENTO E = 4 CM, SC = 300 KG/M2, L = 4,00 M</t>
  </si>
  <si>
    <t>LAJE PRÉ-MOLDADA, APARENTE, INCLUSIVE CAPEAMENTO E = 4 CM, SC = 300 KG/M2, L = 5,00 M</t>
  </si>
  <si>
    <t>LIM-001  - LIMPEZA GERAL</t>
  </si>
  <si>
    <t>LAVAGEM DE FACHADA COM HIDROJATEAMENTO</t>
  </si>
  <si>
    <t>LIMPEZA DE LOUÇAS SANITÁRIAS</t>
  </si>
  <si>
    <t>LIMPEZA DE MATERIAL CERÂMICO</t>
  </si>
  <si>
    <t>LIMPEZA DE METAIS SANITÁRIOS</t>
  </si>
  <si>
    <t>LIMPEZA DE RODAPÉ</t>
  </si>
  <si>
    <t>LIMPEZA DE VIDROS E ESPELHOS</t>
  </si>
  <si>
    <t>LIMPEZA (DESOBSTRUÇÃO) DE CALHAS</t>
  </si>
  <si>
    <t>LIMPEZA GERAL DE OBRA</t>
  </si>
  <si>
    <t>LIMPEZA PERMANENTE DA OBRA - 01 SERVENTEX 4 HORAS DIÁRIAS</t>
  </si>
  <si>
    <t>LIMPEZA PERMANENTE DA OBRA - 01 SERVENTEX 8 HORAS DIÁRIAS</t>
  </si>
  <si>
    <t>LOC-001  - LOCAÇÃO DA OBRA</t>
  </si>
  <si>
    <t>LOCAÇÃO DA OBRA (GABARITO)</t>
  </si>
  <si>
    <t>LOCAÇÃO TOPOGRÁFICA ACIMA DE 50 PONTOS</t>
  </si>
  <si>
    <t>LOCAÇÃO TOPOGRÁFICA ATE 20 PONTOS</t>
  </si>
  <si>
    <t>LOCAÇÃO TOPOGRÁFICA DE 20 A 50 PONTOS</t>
  </si>
  <si>
    <t>LOU-001  - LOUÇAS E METAIS</t>
  </si>
  <si>
    <t>BACIA DE LOUÇA TURCA CONVENCIONAL, COR BRANCA, INCLUSIVE ACESSÓRIOS, FORNECIMENTO, INSTALAÇÃO E REJUNTAMENTO</t>
  </si>
  <si>
    <t>BACIA SANITÁRIA (VASO) DE LOUÇA COM CAIXA ACOPLADA, COR BRANCA, INCLUSIVE ACESSÓRIOS DE FIXAÇÃO/VEDAÇÃO, ENGATE FLEXÍVEL METÁLICO, FORNECIMENTO, INSTALAÇÃO E REJUNTAMENTO</t>
  </si>
  <si>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t>
  </si>
  <si>
    <t>BACIA SANITÁRIA (VASO) DE LOUÇA CONVENCIONAL, COR BRANCA, INCLUSIVE ACESSÓRIOS DE FIXAÇÃO/VEDAÇÃO, FORNECIMENTO, INSTALAÇÃO E REJUNTAMENTO, EXCLUSIVE VÁLVULA DE DESCARGA E TUBO DE LIGAÇÃO</t>
  </si>
  <si>
    <t>BACIA SANITÁRIA (VASO) DE LOUÇA CONVENCIONAL, COR BRANCA, INCLUSIVE ACESSÓRIOS DE FIXAÇÃO/VEDAÇÃO, VÁLVULA DE DESCARGA METÁLICA COM ACIONAMENTO DUPLO, TUBO DE LIGAÇÃO DE LATÃO COM CANOPLA, FORNECIMENTO, INSTALAÇÃO E REJUNTAMENTO</t>
  </si>
  <si>
    <t>BACIA SANITÁRIA (VASO) DE LOUÇA CONVENCIONAL INFANTIL, COR BRANCA, INCLUSIVE ACESSÓRIOS DE FIXAÇÃO/VEDAÇÃO, FORNECIMENTO, INSTALAÇÃO E REJUNTAMENTO, EXCLUSIVE VÁLVULA DE DESCARGA E TUBO DE LIGAÇÃO</t>
  </si>
  <si>
    <t>BACIA SANITÁRIA (VASO) DE LOUÇA CONVENCIONAL INFANTIL, COR BRANCA, INCLUSIVE ACESSÓRIOS DE FIXAÇÃO/VEDAÇÃO, VÁLVULA DE DESCARGA METÁLICA COM ACIONAMENTO DUPLO, TUBO DE LIGAÇÃO DE LATÃO COM CANOPLA, FORNECIMENTO, INSTALAÇÃO E REJUNTAMENTO</t>
  </si>
  <si>
    <t>BOLSA DE BORRACHA D = 1 1/2"</t>
  </si>
  <si>
    <t>BRAÇO PARA CHUVEIRO 510-C 1/2" X 40 CM</t>
  </si>
  <si>
    <t>CHUVEIRO COM ARTICULAÇÃO 517-C D = 1/2"</t>
  </si>
  <si>
    <t>CHUVEIRO COM ARTICULAÇÃO 517-C D = 3/4"</t>
  </si>
  <si>
    <t>CHUVEIRO ELÉTRICO COM RESISTÊNCIA BLINDADA</t>
  </si>
  <si>
    <t>CHUVEIRO-ELÉTRICO CROMADO 1/2"</t>
  </si>
  <si>
    <t>COBRE BOLSA CROMADA PARA VASO</t>
  </si>
  <si>
    <t>CRIVO PARA CHUVEIRO 526 D = 3" X 1/2"</t>
  </si>
  <si>
    <t>CUBA DE LOUÇA BRANCA DE EMBUTIR, FORMATO OVAL, INCLUSIVE VÁLVULA DE ESCOAMENTO DE METAL COM ACABAMENTO CROMADO, SIFÃO DE METAL TIPO COPO COM ACABAMENTO CROMADO, FORNECIMENTO E INSTALAÇÃO</t>
  </si>
  <si>
    <t>CUBA DE LOUÇA BRANCA DE SOBREPOR, FORMATO OVAL, INCLUSIVE VÁLVULA DE ESCOAMENTO DE METAL COM ACABAMENTO CROMADO, SIFÃO DE METAL TIPO COPO COM ACABAMENTO CROMADO, FORNECIMENTO E INSTALAÇÃO</t>
  </si>
  <si>
    <t>CUBA EM AÇO INOXIDÁVEL DE EMBUTIR, AISI 304, APLICAÇÃO PARA PIA (465X330X115MM), NÚMERO 1, ASSENTAMENTO EM BANCADA, INCLUSIVE VÁLVULA DE ESCOAMENTO DE METAL COM ACABAMENTO CROMADO, SIFÃO DE METAL TIPO COPO COM ACABAMENTO CROMADO, FORNECIMENTO E INSTALAÇÃO</t>
  </si>
  <si>
    <t>CUBA EM AÇO INOXIDÁVEL DE EMBUTIR, AISI 304, APLICAÇÃO PARA PIA (560X330X115MM), NÚMERO 2, ASSENTAMENTO EM BANCADA, INCLUSIVE VÁLVULA DE ESCOAMENTO DE METAL COM ACABAMENTO CROMADO, SIFÃO DE METAL TIPO COPO COM ACABAMENTO CROMADO, FORNECIMENTO E INSTALAÇÃO</t>
  </si>
  <si>
    <t>CUBA EM AÇO INOXIDÁVEL DE EMBUTIR, AISI 304, APLICAÇÃO PARA TANQUE (600X600X400MM), ASSENTAMENTO EM BANCADA, INCLUSIVE VÁLVULA DE ESCOAMENTO DE METAL COM ACABAMENTO CROMADO, SIFÃO DE METAL TIPO COPO COM ACABAMENTO CROMADO, FORNECIMENTO E INSTALAÇÃO</t>
  </si>
  <si>
    <t>CUBA EM AÇO INOXIDÁVEL DE SOBREPOR, AISI 304, APLICAÇÃO PARA TANQUE (630X515X260MM), ASSENTAMENTO EM BANCADA, INCLUSIVE VÁLVULA DE ESCOAMENTO DE METAL COM ACABAMENTO CROMADO, SIFÃO DE METAL TIPO COPO COM ACABAMENTO CROMADO, FORNECIMENTO E INSTALAÇÃO</t>
  </si>
  <si>
    <t>DUCHA HIGIÊNICA COM REGISTRO PARA CONTROLE DE FLUXO DE ÁGUA 1/2"</t>
  </si>
  <si>
    <t>INSTALAÇÃO DE SIFÃO DE METAL PARA LAVATÓRIO, TIPO COPO COM ACABAMENTO CROMADO, DIÂMETRO (1"X1.1/2"), INCLUSIVE FORNECIMENTO</t>
  </si>
  <si>
    <t>INSTALAÇÃO DE SIFÃO DE METAL PARA PIA, TIPO COPO COM ACABAMENTO CROMADO, DIÂMETRO (1.1/2"X1.1/2" OU 2"), INCLUSIVE FORNECIMENTO</t>
  </si>
  <si>
    <t>INSTALAÇÃO DE VÁLVULA DE ESCOAMENTO DE METAL PARA TANQUE,  DN (1.1/4"), ACABAMENTO CROMADO, INCLUSIVE FORNECIMENTO</t>
  </si>
  <si>
    <t>LAVATÓRIO DE LOUÇA BRANCA COM COLUNA, TAMANHO MÉDIO, INCLUSIVE ACESSÓRIOS DE FIXAÇÃO, VÁLVULA DE ESCOAMENTO DE METAL COM ACABAMENTO CROMADO, SIFÃO DE METAL TIPO COPO COM ACABAMENTO CROMADO, FORNECIMENTO, INSTALAÇÃO E REJUNTAMENTO, EXCLUSIVE TORNEIRA E ENGATE FLEXÍVEL</t>
  </si>
  <si>
    <t>LAVATÓRIO DE LOUÇA BRANCA SEM COLUNA, TAMANHO MÉDIO, INCLUSIVE ACESSÓRIOS DE FIXAÇÃO, VÁLVULA DE ESCOAMENTO DE METAL COM ACABAMENTO CROMADO, SIFÃO DE METAL TIPO COPO COM ACABAMENTO CROMADO, FORNECIMENTO, INSTALAÇÃO E REJUNTAMENTO, EXCLUSIVE TORNEIRA E ENGATE FLEXÍVEL</t>
  </si>
  <si>
    <t>LAVATÓRIO DE LOUÇA BRANCA SEM COLUNA, TAMANHO PEQUENO, INCLUSIVE ACESSÓRIOS DE FIXAÇÃO, VÁLVULA DE ESCOAMENTO DE METAL COM ACABAMENTO CROMADO, SIFÃO DE METAL TIPO COPO COM ACABAMENTO CROMADO, FORNECIMENTO, INSTALAÇÃO E REJUNTAMENTO, EXCLUSIVE TORNEIRA E ENGATE FLEXÍVEL</t>
  </si>
  <si>
    <t>LIGAÇÃO FLEXÍVEL PARA BIDÊ, LAVATÓRIO, MICTÓRIO 1/2"</t>
  </si>
  <si>
    <t>LIGAÇÃO PARA SAÍDA DE VASO SANITÁRIO PVC CROMADO</t>
  </si>
  <si>
    <t>MICTÓRIO COLETIVO DE AÇO INOXIDÁVEL CHAPA 22 DESENVOLVIMENTO 1,00 M</t>
  </si>
  <si>
    <t>MICTÓRIO COLETIVO DE AÇO INOXIDÁVEL CHAPA 22 DESENVOLVIMENTO 1,40 M</t>
  </si>
  <si>
    <t>MICTÓRIO SIFONADO DE LOUÇA BRANCA, INCLUSIVE ENGATE FLEXÍVEL, EXCLUSIVE VÁLVULA DE DESCARGA</t>
  </si>
  <si>
    <t>PARAFUSO CASTELO COM BUCHA</t>
  </si>
  <si>
    <t>TANQUE DE LOUÇA BRANCA COM COLUNA, CAPACIDADE 22 LITROS, INCLUSIVE ACESSÓRIOS DE FIXAÇÃO, FORNECIMENTO, INSTALAÇÃO E REJUNTAMENTO, EXCLUSIVE TORNEIRA, VÁLVULA DE ESCOAMENTO E SIFÃO</t>
  </si>
  <si>
    <t>TANQUE DE LOUÇA BRANCA COM COLUNA, CAPACIDADE 22 LITROS, INCLUSIVE ACESSÓRIOS DE FIXAÇÃO, VÁLVULA DE ESCOAMENTO DE METAL COM ACABAMENTO CROMADO, SIFÃO DE METAL TIPO COPO COM ACABAMENTO CROMADO, FORNECIMENTO, INSTALAÇÃO E REJUNTAMENTO, EXCLUSIVE TORNEIRA</t>
  </si>
  <si>
    <t>TANQUE DE MÁRMORE SINTÉTICO DUPLO, CAPACIDADE 37 LITROS, INCLUSIVE ACESSÓRIOS DE FIXAÇÃO, VÁLVULA DE ESCOAMENTO DE METAL COM ACABAMENTO CROMADO, SIFÃO DE METAL TIPO COPO COM ACABAMENTO CROMADO, FORNECIMENTO E INSTALAÇÃO, EXCLUSIVE TORNEIRA</t>
  </si>
  <si>
    <t>TANQUE DE MÁRMORE SINTÉTICO SIMPLES, CAPACIDADE 20 LITROS, INCLUSIVE ACESSÓRIOS DE FIXAÇÃO, VÁLVULA DE ESCOAMENTO DE METAL COM ACABAMENTO CROMADO, SIFÃO DE METAL TIPO COPO COM ACABAMENTO CROMADO, FORNECIMENTO E INSTALAÇÃO, EXCLUSIVE TORNEIRA</t>
  </si>
  <si>
    <t>TANQUE DE POLIPROPILENO, CAPACIDADE 15 LITROS, INCLUSIVE ACESSÓRIOS DE FIXAÇÃO, VÁLVULA DE ESCOAMENTO DE PLÁSTICO (PVC) NA COR BRANCA, SIFÃO DE PLÁSTICO (PVC) TIPO COPO NA COR BRANCA, FORNECIMENTO E INSTALAÇÃO, EXCLUSIVE TORNEIRA</t>
  </si>
  <si>
    <t>TANQUE DE POLIPROPILENO, CAPACIDADE 24 LITROS, INCLUSIVE ACESSÓRIOS DE FIXAÇÃO, VÁLVULA DE ESCOAMENTO DE PLÁSTICO (PVC) NA COR BRANCA, SIFÃO DE PLÁSTICO (PVC) TIPO COPO NA COR BRANCA, FORNECIMENTO E INSTALAÇÃO, EXCLUSIVE TORNEIRA</t>
  </si>
  <si>
    <t>TORNEIRA CHAVE BÓIA AUTOMÁTICA PARA RESERVATÓRIO</t>
  </si>
  <si>
    <t>TORNEIRA DE BÓIA, D = 15 MM (1/2")</t>
  </si>
  <si>
    <t>TORNEIRA DE BÓIA, D = 20 MM (3/4")</t>
  </si>
  <si>
    <t>TORNEIRA DE BÓIA, D = 25 MM (1")</t>
  </si>
  <si>
    <t>TORNEIRA DE BÓIA, D = 32 MM (1 1/4")</t>
  </si>
  <si>
    <t>TORNEIRA DE BÓIA, D = 40 MM (1 1/2"</t>
  </si>
  <si>
    <t>TORNEIRA DE BÓIA, D = 50 MM (2")</t>
  </si>
  <si>
    <t>TORNEIRA METÁLICA PARA BEBEDOURO, ACABAMENTO CROMADO, COM AREJADOR, APLICAÇÃO DE PAREDE, INCLUSIVE FORNECIMENTO E INSTALAÇÃO</t>
  </si>
  <si>
    <t>TORNEIRA METÁLICA PARA IRRIGAÇÃO/JARDIM, ACABAMENTO CROMADO, APLICAÇÃO DE PAREDE, INCLUSIVE FORNECIMENTO E INSTALAÇÃO</t>
  </si>
  <si>
    <t>TORNEIRA METÁLICA PARA LAVATÓRIO, ACABAMENTO CROMADO, COM AREJADOR, APLICAÇÃO DE MESA, INCLUSIVE ENGATE FLEXÍVEL METÁLICO, FORNECIMENTO E INSTALAÇÃO</t>
  </si>
  <si>
    <t>TORNEIRA METÁLICA PARA LAVATÓRIO, FECHAMENTO AUTOMÁTICO, ACABAMENTO CROMADO, COM AREJADOR, APLICAÇÃO DE MESA, INCLUSIVE ENGATE FLEXÍVEL METÁLICO, FORNECIMENTO E INSTALAÇÃO</t>
  </si>
  <si>
    <t>TORNEIRA METÁLICA PARA PIA, ACABAMENTO CROMADO, COM AREJADOR, APLICAÇÃO DE PAREDE, INCLUSIVE FORNECIMENTO E INSTALAÇÃO</t>
  </si>
  <si>
    <t>TORNEIRA METÁLICA PARA PIA, ACABAMENTO CROMADO, SEM AREJADOR, APLICAÇÃO DE PAREDE, INCLUSIVE FORNECIMENTO E INSTALAÇÃ</t>
  </si>
  <si>
    <t>TORNEIRA METÁLICA PARA PIA, BICA MÓVEL, ACABAMENTO CROMADO, COM AREJADOR, APLICAÇÃO DE MESA, INCLUSIVE ENGATE FLEXÍVEL METÁLICO, FORNECIMENTO E INSTALAÇÃO</t>
  </si>
  <si>
    <t>TORNEIRA METÁLICA PARA PIA, BICA MÓVEL, ACABAMENTO CROMADO, COM AREJADOR, APLICAÇÃO DE PAREDE, INCLUSIVE FORNECIMENTO E INSTALAÇÃO</t>
  </si>
  <si>
    <t>TORNEIRA METÁLICA PARA TANQUE, ACABAMENTO CROMADO, INCLUSIVE ENGATE FLEXÍVEL METÁLICO, FORNECIMENTO E INSTALAÇÃO</t>
  </si>
  <si>
    <t>TUBO DE LIGAÇÃO DE ÁGUA PARA BACIA SANITÁRIA (VASO), DN 1.1/2", COMPRIMENTO 20CM, INCLUSIVE CANOPLA, SPUD, FORNECIMENTO E INSTALAÇÃO</t>
  </si>
  <si>
    <t>TUBO DE LIGAÇÃO DE ÁGUA PARA BACIA SANITÁRIA (VASO), DN 1.1/2", COMPRIMENTO 25CM, INCLUSIVE CANOPLA, SPUD, FORNECIMENTO E INSTALAÇÃO</t>
  </si>
  <si>
    <t>TUBO LONGO DN 40MM (1.1/2"), PARA CAIXA DE DESCARGA, INCLUSIVE FORNECIMENTO E INSTALAÇÃO</t>
  </si>
  <si>
    <t>TUBO PARA VÁLVULA DE DESCARGA Nº. 18 COM ADAPTADOR D = 1 1/2"</t>
  </si>
  <si>
    <t>VÁLVULA AMERICANA PIA INOX 1 1/2" X 3/4"</t>
  </si>
  <si>
    <t>VÁLVULA AMERICANA PIA INOX 4" X 1 1/2"</t>
  </si>
  <si>
    <t>VÁLVULA DE DESCARGA COM REGISTRO INTERNO, ACIONAMENTO DUPLO, DN 1.1/2" (50MM), INCLUSIVE ACABAMENTO DA VÁLVULA</t>
  </si>
  <si>
    <t>VÁLVULA DE DESCARGA COM REGISTRO INTERNO, ACIONAMENTO SIMPLES, DN 1.1/2" (50MM), INCLUSIVE ACABAMENTO DA VÁLVULA</t>
  </si>
  <si>
    <t>VÁLVULA DE RETENÇÃO DE PÉ COM CRIVO, D = 100 MM (4")</t>
  </si>
  <si>
    <t>VÁLVULA DE RETENÇÃO DE PÉ COM CRIVO, D = 15 MM (1/2")</t>
  </si>
  <si>
    <t>VÁLVULA DE RETENÇÃO DE PÉ COM CRIVO, D = 20 MM (3/4")</t>
  </si>
  <si>
    <t>VÁLVULA DE RETENÇÃO DE PÉ COM CRIVO D = 25 MM (1")</t>
  </si>
  <si>
    <t>VÁLVULA DE RETENÇÃO DE PÉ COM CRIVO, D = 32 MM (1 1/4")</t>
  </si>
  <si>
    <t>VÁLVULA DE RETENÇÃO DE PÉ COM CRIVO, D = 40 MM (1 1/2")</t>
  </si>
  <si>
    <t>VÁLVULA DE RETENÇÃO DE PÉ COM CRIVO, D = 50 MM (2")</t>
  </si>
  <si>
    <t>VÁLVULA DE RETENÇÃO DE PÉ COM CRIVO, D = 65 MM (2 1/2")</t>
  </si>
  <si>
    <t>VÁLVULA DE RETENÇÃO DE PÉ COM CRIVO, D = 80 MM (3")</t>
  </si>
  <si>
    <t>VÁLVULA DE RETENÇÃO HORIZONTAL OU VERTICAL, Ø 100 MM (4")</t>
  </si>
  <si>
    <t>VÁLVULA DE RETENÇÃO HORIZONTAL OU VERTICAL, Ø 15 MM (1/2")</t>
  </si>
  <si>
    <t>VÁLVULA DE RETENÇÃO HORIZONTAL OU VERTICAL, Ø 20 MM (3/4")</t>
  </si>
  <si>
    <t>VÁLVULA DE RETENÇÃO HORIZONTAL OU VERTICAL, Ø 25 MM (1")</t>
  </si>
  <si>
    <t>VÁLVULA DE RETENÇÃO HORIZONTAL OU VERTICAL, Ø 32 MM (1 1/4")</t>
  </si>
  <si>
    <t>VÁLVULA DE RETENÇÃO HORIZONTAL OU VERTICAL, Ø 40 MM (1 1/2")</t>
  </si>
  <si>
    <t>VÁLVULA DE RETENÇÃO HORIZONTAL OU VERTICAL, Ø 50 MM (2")</t>
  </si>
  <si>
    <t>VÁLVULA DE RETENÇÃO HORIZONTAL OU VERTICAL, Ø 65 MM (2 1/2")</t>
  </si>
  <si>
    <t>VÁLVULA DE RETENÇÃO HORIZONTAL OU VERTICAL, Ø 80 MM (3")</t>
  </si>
  <si>
    <t>VÁLVULA PARA LAVATÓRIO COM LADRÃO D = 2 1/4" X 1"</t>
  </si>
  <si>
    <t>VÁLVULA PARA MICTÓRIO COM FECHAMENTO AUTOMÁTICO D = 1/2"</t>
  </si>
  <si>
    <t>VASO SANITÁRIO ENVELOPADO</t>
  </si>
  <si>
    <t>MAO-001  - MÃO DE OBRA COM ENCARGOS COMPLEMENTARES</t>
  </si>
  <si>
    <t>HORA</t>
  </si>
  <si>
    <t>AJUDANTE DE BOMBEIRO/ENCANADOR COM ENCARGOS COMPLEMENTARES</t>
  </si>
  <si>
    <t>AJUDANTE DE ELETRICISTA COM ENCARGOS COMPLEMENTARES</t>
  </si>
  <si>
    <t>AJUDANTE DE PINTOR COM ENCARGOS COMPLEMENTARES</t>
  </si>
  <si>
    <t>AJUDANTE DE TELHADISTA COM ENCARGOS COMPLEMENTARES</t>
  </si>
  <si>
    <t>AJUDANTE IMPERMEABILIZADOR COM ENCARGOS COMPLEMENTARES</t>
  </si>
  <si>
    <t>AZULEJISTA COM ENCARGOS COMPLEMENTARES</t>
  </si>
  <si>
    <t>BOMBEIRO/ENCANADOR COM ENCARGOS COMPLEMENTARES</t>
  </si>
  <si>
    <t>CARPINTEIRO DE FORMA COM ENCARGOS COMPLEMENTARES</t>
  </si>
  <si>
    <t>GRANITEIRO/MARMORISTA COM ENCARGOS COMPLEMENTARES</t>
  </si>
  <si>
    <t>LADRILHISTA COM ENCARGOS COMPLEMENTARES</t>
  </si>
  <si>
    <t>MONTADOR COM ENCARGOS COMPLEMENTARES</t>
  </si>
  <si>
    <t>OPERADOR DE BETONEIRA ESTACIONÁRIA COM ENCARGOS COMPLEMENTARES</t>
  </si>
  <si>
    <t>RASPADOR COM ENCARGOS COMPLEMENTARES</t>
  </si>
  <si>
    <t>REJUNTADOR COM ENCARGOS COMPLEMENTARES</t>
  </si>
  <si>
    <t>TAQUEIRO COM ENCARGOS COMPLEMENTARES</t>
  </si>
  <si>
    <t>MOB-001  - MOBILIZAÇÃO E DESMOBILIZAÇÃO DE OBRA</t>
  </si>
  <si>
    <t>OBRAS ATÉ O VALOR DE 1.000.000,00</t>
  </si>
  <si>
    <t>OBRAS COM VALOR ENTRE 1.000.000,01 E 3.000.000,00</t>
  </si>
  <si>
    <t>OBRAS COM VALORES ACIMA DE 3.000.000,01</t>
  </si>
  <si>
    <t>MOB-002  - MOBILIZAÇÃO E DESMOBILIZAÇÃO DE OBRA</t>
  </si>
  <si>
    <t>MUR-001  - MURO DE VEDAÇÃO DE CONCRETO PRÉ-MOLDADO</t>
  </si>
  <si>
    <t>COLOCAÇÃO DE DEFENSAS SOBRE O MURO FERRO CANTONEIRA L - 1" X 1/8" COMPRIMENTO = 85 CM, ESPAÇAMENTO 1,50 M E 5 FIADAS DE ARAME FARPADO</t>
  </si>
  <si>
    <t>COLOCAÇÃO DE DEFENSAS SOBRE O MURO FERRO CANTONEIRA L - 1" X 1/8" COMPRIMENTO = 85 CM, ESPAÇAMENTO 1,50 M E 7 FIADAS DE ARAME FARPADO</t>
  </si>
  <si>
    <t>COLUNA DE ALVENARIA A VISTA DE SUPORTE DO PORTÃO (PARA CAIXA DE MEDIÇÃO DE ENERGIA OU PARA PLACA DO NOME DO PRÉDIO) 1,70 X 2,30 M</t>
  </si>
  <si>
    <t>CONCERTINA CLIPADA MODELO ESPIRAL HELICOIDAL DUPLA D = 450 MM</t>
  </si>
  <si>
    <t>CONCERTINA CLIPADA MODELO ESPIRAL HELICOIDAL DUPLA D = 610 MM</t>
  </si>
  <si>
    <t>CONCERTINA CLIPADA MODELO ESPIRAL HELICOIDAL DUPLA D = 730 MM</t>
  </si>
  <si>
    <t>MURETA DE TIJOLO COMUM ESP. = 15CM, H = 105 CM, A REVESTIR</t>
  </si>
  <si>
    <t>MURETA DE TIJOLO COMUM ESP. = 15CM, H = 130 CM, A REVESTIR</t>
  </si>
  <si>
    <t>MURO DE VEDAÇÃO DE CONCRETO PRÉ-MOLDADO TIPO CALHA V ALTURA LIVRE = 3,00 M, SAPATA CONCRETO 1:3:6, 30 X 50 CM</t>
  </si>
  <si>
    <t>MURO DIVISÓRIO BLOCO DE CONCRETO APARENTE E = 15 CM, H = 1,80 M, INCLUSIVE SAPATA DE CONCRETO ARMADO FCK = 15 MPA, 50 X 55 CM</t>
  </si>
  <si>
    <t>MURO DIVISÓRIO BLOCO DE CONCRETO APARENTE E = 15 CM, H = 2,20 M, INCLUSIVE SAPATA DE CONCRETO ARMADO FCK = 15 MPA, 50 X 55 CM</t>
  </si>
  <si>
    <t>MURO DIVISÓRIO BLOCO DE CONCRETO REVESTIDO E = 15 CM, H = 2,20 M, INCLUSIVE SAPATA DE CONCRETO ARMADO FCK = 15 MPA, 50 X 55 CM</t>
  </si>
  <si>
    <t>MURO DIVISÓRIO TIJOLO FURADO E = 10 CM, REBOCADO E PINTADO A LATEX H = 1,80 M, INCLUSIVE SAPATA DE CONCRETO ARMADO FCK = 15 MPA, 50 X 55 CM</t>
  </si>
  <si>
    <t>MURO DIVISÓRIO TIJOLO FURADO E = 10 CM, REBOCADO E PINTADO A LATEX H = 2,20 A 2,50 M, INCLUSIVE SAPATA DE CONCRETO ARMADO FCK = 15 MPA, 50 X 55 CM</t>
  </si>
  <si>
    <t>MURO DIVISÓRIO TIJOLO FURADO E = 10 CM, REBOCADO E PINTADO A LATEX H = 2,20 M, INCLUSIVE SAPATA DE CONCRETO ARMADO FCK = 15 MPA, 50 X 55 CM</t>
  </si>
  <si>
    <t>OBR-001  - OBRAS VIÁRIAS (PAVIMENTAÇÃO DE RUAS)</t>
  </si>
  <si>
    <t>ALVENARIA POLIÉDRICA, RETIRADA E REASSENTAMENTO SOBRE COXIM DE AREIA</t>
  </si>
  <si>
    <t>ASSENTAMENTO DE MATA-BURRO DE CONCRETO</t>
  </si>
  <si>
    <t>CALÇAMENTO EM BLOQUETE, RETIRADA E REASSENTAMENTO SOBRE COXIM DE AREIA</t>
  </si>
  <si>
    <t>EXECUÇÃO DE CALÇAMENTO EM BLOQUETE - E = 6 CM - FCK = 25 MPA, INCLUINDO FORNECIMENTO E TRANSPORTE DE TODOS OS MATERIAIS, COLCHÃO DE ASSENTAMENTO E = 6 CM</t>
  </si>
  <si>
    <t>EXECUÇÃO DE CALÇAMENTO EM BLOQUETE - E = 8 CM - FCK = 35 MPA, INCLUINDO FORNECIMENTO E TRANSPORTE DE TODOS OS MATERIAIS, COLCHÃO DE ASSENTAMENTO E = 6 CM</t>
  </si>
  <si>
    <t>EXECUÇÃO E APLICAÇÃO DE CONCRETO ASFÁLTICO PRE-MISTURADO À FRIO (PMF), EM BETONEIRA, INCLUINDO FORNECIMENTO E TRANSPORTE DOS AGREGADOS E MATERIAL BETUMINOSO, INCLUSIVE TRANSPORTE DA MASSA ASFÁLTICA ATÉ A PISTA</t>
  </si>
  <si>
    <t>EXECUÇÃO E APLICAÇÃO DE CONCRETO BETUMINOSO USINADO A QUENTE (CBUQ), MASSA COMERCIAL, INCLUINDO FORNECIMENTO E TRANSPORTE DOS AGREGADOS E MATERIAL BETUMINOSO, EXCLUSIVE TRANSPORTE DA MASSA ASFÁLTICA ATÉ A PISTA</t>
  </si>
  <si>
    <t>GEOTÊXTIL NÃO TECIDO PARA ESTABILIZAÇÃO DE SOLOS</t>
  </si>
  <si>
    <t>PARALELEPÍPEDO, RETIRADA E REASSENTAMENTO SOBRE COXIM DE AREIA</t>
  </si>
  <si>
    <t>PISO DE CONCRETO PRÉ-MOLDADO INTERTRAVADO E = 10 CM - FCK = 35 MPA, INCLUINDO FORNECIMENTO E TRANSPORTE DE TODOS OS MATERIAIS, COLCHÃO DE ASSENTAMENTO E = 6 CM</t>
  </si>
  <si>
    <t>PISO DE CONCRETO PRÉ-MOLDADO INTERTRAVADO E = 10 CM - FCK = 40 MPA, INCLUINDO FORNECIMENTO E TRANSPORTE DE TODOS OS MATERIAIS, COLCHÃO DE ASSENTAMENTO E = 6 CM</t>
  </si>
  <si>
    <t>PISO DE CONCRETO PRÉ-MOLDADO INTERTRAVADO E = 6 CM - FCK = 35 MPA, INCLUINDO FORNECIMENTO E TRANSPORTE DE TODOS OS MATERIAIS, COLCHÃO DE ASSENTAMENTO E = 6 CM</t>
  </si>
  <si>
    <t>PISO DE CONCRETO PRÉ-MOLDADO INTERTRAVADO E = 8 CM - FCK = 35 MPA, INCLUINDO FORNECIMENTO E TRANSPORTE DE TODOS OS MATERIAIS, COLCHÃO DE ASSENTAMENTO E = 6 CM</t>
  </si>
  <si>
    <t>OBR-002  - OBRAS DE ARTE ESPECIAIS - PONTES</t>
  </si>
  <si>
    <t>ENSECADEIRA INCLUSIVE RETIRADA DO MADEIRAMENTO , PAREDE DUPLA</t>
  </si>
  <si>
    <t>ENSECADEIRA INCLUSIVE RETIRADA DO MADEIRAMENTO , PAREDE SIMPLES</t>
  </si>
  <si>
    <t>FORNECIMENTO E APLICAÇÃO DE GROUT PARA ANCORAGENS (VIGA METÁLICA/TABULEIRO PRÉ MOLDADO)</t>
  </si>
  <si>
    <t>LANÇAMENTO DE TABULEIRO PRÉ MOLDADO</t>
  </si>
  <si>
    <t>LANÇAMENTO DE VIGA METÁLICA - PONTE DE 08 METROS: 2.97 TONELADAS (2 VIGAS) - PONTE DE 10 METROS: 3.72 TONELADAS (2 VIGAS) - PONTE DE 12 METROS: 4.46 TONELADAS (2 VIGAS) - PONTE DE 15 METROS: 6.26 TONELADAS (2 VIGAS) - PONTE DE 18 METROS: 10.8 TONELADAS (3</t>
  </si>
  <si>
    <t>TRANSPORTE DE TABULEIROS DE CONCRETO - PONTE DE 08 METROS: 14.4 TONELADAS - PONTE DE 10 METROS: 16.8 TONELADAS - PONTE DE 12 METROS: 19.2 TONELADAS - PONTE DE 15 METROS: 24.0 TONELADAS - PONTE DE 18 METROS: 28.8 TONELADAS</t>
  </si>
  <si>
    <t>TXKM</t>
  </si>
  <si>
    <t>TRANSPORTE DE VIGAS METÁLICAS - PONTE DE 08 METROS: 2.97 TONELADAS (2 VIGAS) - PONTE DE 10 METROS: 3.72 TONELADAS (2 VIGAS) - PONTE DE 12 METROS: 4.46 TONELADAS (2 VIGAS) - PONTE DE 15 METROS: 6.26 TONELADAS (2 VIGAS) - PONTE DE 18 METROS: 10.8 TONELADAS</t>
  </si>
  <si>
    <t>TRAVESSIA DE CHAPA METÁLICA PARA VEÍCULOS</t>
  </si>
  <si>
    <t>TRAVESSIA DE MADEIRA PARA VEÍCULOS</t>
  </si>
  <si>
    <t>PAI-001  - PAISAGISMO</t>
  </si>
  <si>
    <t>CERCA EM FERRO, TRIANGULAR, PADRÃO PREFEITURA</t>
  </si>
  <si>
    <t>FORNECIMENTO DE ARBUSTO - BELA EMÍLIA</t>
  </si>
  <si>
    <t>FORNECIMENTO DE ARBUSTO - CAMARA</t>
  </si>
  <si>
    <t>FORNECIMENTO DE ÁRVORE - CÁSSIA MIMOSA</t>
  </si>
  <si>
    <t>FORNECIMENTO DE ÁRVORE - IPÊ ROSA</t>
  </si>
  <si>
    <t>FORNECIMENTO DE ÁRVORE - JACARANDÁ MIMOSO</t>
  </si>
  <si>
    <t>FORNECIMENTO DE ÁRVORE - PAU FERRO</t>
  </si>
  <si>
    <t>FORNECIMENTO DE ÁRVORE - SIBIPURUNA</t>
  </si>
  <si>
    <t>FORNECIMENTO DE FORRAÇÃO - ALCALYPHA</t>
  </si>
  <si>
    <t>FORNECIMENTO DE FORRAÇÃO - CLOROFITO</t>
  </si>
  <si>
    <t>FORNECIMENTO DE FORRAÇÃO - WEDELIA</t>
  </si>
  <si>
    <t>FORNECIMENTO DE PALMEIRA - LICURI</t>
  </si>
  <si>
    <t>FORNECIMENTO DE PALMEIRA ARECA LUTESCENS</t>
  </si>
  <si>
    <t>LASTRO DE SEIXO, INCLUSIVE LANÇAMENTO</t>
  </si>
  <si>
    <t>PLANTIO DE GRAMA BATATAIS EM PLACAS, INCLUSIVE TERRA VEGETAL E CONSERVAÇÃO POR 30 DIAS</t>
  </si>
  <si>
    <t>PLANTIO DE GRAMA ESMERALDA EM PLACAS, INCLUSIVE TERRA VEGETAL E CONSERVAÇÃO POR 30 DIAS</t>
  </si>
  <si>
    <t>PLANTIO DE GRAMA SÃO CARLOS EM PLACAS, INCLUSIVE TERRA VEGETAL E CONSERVAÇÃO POR 30 DIAS</t>
  </si>
  <si>
    <t>PLANTIO E PREPARO DE COVAS DE ARBUSTOS ORNAMENTAIS EM GERAL, EXCETO FORNECIMENTO DAS MUDAS</t>
  </si>
  <si>
    <t>PLANTIO E PREPARO DE COVAS DE ÁRVORES H MÍN. = 1,80 M COM COVA 60 X 60 X 60 CM, EXCETO FORNECIMENTO DAS MUDAS</t>
  </si>
  <si>
    <t>PLANTIO E PREPARO DE COVAS DE FORRAÇÃO, EXCETO FORNECIMENTO DAS MUDAS</t>
  </si>
  <si>
    <t>PIN-001  - PINTURA</t>
  </si>
  <si>
    <t>APLICAÇÃO DE CERA EM  ESQUADRIAS DE MADEIRA, TRÊS (3) DEMÃOS, INCLUSIVE APLICAÇÃO DE SELADOR PARA MADEIRA</t>
  </si>
  <si>
    <t>APLICAÇÃO DE CERA EM  RODAPÉS COM ALTURA DE 10 CM, TRÊS (3) DEMÃOS, INCLUSIVE APLICAÇÃO DE SELADOR PARA MADEIRA</t>
  </si>
  <si>
    <t>EMASSAMENTO A ÓLEO SOBRE MADEIRA, UMA (1) DEMÃO, INCLUSIVE LIXAMENTO PARA PINTURA</t>
  </si>
  <si>
    <t>EMASSAMENTO EM ESQUADRIA DE MADEIRA COM MASSA A ÓLEO, DUAS (2) DEMÃOS, INCLUSIVE LIXAMENTO PARA PINTURA  A ÓLEO OU ESMALTE</t>
  </si>
  <si>
    <t>EMASSAMENTO EM FORRO DE GESSO COM MASSA ACRÍLICA, UMA (1) DEMÃO, INCLUSIVE LIXAMENTO PARA PINTURA</t>
  </si>
  <si>
    <t>EMASSAMENTO EM FORRO DE GESSO COM MASSA CORRIDA (PVA), UMA (1) DEMÃO, INCLUSIVE LIXAMENTO PARA PINTURA</t>
  </si>
  <si>
    <t>EMASSAMENTO EM PAREDE COM MASSA ACRÍLICA, DUAS (2) DEMÃOS, INCLUSIVE LIXAMENTO PARA PINTURA</t>
  </si>
  <si>
    <t>EMASSAMENTO EM PAREDE COM MASSA ACRÍLICA, UMA (1) DEMÃO, INCLUSIVE LIXAMENTO PARA PINTURA</t>
  </si>
  <si>
    <t>EMASSAMENTO EM PAREDE COM MASSA CORRIDA (PVA), DUAS (2) DEMÃOS, INCLUSIVE LIXAMENTO PARA PINTURA</t>
  </si>
  <si>
    <t>EMASSAMENTO EM PAREDE COM MASSA CORRIDA (PVA), UMA (1) DEMÃO, INCLUSIVE LIXAMENTO PARA PINTURA</t>
  </si>
  <si>
    <t>EMASSAMENTO EM PAREDE DE GESSO ACARTONADO (DRY-WALL) COM MASSA ACRÍLICA, UMA (1) DEMÃO, INCLUSIVE LIXAMENTO PARA PINTURA</t>
  </si>
  <si>
    <t>EMASSAMENTO EM PAREDE DE GESSO ACARTONADO (DRY-WALL) COM MASSA CORRIDA (PVA), UMA (1) DEMÃO, INCLUSIVE LIXAMENTO PARA PINTURA</t>
  </si>
  <si>
    <t>EMASSAMENTO EM TETO COM MASSA ACRÍLICA, DUAS (2) DEMÃOS, INCLUSIVE LIXAMENTO PARA PINTURA</t>
  </si>
  <si>
    <t>EMASSAMENTO EM TETO COM MASSA ACRÍLICA, UMA (1) DEMÃO, INCLUSIVE LIXAMENTO PARA PINTURA</t>
  </si>
  <si>
    <t>EMASSAMENTO EM TETO COM MASSA CORRIDA (PVA), DUAS (2) DEMÃOS, INCLUSIVE LIXAMENTO PARA PINTURA</t>
  </si>
  <si>
    <t>EMASSAMENTO EM TETO COM MASSA CORRIDA (PVA), UMA (1) DEMÃO, INCLUSIVE LIXAMENTO PARA PINTURA</t>
  </si>
  <si>
    <t>LIXAMENTO MANUAL EM PAREDE PARA REMOÇÃO DE TINTA</t>
  </si>
  <si>
    <t>LIXAMENTO MANUAL EM SUPERFÍCIE DE MADEIRA PARA REMOÇÃO DE TINTA</t>
  </si>
  <si>
    <t>LIXAMENTO MANUAL EM SUPERFÍCIE METÁLICA PARA REMOÇÃO DE TINTA</t>
  </si>
  <si>
    <t>LIXAMENTO MANUAL EM TETO PARA REMOÇÃO DE TINTA</t>
  </si>
  <si>
    <t>PINTURA A BASE DE RESINA DE SILICONE EM CONCRETO OU ALVENARIA APARENTE, DUAS (2) DEMÃOS</t>
  </si>
  <si>
    <t>PINTURA ACRÍLICA EM PAREDE, DUAS (2) DEMÃOS, EXCLUSIVE SELADOR ACRÍLICO E MASSA ACRÍLICA/CORRIDA (PVA)</t>
  </si>
  <si>
    <t>PINTURA ACRÍLICA EM PAREDE, DUAS (2) DEMÃOS, INCLUSIVE UMA (1) DEMÃO DE MASSA CORRIDA (PVA), EXCLUSIVE SELADOR ACRÍLICO</t>
  </si>
  <si>
    <t>PINTURA ACRÍLICA EM PAREDE, TRÊS (3) DEMÃOS, EXCLUSIVE SELADOR ACRÍLICO E MASSA ACRÍLICA/CORRIDA (PVA)</t>
  </si>
  <si>
    <t>PINTURA ACRÍLICA EM TETO, DUAS (2) DEMÃOS, EXCLUSIVE SELADOR ACRÍLICO E MASSA ACRÍLICA/CORRIDA (PVA)</t>
  </si>
  <si>
    <t>PINTURA ACRÍLICA EM TETO, DUAS (2) DEMÃOS, INCLUSIVE UMA (1) DEMÃO DE MASSA CORRIDA (PVA), EXCLUSIVE SELADOR ACRÍLICO</t>
  </si>
  <si>
    <t>PINTURA ACRÍLICA EM TETO, TRÊS (3) DEMÃOS, EXCLUSIVE SELADOR ACRÍLICO E MASSA ACRÍLICA/CORRIDA (PVA)</t>
  </si>
  <si>
    <t>PINTURA ACRÍLICA PARA PISO EM FAIXA DE DEMARCAÇÃO DE QUADRA, DUAS (2) DEMÃOS, FAIXA COM LARGURA DE 5 CM</t>
  </si>
  <si>
    <t>PINTURA ACRÍLICA PARA PISO EM FAIXA DE DEMARCAÇÃO DE QUADRA, QUATRO (4) DEMÃOS, FAIXA COM LARGURA DE 5 CM</t>
  </si>
  <si>
    <t>PINTURA ACRÍLICA PARA PISO EM PASSEIO/SUPERFÍCIE CIMENTADA, DUAS (2) DEMÃOS</t>
  </si>
  <si>
    <t>PINTURA ACRÍLICA PARA PISO EM QUADRAS ESPORTIVA, DUAS (2) DEMÃOS</t>
  </si>
  <si>
    <t>PINTURA ACRÍLICA PARA PISO EM QUADRAS ESPORTIVA, QUATRO (4) DEMÃOS</t>
  </si>
  <si>
    <t>PINTURA ANTICORROSIVA A BASE DE OXIDO DE FERRO (ZARCÃO) EM ESQUADRIA E SUPERFÍCIE METÁLICA, UMA (1) DEMÃO</t>
  </si>
  <si>
    <t>PINTURA COM  TINTA A BASE DE BORRACHA CLORADA EM FAIXAS DE DEMARCAÇÃO DE PISO, DUAS (2) DEMÃOS, FAIXA COM LARGURA DE 5 CM, APLICAÇÃO MECÂNICA</t>
  </si>
  <si>
    <t>PINTURA COM  TINTA A BASE DE BORRACHA CLORADA EM FAIXAS DE DEMARCAÇÃO DE QUADRA, DUAS (2) DEMÃOS, FAIXA COM LARGURA DE 5 CM, APLICAÇÃO MECÂNICA</t>
  </si>
  <si>
    <t>PINTURA COM  TINTA A BASE DE BORRACHA CLORADA EM REVESTIMENTO CIMENTÍCIO OU CONCRETO, DUAS (2) DEMÃOS</t>
  </si>
  <si>
    <t>PINTURA COM  TINTA A BASE DE BORRACHA CLORADA EM TELHAS DE FIBROCIMENTO, DUAS (2) DEMÃOS</t>
  </si>
  <si>
    <t>PINTURA COM RESINA ACRÍLICA EM CONCRETO, DUAS (2) DEMÃOS, INCLUSIVE UMA (1) DEMÃO DE SELADOR ACRÍLICO</t>
  </si>
  <si>
    <t>PINTURA COM RESINA ACRÍLICA EM PISOS CIMENTADOS, DUAS (2) DEMÃOS, INCLUSIVE LIMPEZA DA SUPERFÍCIE A SER APLICADO MATERIAL</t>
  </si>
  <si>
    <t>PINTURA COM TEXTURA ACRÍLICA COM DESEMPENADEIRA DE AÇO, EXCLUSIVE SELADOR ACRÍLICO/FUNDO PREPARADOR</t>
  </si>
  <si>
    <t>PINTURA COM TEXTURA ACRÍLICA COM DESEMPENADEIRA DE AÇO, INCLUSIVE UMA (1) DEMÃO DE SELADOR ACRÍLICO</t>
  </si>
  <si>
    <t>PINTURA COM TEXTURA ACRÍLICA COM ROLO, EXCLUSIVE SELADOR ACRÍLICO/FUNDO PREPARADOR</t>
  </si>
  <si>
    <t>PINTURA COM TEXTURA ACRÍLICA COM ROLO, INCLUSIVE UMA (1) DEMÃO DE SELADOR ACRÍLICO</t>
  </si>
  <si>
    <t>PINTURA COM VERNIZ ACRÍLICO EM ALVENARIA OU CONCRETO, DUAS (2) DEMÃOS</t>
  </si>
  <si>
    <t>PINTURA COM VERNIZ POLIURETANO COM FILTRO SOLAR EM MADEIRA, DUAS (2) DEMÃOS, ACABAMENTO TIPO BRILHANTE</t>
  </si>
  <si>
    <t>PINTURA COM VERNIZ POLIURETANO COM FILTRO SOLAR EM MADEIRA, DUAS (2) DEMÃOS, ACABAMENTO TIPO FOSCO</t>
  </si>
  <si>
    <t>PINTURA COM VERNIZ SINTÉTICO MARÍTIMO EM BATE MACA DE MADEIRA SEM CORRIMÃO, COM LARGURA DE 15CM E ESP. 2CM, DUAS (2) DEMÃOS, ACABAMENTO TIPO FOSCO</t>
  </si>
  <si>
    <t>PINTURA COM VERNIZ SINTÉTICO MARÍTIMO EM ESQUADRIAS DE MADEIRA, DUAS (2) DEMÃOS, ACABAMENTO TIPO ACETINADO (BRILHO SÚTIL)</t>
  </si>
  <si>
    <t>PINTURA COM VERNIZ SINTÉTICO MARÍTIMO EM ESQUADRIAS DE MADEIRA, DUAS (2) DEMÃOS, ACABAMENTO TIPO BRILHANTE</t>
  </si>
  <si>
    <t>PINTURA COM VERNIZ SINTÉTICO MARÍTIMO EM ESQUADRIAS DE MADEIRA, DUAS (2) DEMÃOS, ACABAMENTO TIPO FOSCO</t>
  </si>
  <si>
    <t>PINTURA COM VERNIZ SINTÉTICO MARÍTIMO EM RÉGUAS PARA FIXAÇÃO CARTAZES E PROTEÇÃO DE CARTEIRAS, COM LARGURA DE 10CM E ESP. 2CM, DUAS (2) DEMÃOS, ACABAMENTO TIPO FOSCO</t>
  </si>
  <si>
    <t>PINTURA EM CAIAÇÃO PARA AMBIENTE EXTERNO,TRÊS (3) DEMÃOS, INCLUSIVE PIGMENTO E FIXADOR DE CAL</t>
  </si>
  <si>
    <t>PINTURA EM CAIAÇÃO PARA AMBIENTE INTERNO,TRÊS (3) DEMÃOS, INCLUSIVE PIGMENTO E FIXADOR DE CAL</t>
  </si>
  <si>
    <t>PINTURA EPÓXI EM FAIXAS DE DEMARCAÇÃO DE PISO, DUAS (2) DEMÃOS, FAIXA COM LARGURA DE 5 CM</t>
  </si>
  <si>
    <t>PINTURA EPÓXI EM SUPERFÍCIES DE AÇO CARBONO, DUAS (2) DEMÃOS</t>
  </si>
  <si>
    <t>PINTURA EPÓXI EM SUPERFÍCIES DE AÇO CARBONO, DUAS (2) DEMÃOS, APLICAÇÃO MECÂNICA</t>
  </si>
  <si>
    <t>PINTURA ESMALTE EM ALVENARIA COM REBOCO, DUAS (2) DEMÃOS, EXCLUSIVE SELADOR ACRÍLICO E MASSA ACRÍLICA/CORRIDA (PVA)</t>
  </si>
  <si>
    <t>PINTURA ESMALTE EM ALVENARIA COM REBOCO, TRÊS (3) DEMÃOS, EXCLUSIVE SELADOR ACRÍLICO E MASSA ACRÍLICA/CORRIDA (PVA)</t>
  </si>
  <si>
    <t>PINTURA ESMALTE EM ESQUADRIA DE MADEIRA, DUAS (2) DEMÃOS, INCLUSIVE UMA (1) DEMÃO DE FUNDO NIVELADOR, EXCLUSIVE MASSA A ÓLEO</t>
  </si>
  <si>
    <t>PINTURA ESMALTE EM ESQUADRIAS DE FERRO, DUAS (2) DEMÃOS, INCLUSIVE UMA (1) DEMÃO DE FUNDO ANTICORROSIVO</t>
  </si>
  <si>
    <t>PINTURA ESMALTE EM ESTRUTURA DE AÇO CARBONO, DUAS (2) DEMÃOS, EXCLUSIVE FUNDO ANTICORROSIVO</t>
  </si>
  <si>
    <t>PINTURA ESMALTE EM ESTRUTURA METÁLICA, DUAS (2) DEMÃOS, INCLUSIVE UMA (1) DEMÃO FUNDO ANTICORROSIVO</t>
  </si>
  <si>
    <t>PINTURA ESMALTE EM TUBO GALVANIZADO, DUAS (2) DEMÃOS, INCLUSIVE UMA (1) DEMÃO DE FUNDO ANTICORROSIVO</t>
  </si>
  <si>
    <t>PINTURA ESMALTE SINTÉTICO EM SUPERFÍCIES GALVANIZADAS, DUAS (2) DEMÃOS, INCLUSIVE UMA (1) DEMÃO DE FUNDO ANTIOXIDANTE</t>
  </si>
  <si>
    <t xml:space="preserve">PINTURA LÁTEX (PVA) EM PAREDE, DUAS (2) DEMÃOS, EXCLUSIVE SELADOR ACRÍLICO E MASSA ACRÍLICA/CORRIDA (PVA)
</t>
  </si>
  <si>
    <t>PINTURA LÁTEX (PVA) EM PAREDE, DUAS (2) DEMÃOS, INCLUSIVE UMA (1) DEMÃO DE MASSA CORRIDA (PVA), EXCLUSIVE SELADOR ACRÍLICO</t>
  </si>
  <si>
    <t>PINTURA LÁTEX (PVA) EM PAREDE, TRÊS (3) DEMÃOS, EXCLUSIVE SELADOR ACRÍLICO E MASSA ACRÍLICA/CORRIDA (PVA)</t>
  </si>
  <si>
    <t>PINTURA LÁTEX (PVA) EM RODAPÉ OU MOLDURAS (ALTURA DE 5 CM A 7C M), EXCLUSIVE SELADOR ACRÍLICO</t>
  </si>
  <si>
    <t>PINTURA LÁTEX (PVA) EM TETO, DUAS (2) DEMÃOS, EXCLUSIVE SELADOR ACRÍLICO E MASSA ACRÍLICA/CORRIDA (PVA)</t>
  </si>
  <si>
    <t>PINTURA LÁTEX (PVA) EM TETO, DUAS (2) DEMÃOS, INCLUSIVE UMA (1) DEMÃO DE MASSA CORRIDA (PVA), EXCLUSIVE SELADOR ACRÍLICO</t>
  </si>
  <si>
    <t>PINTURA LÁTEX (PVA) EM TETO, TRÊS (3) DEMÃOS, EXCLUSIVE SELADOR ACRÍLICO E MASSA ACRÍLICA/CORRIDA (PVA)</t>
  </si>
  <si>
    <t>PINTURA PARA SINALIZAÇÃO DE VAGA DE ESTACIONAMENTO PARA PORTADORES DE NECESSIDADES ESPECIAIS SOBRE PAVIMENTAÇÃO URBANA</t>
  </si>
  <si>
    <t>PINTURA PRESERVATIVA COM CUPINICIDA EM MADEIRA SECA, DUAS (2) DEMÃOS</t>
  </si>
  <si>
    <t>PINTURA PRESERVATIVA COM CUPINICIDA EM MADEIRA SECA, DUAS (2) DEMÃOS, INCLUSIVE DUAS (2) DEMÃOS DE VERNIZ SINTÉTICO MARÍTIMO, ACABAMENTO TIPO FOSCO</t>
  </si>
  <si>
    <t>PREPARAÇÃO PARA EMASSAMENTO OU PINTURA (LÁTEX/ACRÍLICA) EM PAREDE DE GESSO ACARTONADO (DRY-WALL) E FORRO DE GESSO, INCLUSIVE UMA (1) DEMÃO DE SELADOR ACRÍLICO</t>
  </si>
  <si>
    <t>PREPARAÇÃO PARA EMASSAMENTO OU PINTURA (LÁTEX/ACRÍLICA) EM PAREDE, INCLUSIVE UMA (1) DEMÃO DE SELADOR ACRÍLICO</t>
  </si>
  <si>
    <t>PREPARAÇÃO PARA EMASSAMENTO OU PINTURA (LÁTEX/ACRÍLICA) EM TETO, INCLUSIVE UMA (1) DEMÃO DE SELADOR ACRÍLICO</t>
  </si>
  <si>
    <t>TRATAMENTO EM SUPERFÍCIE DE CONCRETO APARENTE, INCLUSIVE RASPAGEM, ESTUCAGEM E POLIMENTO COM DUAS (2) DEMÃOS DE RESINA ACRÍLICA</t>
  </si>
  <si>
    <t>TRATAMENTO EM SUPERFÍCIE DE CONCRETO APARENTE, INCLUSIVE RASPAGEM, ESTUCAGEM E POLIMENTO COM DUAS (2) DEMÃOS DE VERNIZ ACRÍLICO</t>
  </si>
  <si>
    <t>PIS-001  - PISOS</t>
  </si>
  <si>
    <t>APICOAMENTO DE PISO CIMENTADO - PROFUNDIDADE ATÉ 1 CM</t>
  </si>
  <si>
    <t>APLICAÇÃO DE FAIXA/FITA ADESIVA ANTIDERRAPANTE, LARGURA 50MM, EM DEGRAUS DE ESCADA, INCLUSIVE FORNECIMENTO</t>
  </si>
  <si>
    <t>APLICAÇÃO DE LONA PRETA, ESP. 150 MICRAS, INCLUSIVE FORNECIMENTO</t>
  </si>
  <si>
    <t>APLICAÇÃO DE SELANTE, MASTIQUE ELÁSTICO, EM JUNTA DE DILAÇÃO, DIMENSÃO 20X10 MM, FATOR DE FORMA 1:2, EXCLUSIVE DELIMITADOR DE PROFUNDIDADE</t>
  </si>
  <si>
    <t>CALÇADA PORTUGUESA - FORNECIMENTO E ASSENTAMENTO, INCLUSIVE COLCHÃO</t>
  </si>
  <si>
    <t>CONTRAPISO DESEMPENADO COM ARGAMASSA, TRAÇO 1:3 (CIMENTO E AREIA), ESP. 20MM</t>
  </si>
  <si>
    <t>CONTRAPISO DESEMPENADO COM ARGAMASSA, TRAÇO 1:3 (CIMENTO E AREIA), ESP. 25MM</t>
  </si>
  <si>
    <t>CONTRAPISO DESEMPENADO COM ARGAMASSA, TRAÇO 1:3 (CIMENTO E AREIA), ESP. 30MM</t>
  </si>
  <si>
    <t>CONTRAPISO DESEMPENADO COM ARGAMASSA, TRAÇO 1:3 (CIMENTO E AREIA), ESP. 50MM</t>
  </si>
  <si>
    <t>DEGRAU DE PEDRA ARDÓSIA E = 20 MM, L = 30 CM, ASSENTADO COM ARGAMASSA DE CIMENTO E AREIA SEM PENEIRAR TRAÇO 1:4, INCLUSO ESPELHO E = 15 MM, H = 20 CM</t>
  </si>
  <si>
    <t>FAIXA/FRISO ANTIDERRAPANTE EM PEDRA, LARGURA 50MM, EM DEGRAU DE ESCADA, EXECUÇÃO MECÂNICA</t>
  </si>
  <si>
    <t>LAJE DE TRANSIÇÃO E = 10 CM, FCK = 15 MPA USINADO (MECANIZADO), INCLUSIVE TELA 0,97 KG/M2 E ACABAMENTO NIVEL ZERO</t>
  </si>
  <si>
    <t>LAJE DE TRANSIÇÃO E = 10 CM, FCK = 18 MPA USINADO (MECANIZADO), INCLUSIVE TELA 0,97 KG/M2 E ACABAMENTO NIVEL ZERO</t>
  </si>
  <si>
    <t>LAJE DE TRANSIÇÃO E = 11 CM, FCK = 15 MPA USINADO (MECANIZADO), INCLUSIVE TELA 0,97 KG/M2 E ACABAMENTO NIVEL ZERO</t>
  </si>
  <si>
    <t>LAJE DE TRANSIÇÃO E = 12 CM, FCK = 15 MPA USINADO (MECANIZADO), INCLUSIVE TELA 0,97 KG/M2 E ACABAMENTO NIVEL ZERO</t>
  </si>
  <si>
    <t>LAJE DE TRANSIÇÃO E = 12 CM, FCK = 18 MPA USINADO (MECANIZADO), INCLUSIVE TELA 0,97 KG/M2 E ACABAMENTO NIVEL ZERO</t>
  </si>
  <si>
    <t>LAJE DE TRANSIÇÃO E = 5 CM, SEM JUNTA, FCK = 10 MPA (MANUAL)</t>
  </si>
  <si>
    <t>LAJE DE TRANSIÇÃO E = 6 CM, SEM JUNTA, FCK = 10 MPA (MANUAL)</t>
  </si>
  <si>
    <t>LAJE DE TRANSIÇÃO E = 8 CM, FCK = 15 MPA USINADO (MECANIZADO), INCLUSIVE TELA 0,97 KG/M2 E ACABAMENTO NIVEL ZERO</t>
  </si>
  <si>
    <t>LAJE DE TRANSIÇÃO E = 8 CM, FCK = 18 MPA USINADO (MECANIZADO), INCLUSIVE TELA 0,97 KG/M2 E ACABAMENTO NIVEL ZERO</t>
  </si>
  <si>
    <t>LAJE DE TRANSIÇÃO E = 8 CM, FCK = 20 MPA USINADO (MECANIZADO), INCLUSIVE TELA 0,97 KG/M2 E ACABAMENTO NIVEL ZERO</t>
  </si>
  <si>
    <t>LAJE DE TRANSIÇÃO E = 8 CM, SEM JUNTA, FCK = 10 MPA (MANUAL)</t>
  </si>
  <si>
    <t>LAJE DE TRANSIÇÃO E = 9 CM, FCK = 15 MPA USINADO (MECANIZADO), INCLUSIVE TELA 0,97 KG/M2 E ACABAMENTO NIVEL ZERO</t>
  </si>
  <si>
    <t>LIMPEZA E POLIMENTO DE PISO GRANILITE/MARMORITE, EXCLUSIVE RESINA</t>
  </si>
  <si>
    <t>PISO CERÂMICO VERMELHO NATURAL 24 X 5,2 CM, ASSENTADO COM ARGAMASSA PRÉ-FABRICADA, INCLUSIVE REJUNTAMENTO</t>
  </si>
  <si>
    <t>PISO CIMENTADO COM ARGAMASSA, TRAÇO 1:3 (CIMENTO E AREIA), COM ADITIVO IMPERMEABILIZANTE, ESP. 25MM, ACABAMENTO DESEMPENADO E FELTRADO</t>
  </si>
  <si>
    <t>PISO CIMENTADO COM ARGAMASSA, TRAÇO 1:3 (CIMENTO E AREIA), ESP. 25MM, ACABAMENTO DESEMPENADO E FELTRADO, MODULAÇÃO DE 100X100CM, INCLUSIVE JUNTA PLÁSTICA</t>
  </si>
  <si>
    <t>PISO CIMENTADO COM ARGAMASSA, TRAÇO 1:3 (CIMENTO E AREIA), ESP. 25MM, ACABAMENTO DESEMPENADO E FELTRADO, MODULAÇÃO DE 200X200CM, INCLUSIVE JUNTA PLÁSTICA</t>
  </si>
  <si>
    <t>PISO CIMENTADO COM ARGAMASSA, TRAÇO 1:3 (CIMENTO E AREIA), ESP. 25MM, ACABAMETNO DESEMPENADO E FELTRADO, MODULAÇÃO DE 60X60CM, INCLUSIVE JUNTA PLÁSTICA</t>
  </si>
  <si>
    <t>PISO CIMENTADO COM ARGAMASSA, TRAÇO 1:3 (CIMENTO E AREIA), ESP. 30MM, ACABAMENTO DESEMPENADO E FELTRADO, MODULAÇÃO DE 100X100CM, INCLUSIVE JUNTA PLÁSTICA</t>
  </si>
  <si>
    <t>PISO CIMENTADO COM ARGAMASSA, TRAÇO 1:3 (CIMENTO E AREIA), ESP. 30MM, ACABAMENTO DESEMPENADO E FELTRADO, MODULAÇÃO DE 200X200CM, INCLUSIVE JUNTA PLÁSTICA</t>
  </si>
  <si>
    <t>PISO CIMENTADO COM ARGAMASSA, TRAÇO 1:3 (CIMENTO E AREIA), ESP. 30MM, ACABAMENTO DESEMPENADO E FELTRADO, MODULAÇÃO DE 60X60CM, INCLUSIVE JUNTA PLÁSTICA</t>
  </si>
  <si>
    <t>PISO CIMENTADO COM ARGAMASSA, TRAÇO 1:3 (CIMENTO E AREIA), ESP. 50MM, ACABAMENTO DESEMPENADO E FELTRADO, MODULAÇÃO DE 100X100CM, INCLUSIVE JUNTA PLÁSTICA</t>
  </si>
  <si>
    <t>PISO CIMENTADO COM PIGMENTAÇÃO COLORIDA, DESEMPENADO E FELTRADO COM ARGAMASSA, TRAÇO 1:3 (CIMENTO E AREIA), ESP. 30MM, ACABAMENTO DESEMPENADO E FELTRADO, SEM JUNTA DE DILATAÇÃO</t>
  </si>
  <si>
    <t>PISO CIMENTADO NATADO COM ARGAMASSA, TRAÇO 1:3 (CIMENTO E AREIA), ESP. 20MM, ACABAMENTO QUEIMADO, SEM JUNTA DE DILATAÇÃO</t>
  </si>
  <si>
    <t xml:space="preserve">PISO CIMENTADO NATADO COM ARGAMASSA, TRAÇO 1:3 (CIMENTO E AREIA), ESP. 25MM, ACABAMENTO QUEIMADO, MODULAÇÃO DE 100X100CM, INCLUSIVE JUNTA PLÁSTICA </t>
  </si>
  <si>
    <t xml:space="preserve">PISO CIMENTADO NATADO COM ARGAMASSA, TRAÇO 1:3 (CIMENTO E AREIA), ESP. 25MM, ACABAMENTO QUEIMADO, MODULAÇÃO DE 200X200CM, INCLUSIVE JUNTA PLÁSTICA </t>
  </si>
  <si>
    <t xml:space="preserve">PISO CIMENTADO NATADO COM ARGAMASSA, TRAÇO 1:3 (CIMENTO E AREIA), ESP. 25MM, ACABAMENTO QUEIMADO, MODULAÇÃO DE 60X60CM, INCLUSIVE JUNTA PLÁSTICA </t>
  </si>
  <si>
    <t>PISO CIMENTADO NATADO COM ARGAMASSA, TRAÇO 1:3 (CIMENTO E AREIA), ESP. 25MM, ACABAMENTO QUEIMADO, SEM JUNTA DE DILATAÇÃO</t>
  </si>
  <si>
    <t xml:space="preserve">PISO CIMENTADO NATADO COM ARGAMASSA, TRAÇO 1:3 (CIMENTO E AREIA), ESP. 30MM, ACABAMENTO QUEIMADO, MODULAÇÃO DE 100X100CM, INCLUSIVE JUNTA PLÁSTICA </t>
  </si>
  <si>
    <t xml:space="preserve">PISO CIMENTADO NATADO COM ARGAMASSA, TRAÇO 1:3 (CIMENTO E AREIA), ESP. 30MM, ACABAMENTO QUEIMADO, MODULAÇÃO DE 200X200CM, INCLUSIVE JUNTA PLÁSTICA </t>
  </si>
  <si>
    <t xml:space="preserve">PISO CIMENTADO NATADO COM ARGAMASSA, TRAÇO 1:3 (CIMENTO E AREIA), ESP. 30MM, ACABAMENTO QUEIMADO, MODULAÇÃO DE 60X60CM, INCLUSIVE JUNTA PLÁSTICA </t>
  </si>
  <si>
    <t>PISO CIMENTADO NATADO COM ARGAMASSA, TRAÇO 1:3 (CIMENTO E AREIA), ESP. 30MM, ACABAMENTO QUEIMADO, SEM JUNTA DE DILATAÇÃO</t>
  </si>
  <si>
    <t xml:space="preserve">PISO CIMENTADO NATADO COM ARGAMASSA, TRAÇO 1:3 (CIMENTO E AREIA), ESP. 50MM, ACABAMENTO QUEIMADO, MODULAÇÃO DE 60X60CM, INCLUSIVE JUNTA PLÁSTICA </t>
  </si>
  <si>
    <t>PISO CIMENTADO NATADO COM ARGAMASSA, TRAÇO 1:3 (CIMENTO E AREIA), ESP. 50MM, ACABAMENTO QUEIMADO, SEM JUNTA DE DILATAÇÃO</t>
  </si>
  <si>
    <t>PISO COM TIJOLO CERÂMICO MACIÇO PRENSADO, ASSENTAMENTO COM ARGAMASSA SECA, TRAÇO 1:4 (CIMENTO E AREIA), INCLUSIVE REJUNTAMENTO COM ARGAMASSA SECA DE TRAÇO 1:4 (CIMENTO E AREIA), FORNECIMENTO E INSTALAÇÃO</t>
  </si>
  <si>
    <t>PISO EM CONCRETO FCK = 20 MPA COM 25 KG DE DRAMIX/M3</t>
  </si>
  <si>
    <t>PISO EM CONCRETO, PREPARADO EM OBRA COM BETONEIRA, FCK 10MPA, SEM ARMAÇÃO, ACABAMENTO RÚSTICO, ESP. 5CM, INCLUSIVE FORNECIMENTO, LANÇAMENTO, ADENSAMENTO, SARRAFEAMENTO, EXCLUSIVE JUNTA DE DILATAÇÃO</t>
  </si>
  <si>
    <t>PISO EM CONCRETO, PREPARADO EM OBRA COM BETONEIRA, FCK 13,5MPA, SEM ARMAÇÃO, ACABAMENTO RÚSTICO, ESP. 8CM, INCLUSIVE FORNECIMENTO, LANÇAMENTO, ADENSAMENTO, SARRAFEAMENTO, EXCLUSIVE JUNTA DE DILATAÇÃO</t>
  </si>
  <si>
    <t>PISO EM CONCRETO, USINADO CONVENCIONAL, FCK 15MPA, COM TELA SOLDADA NERVURADA TIPO Q-138, ACABAMENTO POLÍDO EM NÍVEL ZERO, ESP. 10CM, INCLUSIVE FORNECIMENTO, LANÇAMENTO, ADENSAMENTO, EXCLUSIVE JUNTA DE DILATAÇÃO</t>
  </si>
  <si>
    <t>PISO EM CONCRETO, USINADO CONVENCIONAL, FCK 15MPA, COM TELA SOLDADA NERVURADA TIPO Q-138, ACABAMENTO POLÍDO EM NÍVEL ZERO, ESP. 12CM, INCLUSIVE FORNECIMENTO, LANÇAMENTO, ADENSAMENTO, EXCLUSIVE JUNTA DE DILATAÇÃO</t>
  </si>
  <si>
    <t>PISO EM CONCRETO, USINADO CONVENCIONAL, FCK 15MPA, COM TELA SOLDADA NERVURADA TIPO Q-61, ACABAMENTO POLIDO EM NÍVEL ZERO, ESP. 5CM, INCLUSIVE FORNECIMENTO, LANÇAMENTO, ADENSAMENTO, EXCLUSIVE JUNTA DE DILATAÇÃO</t>
  </si>
  <si>
    <t>PISO EM CONCRETO, USINADO CONVENCIONAL, FCK 15MPA, SEM ARMAÇÃO, ACABAMENTO RÚSTICO, ESP. 5CM, INCLUSIVE FORNECIMENTO, LANÇAMENTO, ADENSAMENTO, SARRAFEAMENTO, EXCLUSIVE JUNTA DE DILATAÇÃO</t>
  </si>
  <si>
    <t>PISO EM CONCRETO, USINADO CONVENCIONAL, FCK 30MPA, COM AÇO CA-50 DIÂMETRO 6,3MM MALHA 10X10CM, ACABAMENTO RÚSTICO, ESP. 15CM, INCLUSIVE FORNECIMENTO, LANÇAMENTO, ADENSAMENTO, EXCLUSIVE JUNTA DE DILATAÇÃO</t>
  </si>
  <si>
    <t>PISO EM GRANILITE/MARMORITE, ESP. 8MM, ACABAMENTO LAVADO TIPO FULGET, COR NATURAL, MODULAÇÃO DE 1X1M, INCLUSO JUNTA PLÁSTICA</t>
  </si>
  <si>
    <t>PISO EM GRANILITE/MARMORITE, ESP. 8MM, ACABAMENTO LAVADO TIPO FULGET, COR VERMELHA, MODULAÇÃO DE 1X1M, INCLUSO JUNTA PLÁSTICA</t>
  </si>
  <si>
    <t>PISO EM GRANILITE/MARMORITE, ESP. 8MM, ACABAMENTO POLIDO, COR BRANCA, MODULAÇÃO DE 1X1M, INCLUSIVE JUNTA ALUMÍNIO, RESINA E POLIMENTO MECANIZADO</t>
  </si>
  <si>
    <t>PISO EM GRANILITE/MARMORITE, ESP. 8MM, ACABAMENTO POLIDO, COR BRANCA, MODULAÇÃO DE 1X1M, INCLUSIVE JUNTA PLÁSTICA, RESINA E POLIMENTO MECANIZADO</t>
  </si>
  <si>
    <t>PISO EM GRANILITE/MARMORITE, ESP. 8MM, ACABAMENTO POLIDO, COR CINZA, MODULAÇÃO DE 1X1M, INCLUSIVE JUNTA ALUMÍNIO, RESINA E POLIMENTO MECANIZADO</t>
  </si>
  <si>
    <t>PISO EM GRANILITE/MARMORITE, ESP. 8MM, ACABAMENTO POLIDO, COR CINZA, MODULAÇÃO DE 1X1M, INCLUSIVE JUNTA PLÁSTICA, RESINA E POLIMENTO MECANIZADO</t>
  </si>
  <si>
    <t>PISO INDUSTRIAL COM ARGAMASSA DE ALTA RESISTÊNCIA, COR BRANCA, ESP. 8MM, ACABAMENTO POLIDO, MODULAÇÃO  DE 1X1M, INCLUSIVE JUNTA PLÁSTICA E POLIMENTO MECANIZADO, EXCLUSIVE RESINA</t>
  </si>
  <si>
    <t>PISO INDUSTRIAL COM ARGAMASSA DE ALTA RESISTÊNCIA, COR CINZA, ESP. 8MM, ACABAMENTO POLIDO, MODULAÇÃO  DE 1X1M, INCLUSIVE JUNTA PLÁSTICA E POLIMENTO MECANIZADO, EXCLUSIVE RESINA</t>
  </si>
  <si>
    <t>PISO PODOTÁTIL DE BORRACHA, ALERTA, ESP. 12MM, COLORIDA, ASSENTAMENTO COM ARGAMASSA, TRAÇO 1:4 (CIMENTO E AREIA), INCLUSIVE FORNECIMENTO E INSTALAÇÃO</t>
  </si>
  <si>
    <t>PISO PODOTÁTIL DE BORRACHA, ALERTA, ESP. 12MM, COR PRETA, ASSENTAMENTO COM ARGAMASSA, TRAÇO 1:4 (CIMENTO E AREIA), INCLUSIVE FORNECIMENTO E INSTALAÇÃO</t>
  </si>
  <si>
    <t>PISO PODOTÁTIL DE BORRACHA, ALERTA, ESP. 5MM, COLORIDA, ASSENTAMENTO COM COLA DE CONTATO, INCLUSIVE FORNECIMENTO E INSTALAÇÃO</t>
  </si>
  <si>
    <t>PISO PODOTÁTIL DE BORRACHA, ALERTA, ESP. 5MM, COR PRETA, ASSENTAMENTO COM COLA DE CONTATO, INCLUSIVE FORNECIMENTO E INSTALAÇÃO</t>
  </si>
  <si>
    <t>PISO PODOTÁTIL DE BORRACHA, DIRECIONAL, ESP. 12MM, COLORIDA, ASSENTAMENTO COM ARGAMASSA, TRAÇO 1:4 (CIMENTO E AREIA), INCLUSIVE FORNECIMENTO E INSTALAÇÃO</t>
  </si>
  <si>
    <t>PISO PODOTÁTIL DE BORRACHA, DIRECIONAL, ESP. 12MM, COR PRETA, ASSENTAMENTO COM ARGAMASSA, TRAÇO 1:4 (CIMENTO E AREIA), INCLUSIVE FORNECIMENTO E INSTALAÇÃO</t>
  </si>
  <si>
    <t>PISO PODOTÁTIL DE BORRACHA, DIRECIONAL, ESP. 5MM, COLORIDA, ASSENTAMENTO COM COLA DE CONTATO, INCLUSIVE FORNECIMENTO E INSTALAÇÃO</t>
  </si>
  <si>
    <t>PISO PODOTÁTIL DE BORRACHA, DIRECIONAL, ESP. 5MM, COR PRETA, ASSENTAMENTO COM COLA DE CONTATO, INCLUSIVE FORNECIMENTO E INSTALAÇÃO</t>
  </si>
  <si>
    <t>PISO PODOTÁTIL DE CONCRETO, ALERTA, APLICADO EM PISO (40X40CM) COM JUNTA SECA, COR VERMELHO/AMARELO, ASSENTAMENTO COM ARGAMASSA INDUSTRIALIZADA, INCLUSIVE FORNECIMENTO E INSTALAÇÃO</t>
  </si>
  <si>
    <t>PISO PODOTÁTIL DE CONCRETO, DIRECIONAL, APLICADO EM PISO (40X40CM) COM JUNTA SECA, COR VERMELHO/AMARELO, ASSENTAMENTO COM ARGAMASSA INDUSTRIALIZADA, INCLUSIVE FORNECIMENTO E INSTALAÇÃO</t>
  </si>
  <si>
    <t>PISO TÁBUA CORRIDA DE MADEIRA SUCUPIRA OU IPÊ L = 10 CM</t>
  </si>
  <si>
    <t>PLACA DE BORRACHA 500 X 500 X 3,5 MM PASTILHADO PARA COLA PRETO</t>
  </si>
  <si>
    <t>PLACA VINÍLICA 30 X 30 CM E = 2 MM</t>
  </si>
  <si>
    <t>POLIMENTO MECÂNICO DE PISO EM CONCRETO COM NIVELAMENTO A LASER (NÍVEL ZERO)</t>
  </si>
  <si>
    <t>RASPAÇÃO, CALAFETAÇÃO E APLICAÇÃO SINTECO A 3 DEMÃOS EM PISO DE MADEIRA</t>
  </si>
  <si>
    <t>RASPAÇÃO E APLICAÇÃO DE RESINA EM PISO DE MADEIRA</t>
  </si>
  <si>
    <t>RASPAÇÃO E APLICAÇÃO SINTECO EM PISO DE MADEIRA</t>
  </si>
  <si>
    <t>REJUNTAMENTO EPÓXI</t>
  </si>
  <si>
    <t>REMOÇÃO E REASSENTAMENTO DE CALÇADA PORTUGUESA</t>
  </si>
  <si>
    <t>REVESTIMENTO COM ARDÓSIA APLICADO EM PISO (20X20CM), ESP. 1CM, ACABAMENTO NATURAL, ASSENTAMENTO COM ARGAMASSA INDUSTRIALIZADA, INCLUSIVE REJUNTAMENTO</t>
  </si>
  <si>
    <t>REVESTIMENTO COM ARDÓSIA APLICADO EM PISO (30X30CM), ESP. 1CM, ACABAMENTO NATURAL, ASSENTAMENTO COM ARGAMASSA INDUSTRIALIZADA, INCLUSIVE REJUNTAMENTO</t>
  </si>
  <si>
    <t>REVESTIMENTO COM ARDÓSIA APLICADO EM PISO (40X40CM), ESP. 1CM, ACABAMENTO NATURAL, ASSENTAMENTO COM ARGAMASSA INDUSTRIALIZADA, INCLUSIVE REJUNTAMENTO</t>
  </si>
  <si>
    <t>REVESTIMENTO COM CERÂMICA APLICADO EM PISO, ACABAMENTO ESMALTADO, AMBIENTE EXTERNO (ANTIDERRAPANTE), PADRÃO EXTRA, DIMENSÃO DA PEÇA ATÉ 2025 CM2, PEI IV, ASSENTAMENTO COM ARGAMASSA INDUSTRIALIZADA, INCLUSIVE REJUNTAMENTO</t>
  </si>
  <si>
    <t>REVESTIMENTO COM CERÂMICA APLICADO EM PISO, ACABAMENTO ESMALTADO, AMBIENTE EXTERNO (ANTIDERRAPANTE), PADRÃO EXTRA, DIMENSÃO DA PEÇA ATÉ 2025 CM2, PEI V, ASSENTAMENTO COM ARGAMASSA INDUSTRIALIZADA, INCLUSIVE REJUNTAMENTO</t>
  </si>
  <si>
    <t>REVESTIMENTO COM CERÂMICA APLICADO EM PISO, ACABAMENTO ESMALTADO, AMBIENTE INTERNO, PADRÃO EXTRA, DIMENSÃO DA PEÇA ATÉ 2025 CM2, PEI V, ASSENTAMENTO COM ARGAMASSA INDUSTRIALIZADA, INCLUSIVE REJUNTAMENTO</t>
  </si>
  <si>
    <t>REVESTIMENTO COM GRANITO, CINZA ANDORINHA, APLICADO EM PISO, ESP. 2CM, DIMENSÃO DA PEÇA ATÉ 1600 CM2, ASSENTAMENTO COM ARGAMASSA INDUSTRIALIZADA, INCLUSIVE REJUNTAMENTO</t>
  </si>
  <si>
    <t>REVESTIMENTO COM LADRILHO HIDRÁULICO APLICADO EM PISO (20X20CM) COM JUNTA SECA, COM DUAS (2) CORES, ASSENTAMENTO COM ARGAMASSA INDUSTRIALIZADA</t>
  </si>
  <si>
    <t>REVESTIMENTO COM LADRILHO HIDRÁULICO APLICADO EM PISO (20X20CM) COM JUNTA SECA, COM UMA (1) COR, ASSENTAMENTO COM ARGAMASSA INDUSTRIALIZADA</t>
  </si>
  <si>
    <t>REVESTIMENTO COM LADRILHO HIDRÁULICO APLICADO EM PISO (20X20CM) COM JUNTA SECA, NA COR NATURAL, ASSENTAMENTO COM ARGAMASSA INDUSTRIALIZADA</t>
  </si>
  <si>
    <t>REVESTIMENTO COM LADRILHO HIDRÁULICO APLICADO EM PISO (25X25CM) COM JUNTA SECA, COM DUAS (2) CORES, ASSENTAMENTO COM ARGAMASSA INDUSTRIALIZADA</t>
  </si>
  <si>
    <t>REVESTIMENTO COM LADRILHO HIDRÁULICO APLICADO EM PISO (25X25CM) COM JUNTA SECA, COM UMA (1) COR, ASSENTAMENTO COM ARGAMASSA INDUSTRIALIZADA</t>
  </si>
  <si>
    <t>REVESTIMENTO COM LADRILHO HIDRÁULICO APLICADO EM PISO (25X25CM) COM JUNTA SECA, NA COR NATURAL, ASSENTAMENTO COM ARGAMASSA INDUSTRIALIZADA</t>
  </si>
  <si>
    <t>REVESTIMENTO COM MÁRMORE BRANCO APLICADO EM PISO, ESP. 2CM, ASSENTAMENTO COM ARGAMASSA INDUSTRIALIZADA, INCLUSIVE REJUNTAMENTO</t>
  </si>
  <si>
    <t>REVESTIMENTO COM MÁRMORE BRANCO APLICADO EM PISO, ESP. 3CM, ASSENTAMENTO COM ARGAMASSA INDUSTRIALIZADA, INCLUSIVE REJUNTAMENTO</t>
  </si>
  <si>
    <t>SÓCULO COM ENCHIMENTO EM TIJOLOS MACIÇOS, ALTURA  DE 10CM À 12CM, INCLUSIVE ACABAMENTO FINAL EM ARGAMASSA, ESP. 20MM, APLICAÇÃO MANUAL</t>
  </si>
  <si>
    <t>SOLEIRA DE MARMORITE, COR CIMENTO NATURAL, E = 3 CM</t>
  </si>
  <si>
    <t>TACÃO DE MADEIRA IPÊ EXTRA 10 X 40 CM ASSENTADO COM ARGAMASSA DE CIMENTO E AREIA 1:4, COM ADITIVO IMPERMEABILIZANTE</t>
  </si>
  <si>
    <t>TACÃO DE MADEIRA IPÊ EXTRA 10 X 40 CM ASSENTADO COM COLA ESPECIAL A BASE DE PVA</t>
  </si>
  <si>
    <t>TACO DE MADEIRA IPÊ EXTRA 7 X 21 CM ASSENTADO COM ARGAMASSA DE CIMENTO E AREIA 1:4, COM ADITIVO IMPERMEABILIZANTE</t>
  </si>
  <si>
    <t>TACO DE MADEIRA IPÊ EXTRA 7 X 21 CM ASSENTADO COM COLA ESPECIAL A BASE DE PVA</t>
  </si>
  <si>
    <t>PLA-001  - PLACAS</t>
  </si>
  <si>
    <t>CHAPAS DE LATÃO PERFURADO PARA NUMERAÇÃO DE CHAVES</t>
  </si>
  <si>
    <t>CHAPINHA DE ALUMÍNIO, D = 3 CM COM NÚMERO IMPRESSO E IDENTIFICAÇÃO DE CHAVE</t>
  </si>
  <si>
    <t>PLACA DE ALUMÍNIO ANODIZADO 25 X 25 CM PARA IDENTIFICAÇÃO</t>
  </si>
  <si>
    <t>PLACA DE ALUMÍNIO FUNDIDO COM DENOMINAÇÃO DE CÔMODOS, 20 X 5 CM</t>
  </si>
  <si>
    <t>PLACA DE ALUMÍNIO FUNDIDO COM DENOMINAÇÃO DE CÔMODOS, 21 X 4 CM</t>
  </si>
  <si>
    <t>PLACA DE ALUMÍNIO FUNDIDO COM NOME DO PRÉDIO, AFIXADA EM PAREDE (0,39 M2)</t>
  </si>
  <si>
    <t>PLACA DE ALUMÍNIO FUNDIDO DE NUMERAÇÃO DE PORTAS, 3 X 3 CM</t>
  </si>
  <si>
    <t>PLACA DE ALUMÍNIO FUNDIDO DE NUMERAÇÃO DE PORTAS, 5 X 5 CM</t>
  </si>
  <si>
    <t>PLACA DE INAUGURAÇÃO EM ALUMÍNIO FUNDIDO, 60 X 40 CM</t>
  </si>
  <si>
    <t>PLACA DE INAUGURAÇÃO EM ALUMÍNIO FUNDIDO 85 X 50 CM</t>
  </si>
  <si>
    <t>PLACA EM ALUMÍNIO ANODIZADO 70 X 61 CM, FIXADA TUBO DE METALON</t>
  </si>
  <si>
    <t>PLACA EM ALUMÍNIO 15 X 15 CM, COM PICTOGRAMA EM PELÍCULA ADESIVA</t>
  </si>
  <si>
    <t>PLACA EM CHAPA DE AÇO ESCOVADO 25 X 12 CM, E = 1 MM</t>
  </si>
  <si>
    <t>PLACA 1,20 X 0,50 M, COM MOLDURA DE TUBO D = 50 MM</t>
  </si>
  <si>
    <t>PLACA 1,20 X 0,90 M, COM MOLDURA DE TUBO D = 50 MM</t>
  </si>
  <si>
    <t>PLU-001  - ÁGUAS PLUVIAIS</t>
  </si>
  <si>
    <t>BUZINOTE PARA LAJES - DRENO COM TUBO DE 2" EMBUTIDO NO CONCRETO</t>
  </si>
  <si>
    <t>CALHA DE CHAPA GALVANIZADA Nº. 22 GSG, DESENVOLVIMENTO = 100 CM</t>
  </si>
  <si>
    <t>CALHA DE CHAPA GALVANIZADA Nº. 22 GSG, DESENVOLVIMENTO = 33 CM</t>
  </si>
  <si>
    <t>CALHA DE CHAPA GALVANIZADA Nº. 22 GSG, DESENVOLVIMENTO = 40 CM</t>
  </si>
  <si>
    <t>CALHA DE CHAPA GALVANIZADA Nº. 22 GSG, DESENVOLVIMENTO = 50 CM</t>
  </si>
  <si>
    <t>CALHA DE CHAPA GALVANIZADA Nº. 22 GSG, DESENVOLVIMENTO = 66 CM</t>
  </si>
  <si>
    <t>CALHA DE CHAPA GALVANIZADA Nº. 22 GSG, DESENVOLVIMENTO = 75 CM</t>
  </si>
  <si>
    <t>CALHA DE CHAPA GALVANIZADA Nº. 24 GSG, DESENVOLVIMENTO = 100 CM</t>
  </si>
  <si>
    <t>CALHA DE CHAPA GALVANIZADA Nº. 24 GSG, DESENVOLVIMENTO = 33 CM</t>
  </si>
  <si>
    <t>CALHA DE CHAPA GALVANIZADA Nº. 24 GSG, DESENVOLVIMENTO = 40 CM</t>
  </si>
  <si>
    <t>CALHA DE CHAPA GALVANIZADA Nº. 24 GSG, DESENVOLVIMENTO = 50 CM</t>
  </si>
  <si>
    <t>CALHA DE CHAPA GALVANIZADA Nº. 24 GSG, DESENVOLVIMENTO = 60 CM</t>
  </si>
  <si>
    <t>CALHA DE CHAPA GALVANIZADA Nº. 24 GSG, DESENVOLVIMENTO = 66 CM</t>
  </si>
  <si>
    <t>CALHA DE CHAPA GALVANIZADA Nº. 24 GSG, DESENVOLVIMENTO = 75 CM</t>
  </si>
  <si>
    <t>CALHA DE CHAPA GALVANIZADA Nº. 26 GSG, DESENVOLVIMENTO = 100 CM</t>
  </si>
  <si>
    <t>CALHA DE CHAPA GALVANIZADA Nº. 26 GSG, DESENVOLVIMENTO = 33 CM</t>
  </si>
  <si>
    <t>CALHA DE CHAPA GALVANIZADA Nº. 26 GSG, DESENVOLVIMENTO = 40 CM</t>
  </si>
  <si>
    <t>CALHA DE CHAPA GALVANIZADA Nº. 26 GSG, DESENVOLVIMENTO = 50 CM</t>
  </si>
  <si>
    <t>CALHA DE CHAPA GALVANIZADA Nº. 26 GSG, DESENVOLVIMENTO = 66 CM</t>
  </si>
  <si>
    <t>CALHA DE CHAPA GALVANIZADA Nº. 26 GSG, DESENVOLVIMENTO = 75 CM</t>
  </si>
  <si>
    <t>CHAPIM METÁLICO, COM PINGADEIRA, CHAPA GALVANIZADA Nº 24, DESENVOLVIMENTO = 35 CM</t>
  </si>
  <si>
    <t>CONDUTOR DE AP DO TELHADO EM TUBO PVC ESGOTO, INCLUSIVE CONEXÕES E SUPORTES, 100 MM</t>
  </si>
  <si>
    <t>CONDUTOR DE AP DO TELHADO EM TUBO PVC ESGOTO, INCLUSIVE CONEXÕES E SUPORTES, 75 MM</t>
  </si>
  <si>
    <t>CONDUTOR EM AÇO GALVANIZADO 100 MM</t>
  </si>
  <si>
    <t>GRELHA HEMISFÉRICA DE FERRO FUNDIDO Ø 100 MM (4")</t>
  </si>
  <si>
    <t>GRELHA HEMISFÉRICA DE FERRO FUNDIDO Ø 150 MM (6")</t>
  </si>
  <si>
    <t>GRELHA HEMISFÉRICA DE FERRO FUNDIDO Ø 75 MM (3")</t>
  </si>
  <si>
    <t>RUFO E CONTRA-RUFO DE CHAPA GALVANIZADA Nº. 24, DESENVOLVIMENTO = 15 CM</t>
  </si>
  <si>
    <t>RUFO E CONTRA-RUFO DE CHAPA GALVANIZADA Nº. 24, DESENVOLVIMENTO = 20 CM</t>
  </si>
  <si>
    <t>RUFO E CONTRA-RUFO DE CHAPA GALVANIZADA Nº. 24, DESENVOLVIMENTO = 25 CM</t>
  </si>
  <si>
    <t>RUFO E CONTRA-RUFO DE CHAPA GALVANIZADA Nº. 24, DESENVOLVIMENTO = 33 CM</t>
  </si>
  <si>
    <t>RUFO E CONTRA-RUFO DE CHAPA GALVANIZADA Nº. 24, DESENVOLVIMENTO = 50 CM</t>
  </si>
  <si>
    <t>RUFO E CONTRA-RUFO DE CHAPA GALVANIZADA Nº. 24, DESENVOLVIMENTO = 60 CM</t>
  </si>
  <si>
    <t>RUFO E CONTRA-RUFO DE CHAPA GALVANIZADA Nº. 24, DESENVOLVIMENTO = 70 CM</t>
  </si>
  <si>
    <t>RUFO E CONTRA-RUFO DE CHAPA GALVANIZADA Nº. 26, DESENVOLVIMENTO = 15 CM</t>
  </si>
  <si>
    <t>RUFO E CONTRA-RUFO DE CHAPA GALVANIZADA Nº. 26, DESENVOLVIMENTO = 20 CM</t>
  </si>
  <si>
    <t>RUFO E CONTRA-RUFO DE CHAPA GALVANIZADA Nº. 26, DESENVOLVIMENTO = 25 CM</t>
  </si>
  <si>
    <t>RUFO E CONTRA-RUFO DE CHAPA GALVANIZADA Nº. 26, DESENVOLVIMENTO = 33 CM</t>
  </si>
  <si>
    <t>PRA-001  - PRATELEIRA</t>
  </si>
  <si>
    <t>PRATELEIRA DE ARDÓSIA E = 2 CM APOIADA EM CONSOLE DE METALON 20 X 30 MM</t>
  </si>
  <si>
    <t>PRATELEIRA DE ARDÓSIA E = 2 CM EMBUTIDA EM PAREDE</t>
  </si>
  <si>
    <t>PRATELEIRA DE CONCRETO, APOIADA EM CONSOLE DE METALON 20 X 30 MM</t>
  </si>
  <si>
    <t>PRATELEIRA DE CONCRETO PRÉ- MOLDADO E = 4 CM, APOIADA SOBRE ALVENARIA</t>
  </si>
  <si>
    <t>PRATELEIRA DE GRANITO CINZA ANDORINHA, E = 2 CM, APOIADA EM CONSOLE DE METALON 20 X 30 MM</t>
  </si>
  <si>
    <t>PRATELEIRA DE GRANITO CINZA ANDORINHA, E = 2 CM, APOIADA SOBRE ALVENARIA</t>
  </si>
  <si>
    <t>PRATELEIRA DE MADEIRA ENVERNIZADA, EM CONSOLE DE METALON 20 X 30 MM</t>
  </si>
  <si>
    <t>PRATELEIRA DE MADEIRA PINTADA DE ESMALTE, EM CONSOLE DE METALON 20 X 30 MM</t>
  </si>
  <si>
    <t>PRATELEIRA DE MÁRMORE BRANCO E = 2 CM, APOIADA EM CONSOLE DE METALON 20 X 30 MM</t>
  </si>
  <si>
    <t>PRATELEIRA DE MÁRMORE BRANCO E = 2 CM, APOIADA SOBRE ALVENARIA</t>
  </si>
  <si>
    <t>PRE-001  - PREPARO DO TERRENO</t>
  </si>
  <si>
    <t>CAPINA MANUAL DO TERRENO, EXCLUSIVE RASTELAMENTO E QUEIMA</t>
  </si>
  <si>
    <t>CORTE DE ÁRVORE NATIVA COM MOTO-SERRA Ø &gt;= 0,30M - ACIMA DE 1.000 UNIDADES</t>
  </si>
  <si>
    <t>CORTE DE ÁRVORE NATIVA COM MOTO-SERRA Ø &gt;= 0,30M - ATÉ 1.000 UNIDADES</t>
  </si>
  <si>
    <t>CORTE DE ÁRVORE NATIVA COM MOTO-SERRA 0,15M =&lt; Ø &lt; 0,30M - ACIMA DE 1.000 UNIDADES</t>
  </si>
  <si>
    <t>CORTE DE ÁRVORE NATIVA COM MOTO-SERRA 0,15M =&lt; Ø &lt; 0,30M - ATÉ 1.000 UNIDADES</t>
  </si>
  <si>
    <t>DESMATAMENTO, DESTOCAMENTO E LIMPEZA INCLUSIVE TRANSPORTE ATÉ 50 M</t>
  </si>
  <si>
    <t>LIMPEZA DO TERRENO, INCLUSIVE CAPINA, RASTELAMENTO COM AFASTAMENTO ATÉ 20M E QUEIMA CONTROLADA</t>
  </si>
  <si>
    <t>RASTELAMENTO DE ÁREA COM AFASTAMENTO DE ATÉ 20 M</t>
  </si>
  <si>
    <t>RAS-001 - RASGO E ENCHIMENTO EM PAREDE</t>
  </si>
  <si>
    <t>ENCHIMENTO DE RASGO EM ALVENARIA/CONCRETO COM ARGAMASSA, DN 15MM A 25MM (1/2" A 1")</t>
  </si>
  <si>
    <t>ENCHIMENTO DE RASGO EM ALVENARIA/CONCRETO COM ARGAMASSA, DN 32MM A 50MM (1.1/4" A 2")</t>
  </si>
  <si>
    <t>ENCHIMENTO DE RASGO EM ALVENARIA/CONCRETO COM ARGAMASSA, DN 65MM A 100MM (2.1/2" A 4")</t>
  </si>
  <si>
    <t>RASGO EM ALVENARIA PARA PASSAGEM DE ELETRODUTO/TUBULAÇÃO, DN 15MM A 25MM (1/2" A 1")</t>
  </si>
  <si>
    <t>RASGO EM ALVENARIA PARA PASSAGEM DE ELETRODUTO/TUBULAÇÃO, DN 32MM A 50MM (1.1/4" A 2")</t>
  </si>
  <si>
    <t>RASGO EM ALVENARIA PARA PASSAGEM DE ELETRODUTO/TUBULAÇÃO, DN 65MM A 100MM (2.1/2" A 4")</t>
  </si>
  <si>
    <t>RASGO EM CONCRETO PARA PASSAGEM DE ELETRODUTO/TUBULAÇÃO, DN 15MM A 25MM (1/2" A 1")</t>
  </si>
  <si>
    <t>RASGO EM CONCRETO PARA PASSAGEM DE ELETRODUTO/TUBULAÇÃO, DN 32MM A 50MM (1.1/4" A 2")</t>
  </si>
  <si>
    <t>RASGO EM CONCRETO PARA PASSAGEM DE ELETRODUTO/TUBULAÇÃO, DN 65MM A 100MM (2.1/2" A 4")</t>
  </si>
  <si>
    <t>REV-001  - REVESTIMENTOS</t>
  </si>
  <si>
    <t>APLICAÇÃO DE REJUNTE CIMENTÍCIO COLORIDO INDUSTRIALIZADO PARA REVESTIMENTOS DE PAREDE/PISO COM JUNTAS DE ATÉ 3MM DE ESPESSURA</t>
  </si>
  <si>
    <t>APLICAÇÃO DE REJUNTE COM CIMENTO BRANCO PARA REVESTIMENTOS DE PAREDE/PISO COM JUNTAS DE ATÉ 3MM DE ESPESSURA</t>
  </si>
  <si>
    <t>CANTONEIRA DE ALUMÍNIO PARA ACABAMENTO DE QUINAS</t>
  </si>
  <si>
    <t>CANTONEIRA DE PVC PARA ACABAMENTO DE QUINAS</t>
  </si>
  <si>
    <t>CERÂMICA DECORADA EM FAIXA 50 X 200 MM</t>
  </si>
  <si>
    <t>CHAPISCO COM ARGAMASSA INDUSTRIALIZADA, ESP. 5MM, APLICADO EM ALVENARIA/ESTRUTRA DE CONCRETO COM DESEMPENADEIRA METÁLICA, PREPARO MECÂNICO</t>
  </si>
  <si>
    <t>CHAPISCO COM ARGAMASSA, TRAÇO 1:2:3 (CIMENTO, AREIA E PEDRISCO), APLICADO COM COLHER, ESP. 5MM, PREPARO MECÂNICO</t>
  </si>
  <si>
    <t>CHAPISCO COM ARGAMASSA, TRAÇO 1:3 (CIMENTO E AREIA), ESP. 5MM, APLICADO EM ALVENARIA COM PENEIRA, PREPARO MECÂNICO</t>
  </si>
  <si>
    <t>CHAPISCO COM ARGAMASSA, TRAÇO 1:3 (CIMENTO E AREIA), ESP. 5MM, APLICADO EM ALVENARIA/ESTRUTURA DE CONCRETO COM COLHER, PREPARO MECÂNICO</t>
  </si>
  <si>
    <t>CHAPISCO COM ARGAMASSA, TRAÇO 1:3 (CIMENTO E AREIA), ESP. 5MM, APLICADO EM TETO COM COLHER, PREPARO MECÂNICO</t>
  </si>
  <si>
    <t>EMBOÇO COM ARGAMASSA, TRAÇO 1:6 (CIMENTO E AREIA), ESP. 20MM, APLICAÇÃO MANUAL, PREPARO MECÂNICO</t>
  </si>
  <si>
    <t>FAIXA / FILETE / LISTELO EM CERAMICA, LISO OU CORDAO, BRANCO, *2 X 30* CM (L X C)</t>
  </si>
  <si>
    <t>FRISO DE ALUMÍNIO ANODIZADO NATURAL 3/8" (USO INTERNO)</t>
  </si>
  <si>
    <t>ISOLAMENTO TÉRMICO EM ARGAMASSA DE CIMENTO, AREIA E VERMICULITA, E = 4 CM</t>
  </si>
  <si>
    <t>LITOCERÂMICA DE 6,0 X 22,5 CM, ASSENTADO COM ARGAMASSA PRÉ-FABRICADA, INCLUSIVE REJUNTAMENTO</t>
  </si>
  <si>
    <t>PREPARAÇÃO PARA APLICAÇÃO DE LAMINADO MELAMÍNICO EM PAREDE, INCLUSIVE UMA (1) DEMÃO DE COLA DE CONTATO</t>
  </si>
  <si>
    <t>REBOCO COM ARGAMASSA, TRAÇO 1:2:8 (CIMENTO, CAL E AREIA), ESP. 20MM, APLICAÇÃO MANUAL, PREPARO MECÂNICO</t>
  </si>
  <si>
    <t>REBOCO COM ARGAMASSA, TRAÇO 1:2:9 (CIMENTO, CAL E AREIA), COM ADITIVO IMPERMEABILIZANTE, ESP. 20MM, APLICAÇÃO MANUAL, PREPARO MECÂNICO</t>
  </si>
  <si>
    <t>REBOCO COM ARGAMASSA, TRAÇO 1:7 (CIMENTO E AREIA), ESP. 20MM, APLICAÇÃO MANUAL, PREPARO MECÂNICO</t>
  </si>
  <si>
    <t>REVESTIMENTO COM ARDÓSIA APLICADO EM PAREDE (40X40CM), ESP. 1CM, ACABAMENTO NATURAL, ASSENTAMENTO COM ARGAMASSA INDUSTRIALIZADA, INCLUSIVE REJUNTAMENTO</t>
  </si>
  <si>
    <t>REVESTIMENTO COM ARGAMASSA BARITADA, ESP. 20CM, APLICAÇÃO MANUAL COM DESEMPENADEIRA, PREPARO MANUAL</t>
  </si>
  <si>
    <t>REVESTIMENTO COM ARGAMASSA EM CAMADA ÚNICA, APLICADO EM PAREDE, TRAÇO 1:3 (CIMENTO E AREIA), ESP. 20MM, APLICAÇÃO MANUAL, PREPARO MECÂNICO</t>
  </si>
  <si>
    <t>REVESTIMENTO COM ARGAMASSA EM CAMADA ÚNICA, APLICADO EM TETO, TRAÇO 1:3 (CIMENTO E AREIA), ESP. 20MM, APLICAÇÃO MANUAL, PREPARO MECÂNICO</t>
  </si>
  <si>
    <t>REVESTIMENTO COM AZULEJO BRANCO (15X15CM), EM DIAGONAL, ASSENTAMENTO COM ARGAMASSA INDUSTRIALIZADA, INCLUSIVE REJUNTAMENTO</t>
  </si>
  <si>
    <t>REVESTIMENTO COM AZULEJO BRANCO (15X15CM), JUNTA A PRUMO, ASSENTAMENTO COM ARGAMASSA INDUSTRIALIZADA, INCLUSIVE REJUNTAMENTO</t>
  </si>
  <si>
    <t>REVESTIMENTO COM AZULEJO BRANCO (20X20CM), JUNTA A PRUMO, ASSENTAMENTO COM ARGAMASSA INDUSTRIALIZADA, INCLUSIVE REJUNTAMENTO</t>
  </si>
  <si>
    <t>REVESTIMENTO COM CERÂMICA APLICADO EM PAREDE, ACABAMENTO ESMALTADO, AMBIENTE INTERNO/EXTERNO, PADRÃO EXTRA, DIMENSÃO DA PEÇA ATÉ 2025 CM2, PEI III, ASSENTAMENTO COM ARGAMASSA INDUSTRIALIZADA, INCLUSIVE REJUNTAMENTO</t>
  </si>
  <si>
    <t>REVESTIMENTO COM CERÂMICA APLICADO EM PISO, ACABAMENTO ESMALTADO, AMBIENTE INTERNO, PADRÃO COMERCIAL, DIMENSÃO DA PEÇA (10X10CM), PEI IV, ASSENTAMENTO COM ARGAMASSA INDUSTRIALIZADA, INCLUSIVE REJUNTAMENTO</t>
  </si>
  <si>
    <t>REVESTIMENTO COM CERÂMICA APLICADO EM PISO, ACABAMENTO ESMALTADO, AMBIENTE INTERNO, PADRÃO COMERCIAL, DIMENSÃO DA PEÇA (10X20CM), PEI IV, ASSENTAMENTO COM ARGAMASSA INDUSTRIALIZADA, INCLUSIVE REJUNTAMENTO</t>
  </si>
  <si>
    <t>REVESTIMENTO COM CERÂMICA APLICADO EM PISO, ACABAMENTO ESMALTADO, AMBIENTE INTERNO, PADRÃO EXTRA, DIMENSÃO DA PEÇA ATÉ 2025 CM2, PEI IV, ASSENTAMENTO COM ARGAMASSA INDUSTRIALIZADA, INCLUSIVE REJUNTAMENTO</t>
  </si>
  <si>
    <t>REVESTIMENTO COM GRANITO, CINZA ANDORINHA, APLICADO EM PAREDE, ESP. 2CM, ASSENTAMENTO COM ARGAMASSA INDUSTRIALIZADA, AMBIENTE INTERNO/EXTERNO, ALTURA MÁXIMA DE 3M PARA APLICAÇÃO DO GRANITO, INCLUSIVE REJUNTAMENTO</t>
  </si>
  <si>
    <t xml:space="preserve">REVESTIMENTO COM IMPERMEABILIZANTE EM DUAS (2) CAMADAS SOBREPOSTAS DE ARGAMASSA, TRAÇO 1:3 (CIMENTO E AREIA) COM ADITIVO IMPEREMABILIZANTE, ESP. 20MM, INCLSUIVE PINTURA COM DUAS (2) DEMÃOS COM EMULSÃO ASFÁLTICA
</t>
  </si>
  <si>
    <t>REVESTIMENTO COM LADRILHO HIDRÁULICO APLICADO EM PAREDE (20X20CM) COM JUNTA SECA, NA COR NATURAL, ASSENTAMENTO COM ARGAMASSA INDUSTRIALIZADA</t>
  </si>
  <si>
    <t>REVESTIMENTO COM LADRILHO HIDRÁULICO APLICADO EM PAREDE (25X25CM) COM JUNTA SECA, NA COR NATURAL, ASSENTAMENTO COM ARGAMASSA INDUSTRIALIZADA</t>
  </si>
  <si>
    <t>REVESTIMENTO COM MÁRMORE BRANCO APLICADO EM PAREDE, ESP. 2CM, ASSENTAMENTO COM ARGAMASSA INDUSTRIALIZADA, AMBIENTE INTERNO/EXTERNO, ALTURA MÁXIMA DE 3M PARA APLICAÇÃO DO MÁRMORE, INCLUSIVE REJUNTAMENTO</t>
  </si>
  <si>
    <t>REVESTIMENTO COM PASTILHA DE VIDRO (VIDROTIL), ASSENTADO COM ARGAMASSA PRÉ-FABRICADA, INCLUSIVE REJUNTAMENTO</t>
  </si>
  <si>
    <t>REVESTIMENTO COM PASTILHAS DE PORCELANA, ASSENTADO COM ARGAMASSA PRÉ-FABRICADA, INCLUSIVE REJUNTAMENTO</t>
  </si>
  <si>
    <t>REVESTIMENTO COM PEDRA SÃO TOMÉ APLICADO EM PAREDE (40X40CM), ESP. 2CM, ACABAMENTO NATURAL, ASSENTAMENTO COM ARGAMASSA INDUSTRIALIZADA, AMBIENTE INTERNO/EXTERNO, ALTURA MÁXIMA DE 3M PARA APLICAÇÃO DA PEDRA, INCLUSIVE REJUNTAMENTO</t>
  </si>
  <si>
    <t>REVESTIMENTO COM PORCELANATO APLICADO EM PISO, ACABAMENTO ESMALTADO ACETINADO, AMBIENTE INTERNO/EXTERNO, PADRÃO EXTRA, BORDA RETIFICADA, DIMENSÃO DA PEÇA (45X45CM), ASSENTAMENTO COM ARGAMASSA INDUSTRIALIZADA, INCLUSIVE REJUNTAMENTO</t>
  </si>
  <si>
    <t>REVESTIMENTO COM PORCELANATO APLICADO EM PISO, ACABAMENTO POLÍDO, AMBIENTE INTERNO, PADRÃO EXTRA, BORDA RETIFICADA, DIMENSÃO DA PEÇA (60X60CM), ASSENTAMENTO COM ARGAMASSA INDUSTRIALIZADA, INCLUSIVE REJUNTAMENTO</t>
  </si>
  <si>
    <t>REVESTIMENTO DE GESSO EM PAREDE, ESP. 5MM, APLICAÇÃO MANUAL (SARRAFAEADO)</t>
  </si>
  <si>
    <t>REVESTIMENTO DE GESSO EM TETO, ESP. 5MM, APLICAÇÃO MANUAL (SARRAFAEADO)</t>
  </si>
  <si>
    <t>REVESTIMENTO EM LAMBRIS DE MADEIRA, LARGURA 10CM, INCLUSIVE BARROTEAMENTO</t>
  </si>
  <si>
    <t>REVESTIMENTO EM LAMINADO MELAMÍNICO APLICADO EM PAREDE, ACABAMENTO FOSCO, ESP. 0,8MM, ASSENTAMENTO COM COLA DE CONTATO, INCLUSIVE LIXAMENTO E PREPARAÇÃO DA PAREDE PARA ASSENTAMENTO</t>
  </si>
  <si>
    <t>REVESTIMENTO EM LAMINADO MELAMÍNICO APLICADO SOBRE SUPERFÍCIE DE MADEIRA, ACABAMENTO FOSCO, ESP. 0,8MM, ASSENTAMENTO COM COLA DE CONTATO, INCLUSIVE LIXAMENTO E PREPARAÇÃO SUPERFÍCIE PARA ASSENTAMENTO</t>
  </si>
  <si>
    <t>REVESTIMENTO NATADO LISO, ESP. 5MM, APLICAÇÃO COM DESEMPENADEIRA METÁLICA, PREPARO MECÂNICO</t>
  </si>
  <si>
    <t>REVESTIMENTO NATADO LISO, ESP. 5MM, APLICAÇÃO COM DESEMPENADEIRA METÁLICA, PREPARO MECÂNICO, INCLUSIVE ARGAMASSA EM CAMADA ÚNICA, TRAÇO 1:3 (CIMENTO E AREIA), APLICADO EM PAREDE, ESP. 20MM, APLICAÇÃO MANUAL, PREPARO MECÂNICO</t>
  </si>
  <si>
    <t>ROD-001  - RODAPÉS</t>
  </si>
  <si>
    <t>RODAPÉ COM ARGAMASSA DE ALTA RESISÊNCIA INDUSTRIAL DE ALTA RESISTÊNCIA, ACABAMENTO POLIDO, COR CINZA, ALTURA 5CM, INCLUSIVE POLIMENTO</t>
  </si>
  <si>
    <t>RODAPÉ COM ARGAMASSA DE ALTA RESISÊNCIA INDUSTRIAL DE ALTA RESISTÊNCIA, ACABAMENTO POLIDO, COR CINZA, ALTURA 7CM, INCLUSIVE POLIMENTO</t>
  </si>
  <si>
    <t>RODAPÉ COM ARGAMASSA, TRAÇO 1:3 (CIMENTO E AREIA), ESP. 2CM, ALTURA 10CM, DESEMPENADO/ALISADO COM COLHER</t>
  </si>
  <si>
    <t>RODAPÉ COM ARGAMASSA, TRAÇO 1:3 (CIMENTO E AREIA), ESP. 2CM, ALTURA 5CM, DESEMPENADO/ALISADO COM COLHER</t>
  </si>
  <si>
    <t>RODAPÉ COM ARGAMASSA, TRAÇO 1:3 (CIMENTO E AREIA), ESP. 2CM, ALTURA 7CM, DESEMPENADO/ALISADO COM COLHER</t>
  </si>
  <si>
    <t>RODAPÉ COM REVESTIMENTO EM CERÂMICA ESMALTADA COMERCIAL, ALTURA 10CM, PEI IV, ASSENTAMENTO COM ARGAMASSA INDUSTRIALIZADA, INCLUSIVE REJUNTAMENTO</t>
  </si>
  <si>
    <t>RODAPÉ COM REVESTIMENTO EM GRANITO, CINZA ANDORINHA, ESP. 2CM, ALTURA 10CM, ASSENTAMENTO COM ARGAMASSA INDUSTRIALIZADA, INCLUSIVE REJUNTAMENTO</t>
  </si>
  <si>
    <t>RODAPÉ COM REVESTIMENTO EM GRANITO, CINZA ANDORINHA, ESP. 2CM, ALTURA 5CM, ASSENTAMENTO COM ARGAMASSA INDUSTRIALIZADA, INCLUSIVE REJUNTAMENTO</t>
  </si>
  <si>
    <t xml:space="preserve">RODAPÉ COM REVESTIMENTO EM GRANITO, CINZA ANDORINHA, ESP. 2CM, ALTURA 7CM, ASSENTAMENTO COM ARGAMASSA INDUSTRIALIZADA, INCLUSIVE REJUNTAMENTO
</t>
  </si>
  <si>
    <t>RODAPÉ COM REVESTIMENTO EM MÁRMORE BRANCO, ESP. 2CM, ALTURA 10CM, ASSENTAMENTO COM ARGAMASSA INDUSTRIALIZADA, INCLUSIVE REJUNTAMENTO</t>
  </si>
  <si>
    <t>RODAPÉ COM REVESTIMENTO EM MÁRMORE BRANCO, ESP. 2CM, ALTURA 5CM, ASSENTAMENTO COM ARGAMASSA INDUSTRIALIZADA, INCLUSIVE REJUNTAMENTO</t>
  </si>
  <si>
    <t>RODAPÉ COM REVESTIMENTO EM MÁRMORE BRANCO, ESP. 2CM, ALTURA 7CM, ASSENTAMENTO COM ARGAMASSA INDUSTRIALIZADA, INCLUSIVE REJUNTAMENTO</t>
  </si>
  <si>
    <t>RODAPÉ COM REVESTIMENTO EM PEDRA ARDÓSIA, ESP. 7MM, ALTURA 5CM, ASSENTAMENTO COM ARGAMASSA INDUSTRIALIZADA, INCLUSIVE REJUNTAMENTO</t>
  </si>
  <si>
    <t>RODAPÉ COM REVESTIMENTO EM PEDRA ARDÓSIA, ESP. 7MM, ALTURA 7CM, ASSENTAMENTO COM ARGAMASSA INDUSTRIALIZADA, INCLUSIVE REJUNTAMENTO</t>
  </si>
  <si>
    <t>RODAPÉ EM GRANILITE/MARMORITE, ACABAMENTO POLIDO, COR BRANCA, ALTURA 10CM, INCLUSIVE POLIMENTO</t>
  </si>
  <si>
    <t>RODAPÉ EM GRANILITE/MARMORITE, ACABAMENTO POLIDO, COR BRANCA, ALTURA 5CM, INCLUSIVE POLIMENTO</t>
  </si>
  <si>
    <t>RODAPÉ EM GRANILITE/MARMORITE, ACABAMENTO POLIDO, COR BRANCA, ALTURA 7CM, INCLUSIVE POLIMENTO</t>
  </si>
  <si>
    <t>RODAPÉ EM GRANILITE/MARMORITE, ACABAMENTO POLIDO, COR CINZA, ALTURA 10CM, INCLUSIVE POLIMENTO</t>
  </si>
  <si>
    <t>RODAPÉ EM GRANILITE/MARMORITE, ACABAMENTO POLIDO, COR CINZA, ALTURA 5CM, INCLUSIVE POLIMENTO</t>
  </si>
  <si>
    <t>RODAPÉ EM GRANILITE/MARMORITE, ACABAMENTO POLIDO, COR CINZA, ALTURA 7CM, INCLUSIVE POLIMENTO</t>
  </si>
  <si>
    <t>RODAPÉ EM MADEIRA SUCUPIRA/IPÊ/CUMARÚ OU EQUIVALENTE DA REGIÃO, ESP. 2CM, ALTURA 7CM</t>
  </si>
  <si>
    <t>SEDS-001  - PADRÃO SEDS</t>
  </si>
  <si>
    <t>ALAMBRADO PARA PENITENCIÁRIAS, COM TELA DE ARAME GALVANIZADO FIO 10 # 2" FIXADA EM QUADROS DE TUBOS AÇO GALVANIZADO D = 3", COM ESTICADOR D = 2", H = 4,0 M, CONFORME DETALHE 24 SEDS (INCLUSIVE FUNDAÇÃO) - PADRÃO PENITENCIÁRIA</t>
  </si>
  <si>
    <t>ANTEPARO METÁLICO PARA SETEIRAS DAS ALAS H = 50 CM - PADRÃO SEDS</t>
  </si>
  <si>
    <t>ASSENTAMENTO DE ESQUADRIA DE FERRO E CHAPA</t>
  </si>
  <si>
    <t>BACIA SANITÁRIA ENVELOPADO (VASO) DE LOUÇA CONVENCIONAL, COR BRANCA, INCLUSIVE ACESSÓRIOS DE FIXAÇÃO/VEDAÇÃO, TUBO DE LIGAÇÃO DE LATÃO COM CANOPLA, FORNECIMENTO E INSTALAÇÃO, EXCLUSIVE VÁLVULA DE DESCARGA - D2/SITUAÇÃO 01 - PADRÃO SEDS</t>
  </si>
  <si>
    <t>BANCADA COM TANQUE EM CONCRETO 140 X 55 CM, (D12), EXCETO ALVENARIA, BARRADO EM AZULEJO E PINTURA - PADRÃO SEDS</t>
  </si>
  <si>
    <t>BELICHE SIMPLES, EXCETO ESCADA - PADRÃO SEDS</t>
  </si>
  <si>
    <t>CAMA INDIVIDUAL - D5-A - PADRÃO SEDS</t>
  </si>
  <si>
    <t>ESCADA PARA BELICHE - PADRÃO SEDS</t>
  </si>
  <si>
    <t>ESQUADRIA METÁLICA PARA PASSA DOCUMENTOS - PADRÃO SEDS</t>
  </si>
  <si>
    <t>GRADE FIXA E PORTA DE ABRIR COM GRADE E CHAPA E TRANCA DE SEGURANÇA</t>
  </si>
  <si>
    <t>GRELHA EM AÇO INOX L = 20 CM - PADRÃO SEDS</t>
  </si>
  <si>
    <t>GRELHA METÁLICA 20 X 20 CM - PADRÃO SEDS</t>
  </si>
  <si>
    <t>GUARDA-CORPO - PADRÃO SEDS</t>
  </si>
  <si>
    <t>JANELA BASCULANTE METÁLICA EM QUADRO CANTONEIRA 3/4"X 3/4" X 1/8" COM TELA MOSQUITEIRO - PADRÃO SEDS</t>
  </si>
  <si>
    <t>JANELA DE FERRO - PADRÃO SEDS</t>
  </si>
  <si>
    <t>JANELA DE FERRO E METALON COM CHAPA E GRADE - PADRÃO SEDS</t>
  </si>
  <si>
    <t>JANELA EM GRADE - PADRÃO SEDS</t>
  </si>
  <si>
    <t>JANELA EM GRADE DE FERRO EM BARRAS TRANSVERSAIS DE FERRO CHATO SAE 1045 2" X 5/16" - PADRÃO SEDS</t>
  </si>
  <si>
    <t>JANELA EM GRADE E TELA - PADRÃO SEDS</t>
  </si>
  <si>
    <t>JANELA FIXA EM CHAPA - PADRÃO SEDS</t>
  </si>
  <si>
    <t>JANELA TIPO VENEZIANA EM CHAPA 14 - PADRÃO SEDS</t>
  </si>
  <si>
    <t>JANELA VENEZIANA FIXA EM CHAPA 14 - PADRÃO SEDS</t>
  </si>
  <si>
    <t>LAVATÓRIO DE ALVENARIA E CONCRETO 60 X 40 CM (D1) - PADRÃO SEDS</t>
  </si>
  <si>
    <t>MARCO DE CONCRETO ARMADO JUNTO ÀS PORTAS DE CELA E/OU ALOJAMENTO - INCLUSO FORMA, DESFORMA, AÇO E CONCRETO FCK = 20 MPA</t>
  </si>
  <si>
    <t>MESA DE CABECEIRA EM CONCRETO, EXCETO BANCO DE CONCRETO E PINTURA - D6-A - PADRÃO SEDS</t>
  </si>
  <si>
    <t>MESA DE CABECEIRA EM CONCRETO, EXCETO PINTURA - D6 - PADRÃO SEDS</t>
  </si>
  <si>
    <t>MURO DE SEGURANÇA EM BLOCO DE CONCRETO REVESTIDO E PINTADO COM TINTA ACRÍLICA E = 20 CM, H = 5,15 M, EXCLUSIVE FUNDAÇÃO (ESTACA E BLOCOS) - DET SEDS 23</t>
  </si>
  <si>
    <t>PORTA DE ABRIR EM BARRAS TRANSVERSAIS DE FERRO CHATO SAE 1045 2" X 5/16" REVESTIDA EM CHAPA 14 SAE 1020 - PADRÃO SEDS</t>
  </si>
  <si>
    <t>PORTA DE ABRIR EM FERRO E TELA FIO 6 - PADRÃO SEDS</t>
  </si>
  <si>
    <t>PORTA DE ABRIR EM GRADE - PADRÃO SEDS</t>
  </si>
  <si>
    <t>PORTA DE ABRIR EM GRADE E TELA - PADRÃO SEDS</t>
  </si>
  <si>
    <t>PORTA DE ABRIR, 01 FOLHA, EM CHAPA 14 SAE 1020 - PADRÃO SEDS</t>
  </si>
  <si>
    <t>PORTA DE ABRIR, 02 FOLHAS, EM CHAPA 14 SAE 1020 - PADRÃO SEDS</t>
  </si>
  <si>
    <t>PORTA EM TELA ONDULADA ARTÍSTICA MALHA 30 X 30 CM, FIO 10 - PADRÃO SEDS</t>
  </si>
  <si>
    <t>PRATELEIRA DE CONCRETO, ACABAMENTO NATADO VERDE L = 40 CM - PADRÃO SEDS</t>
  </si>
  <si>
    <t>PRATELEIRA DE CONCRETO COM DRAMIX, L = 40 CM COM APOIO EM METALON</t>
  </si>
  <si>
    <t>S1- SETEIRA EM CHAPA 95 X 12 CM - PADRÃO SEDS</t>
  </si>
  <si>
    <t>S2 - SETEIRA EM CHAPA 115 X 12 CM - PADRÀO SEDS</t>
  </si>
  <si>
    <t>S3 - JANELA DE GRADE DE SETEIRA FIXA 80 X 12 CM - PADRÃO SEDS</t>
  </si>
  <si>
    <t>SEE-001  - PADRÃO SEE</t>
  </si>
  <si>
    <t>AC-ARMÁRIO (71 X 52 X 350 CM) EM MADEIRA MACIÇA, COM PORTAS E PUXADORES, SOB BANCADA DO LABORATORIO COM PRATELEIRA, REVESTIDO EM LAMINADO MELAMÍNICO</t>
  </si>
  <si>
    <t>ALAMBRADO H = 3,20 M, TELA GALVANIZADA FIO 12, # 7,5 CM, TUBO FERRO 50 MM, PAREDE CHAPA 13, FIXADO EM FUNDAÇÃO DE CONCRETO FCK = 20 MPA, COM PROF. = 50 CM, INCLUSIVE UM PORTÃO (180 X 210 CM) E PINTURA</t>
  </si>
  <si>
    <t>ALAMBRADO H = 4,00 M, TELA GALVANIZADA FIO 12, # 7,5 CM, TUBO FERRO 50 MM, PAREDE CHAPA 13, FIXADO EM FUNDAÇÃO DE CONCRETO FCK = 20 MPA, COM PROF. = 50 CM, INCLUSIVE DOIS PORTÕES (180 X 210 CM E 90 X 210 CM) E PINTURA</t>
  </si>
  <si>
    <t>ALAMBRADO H = 6,00 M, TELA GALVANIZADA FIO 12, # 7,5 CM, TUBO FERRO 50 MM, PAREDE CHAPA 13, FIXADO EM FUNDAÇÃO DE CONCRETO FCK = 15 MPA, COM PROF. = 50 CM, INCLUSIVE UM PORTÃO (90 X 210 CM) E PINTURA</t>
  </si>
  <si>
    <t>ALÇAPÃO - EMPENA (60 CM X 100 CM) ESTRUTURA EM CHAPA METÁLICA, ASSENTADA. CONFORME PROJETO AMPLIAÇÃO ESQUADRIAS PADRÃO 5/2000</t>
  </si>
  <si>
    <t>ALÇAPÃO (85,50 CM X 65,70 CM) ESTRUTURA EM CHAPA METÁLICA, ASSENTADA. CONFORME PROJETO AMPLIAÇÃO ESQUADRIAS PADRÃO 5/2000</t>
  </si>
  <si>
    <t>ARMÁRIO PARA VASSOURAS - D.M.L.</t>
  </si>
  <si>
    <t>ARMÁRIO SOB BANCADA LABORATÓRIO (0,52X0,71X7,05)+(0,52X0,71X3,05) EM ESTRUTURA DE MADEIRA E PORTAS EM COMPENSADO 20 MM, REVESTIDO EM LAMINADO MELAMÍNICO NAS DUAS FACES, CONFORME DETALHES PROJETO PADRÃO DEER-MG</t>
  </si>
  <si>
    <t>ARQUIBANCADA PADRÃO DE CONCRETO SEM SOLO, METRO DE CADA DEGRAU DE 90 X 40 CM, DESEMPENADO A FRESCO E DEGRAUS INTERMEDIÁRIO DE 10 EM 10 M (PARA MEDIÇÕES: MULTIPLICAR A EXTENSÃO PELO NÚMERO DE DEGRAUS) - (PADRÃO SEE)</t>
  </si>
  <si>
    <t>A1- ARMÁRIO COM PORTAS DE MADEIRA SOB BANCA, UM MÓDULO DE 80 X 110 CM, PRATELEIRA E MESA DE ARDOSIA POLIDA, E = 3 CM</t>
  </si>
  <si>
    <t>BANCADA DE LABORATÓRIO COMPLETA, INCLUSIVE ARMÁRIO EM COMPENSADO 20 MM, COM PORTA REVESTIDA EM LAMINADO MELAMÍNICO BRANCO NAS DUAS FACES, H = 75 CM, PRATELEIRA REVESTIDA, BANCADA L = 60 CM E RODABANCA DE GRANITO CINZA ANDORINHA,</t>
  </si>
  <si>
    <t>BARRAMENTO DE MADEIRA IPÊ PARA SALA DE AULA, L = 7 CM</t>
  </si>
  <si>
    <t>BEBEDOURO/LAVATÓRIO COLETIVO EM ALVENARIA REVESTIDA EM AÇO INOX AISI 304 E AZULEJO, EXCETO PARTE HIDRO-SANITÁRIA (PADRÃO SEE)</t>
  </si>
  <si>
    <t>BLOCO ARMADO EM CONCRETO 20 MPA, INCLUSIVE LASTRO 5 CM EM CONCRETO MAGRO 9 MPA, FORMAS LATERAIS E DESFORMA.</t>
  </si>
  <si>
    <t>CINTA ARMADA EM CONCRETO 20 MPA, INCLUSIVE LASTRO 5 CM EM CONCRETO MAGRO 9 MPA, FORMAS LATERAIS E DESFORMA.</t>
  </si>
  <si>
    <t>CINTA DE CONCRETO ARMADO APARENTE (17 X 10 CM), 20 MPA, EM GUARDA- CORPO E PEITORIL, INCLUSIVE FORMA E AÇO, NAS CIRCULAÇÕES</t>
  </si>
  <si>
    <t>CINTA DE CONCRETO ARMADO APARENTE (17 X 10 CM), 20 MPA, INCLUSIVE FORMA E AÇO, EM GUARDA- CORPO E PEITORIL,</t>
  </si>
  <si>
    <t>CINTA DE CONCRETO ARMADO (10 X 10 CM) 20 MPA, EM GUARDA- CORPO, INCLUSIVE FORMA E AÇO, NAS CIRCULAÇÕES</t>
  </si>
  <si>
    <t>COMPENSADO PINTADO PARA FECHAMENTO BALCÃO SECRETARIA, INCLUSO CANTONEIRAS PARA FIXAÇÃO NA ALVENARIA E TAMPO. CONFORME DETALHE 33-D AGOSTO 2001 PROJETO PADRÃO DEER-MG</t>
  </si>
  <si>
    <t>ESCADA DE CONCRETO 20 MPA, APARENTE, ESPELHO = 16,3 CM, ARMAÇÃO, FORMA PLASTIFICADA, ESCORAMENTO E DESFORMA</t>
  </si>
  <si>
    <t>ESCADA SOBRE O SOLO DEGRAUS APROXIMADAMENTE 50 X 16,5 CM</t>
  </si>
  <si>
    <t>ESCANINHO</t>
  </si>
  <si>
    <t>FOSSA SÉPTICA TIPO A EM CONCRETO E ALVENARIA, CONFORME DETALHE 31 (PADRÃO PRÉDIOS ESCOLARES), INCLUSIVE POÇO ABSORVENTE E CAIXA, INCLUSIVE BOTA FORA DE MATERIAL ESCAVADO</t>
  </si>
  <si>
    <t>FOSSA SÉPTICA TIPO B EM CONCRETO E ALVENARIA, CONFORME DETALHE 31 (PADRÃO PRÉDIOS ESCOLARES), INCLUSIVE POÇO ABSORVENTE E CAIXA, INCLUSIVE BOTA FORA DE MATERIAL ESCAVADO</t>
  </si>
  <si>
    <t>FOSSA SÉPTICA TIPO C EM CONCRETO E ALVENARIA, CONFORME DETALHE 31 (PADRÃO PRÉDIOS ESCOLARES), INCLUSIVE POÇO ABSORVENTE E CAIXA, INCLUSIVE BOTA FORA DE MATERIAL ESCAVADO</t>
  </si>
  <si>
    <t>FOSSA SÉPTICA TIPO D EM CONCRETO E ALVENARIA, CONFORME DETALHE 31 (PADRÃO PRÉDIOS ESCOLARES), INCLUSIVE POÇO ABSORVENTE E CAIXA, INCLUSIVE BOTA FORA DE MATERIAL ESCAVADO</t>
  </si>
  <si>
    <t>FOSSA SÉPTICA TIPO E EM CONCRETO E ALVENARIA, CONFORME DETALHE 31 (PADRÃO PRÉDIOS ESCOLARES), INCLUSIVE POÇO ABSORVENTE E CAIXA, INCLUSIVE BOTA FORA DE MATERIAL ESCAVADO</t>
  </si>
  <si>
    <t>GF1 - (340 X 145 CM ) GRADE FIXA PARA PROTEÇÃO DE JANELAS, EM BARRA DE FERRO QUADRADO DE 1/2" E QUADRO DE FERRO CHATO DE 1/2"X 1/8", COLOCADA</t>
  </si>
  <si>
    <t>GF1 - (340 X 165 CM ) GRADE FIXA PARA PROTEÇÃO DE JANELAS, EM BARRA DE FERRO QUADRADO DE 1/2" E QUADRO DE FERRO CHATO DE 1/2"X 1/8", COLOCADA</t>
  </si>
  <si>
    <t>GF2 - (340 X 105 CM ) GRADE FIXA PARA PROTEÇÃO DE JANELAS, EM BARRA DE FERRO QUADRADO DE 1/2" E QUADRO DE FERRO CHATO DE 1/2"X 1/8", COLOCADA</t>
  </si>
  <si>
    <t>GF2 - (340 X 165 CM ) GRADE FIXA PARA PROTEÇÃO DE JANELAS, EM BARRA DE FERRO QUADRADO DE 1/2" E QUADRO DE FERRO CHATO DE 1/2"X 1/8", COLOCADA</t>
  </si>
  <si>
    <t>GF3 - (340 X 60 CM ) GRADE FIXA PARA PROTEÇÃO DE JANELAS, EM BARRA DE FERRO QUADRADO DE 1/2" E QUADRO DE FERRO CHATO DE 1/2"X 1/8", COLOCADA</t>
  </si>
  <si>
    <t>GF3 - (340 X 80 CM ) GRADE FIXA PARA PROTEÇÃO DE JANELAS, EM BARRA DE FERRO QUADRADO DE 1/2" E QUADRO DE FERRO CHATO DE 1/2"X 1/8", COLOCADA</t>
  </si>
  <si>
    <t>GF4 - (162,5 X 80 CM ) GRADE FIXA PARA PROTEÇÃO DE JANELAS, EM BARRA DE FERRO QUADRADO DE 1/2" E QUADRO DE FERRO CHATO DE 1/2"X 1/8", COLOCADA</t>
  </si>
  <si>
    <t>GF5 - (340 X 185 CM ) GRADE FIXA PARA PROTEÇÃO DE JANELAS, EM BARRA DE FERRO QUADRADO DE 1/2" E QUADRO DE FERRO CHATO DE 1/2"X 1/8", COLOCADA</t>
  </si>
  <si>
    <t>GF5 - (340 X 40 CM ) GRADE FIXA PARA PROTEÇÃO DE JANELAS, EM BARRA DE FERRO QUADRADO DE 1/2" E QUADRO DE FERRO CHATO DE 1/2"X 1/8", COLOCADA</t>
  </si>
  <si>
    <t>GR - GRADE FIXA EM FERRO (180 X 158 CM) , COLOCADA</t>
  </si>
  <si>
    <t>JANELA PERFIL CANTONEIRA BASCULANTE 0,60 X 0,60 M, CONFORME DETALHE PADRÃO ESCOLAR 4/98 VERSÃO 2005</t>
  </si>
  <si>
    <t>JANELA PERFIL CANTONEIRA BASCULANTE 1,20 X 0,60 M, CONFORME DETALHE PADRÃO ESCOLAR 4/98 VERSÃO 2005</t>
  </si>
  <si>
    <t>JB1 - (340 X 40 CM) BASCULANTE DE FERRO ASSENTADA COM PARAFUSOS E BUCHA, CONFORME DETALHE E ESPECIFICAÇÕES</t>
  </si>
  <si>
    <t>JB1 - (345 X 40 CM) BASCULANTE DE FERRO ASSENTADA COM PARAFUSOS E BUCHA, CONFORME DETALHE E ESPECIFICAÇÕES</t>
  </si>
  <si>
    <t>JB2 - (340 X 60 CM) BASCULANTE DE FERRO ASSENTADA COM PARAFUSOS E BUCHA,CONFORME DETALHE E ESPECIFICAÇÕES</t>
  </si>
  <si>
    <t>JB2 - (345 X 60 CM) BASCULANTE DE FERRO ASSENTADA COM PARAFUSOS E BUCHA,CONFORME DETALHE E ESPECIFICAÇÕES</t>
  </si>
  <si>
    <t>JB3 - (340 X 80 CM) BASCULANTE DE FERRO ASSENTADA COM PARAFUSOS E BUCHA,CONFORME DETALHE E ESPECIFICAÇÕES</t>
  </si>
  <si>
    <t>JB3 - (345 X 80 CM) BASCULANTE DE FERRO ASSENTADA COM PARAFUSOS E BUCHA,CONFORME DETALHE E ESPECIFICAÇÕES</t>
  </si>
  <si>
    <t>JB4 - (165 X 80 CM) BASCULANTE DE FERRO ASSENTADA COM PARAFUSOS E BUCHA,CONFORME DETALHE E ESPECIFICAÇÕES</t>
  </si>
  <si>
    <t>JB5 - (172,5 X 40 CM) BASCULANTE DE FERRO ASSENTADA COM PARAFUSOS E BUCHA,CONFORME DETALHE E ESPECIFICAÇÕES</t>
  </si>
  <si>
    <t>JB5 - (195 X 40 CM) BASCULANTE DE FERRO ASSENTADA COM PARAFUSOS E BUCHA,CONFORME DETALHE E ESPECIFICAÇÕES</t>
  </si>
  <si>
    <t>JB6 - (210 X 40 CM) BASCULANTE DE FERRO ASSENTADA COM PARAFUSOS E BUCHA,CONFORME DETALHE E ESPECIFICAÇÕES</t>
  </si>
  <si>
    <t>JB6 - (82,25 X 40 CM) BASCULANTE DE FERRO ASSENTADA COM PARAFUSOS E BUCHA,CONFORME DETALHE E ESPECIFICAÇÕES</t>
  </si>
  <si>
    <t>JB7 - (162,5 X 40 CM) BASCULANTE DE FERRO ASSENTADA COM PARAFUSOS E BUCHA,CONFORME DETALHE E ESPECIFICAÇÕES</t>
  </si>
  <si>
    <t>JB7 - (165 X 40 CM) BASCULANTE DE FERRO ASSENTADA COM PARAFUSOS E BUCHA,CONFORME DETALHE E ESPECIFICAÇÕES</t>
  </si>
  <si>
    <t>JB8 - (130 X 40 CM) BASCULANTE DE FERRO ASSENTADA COM PARAFUSOS E BUCHA,CONFORME DETALHE E ESPECIFICAÇÕES</t>
  </si>
  <si>
    <t>JB8 - (135 X 40 CM) BASCULANTE DE FERRO ASSENTADA COM PARAFUSOS E BUCHA,CONFORME DETALHE E ESPECIFICAÇÕES</t>
  </si>
  <si>
    <t>JC1 - (340 X 145 CM) BASCULANTE DE FERRO ASSENTADA COM PARAFUSOS E BUCHA, CONFORME DETALHE E ESPECIFICAÇÕES</t>
  </si>
  <si>
    <t>JC1 - (345 X 145 CM) BASCULANTE DE FERRO ASSENTADA COM PARAFUSOS E BUCHA, CONFORME DETALHE E ESPECIFICAÇÕES</t>
  </si>
  <si>
    <t>JC2 - (340 X 165 CM) BASCULANTE DE FERRO ASSENTADA COM PARAFUSOS E BUCHA,CONFORME DETALHE E ESPECIFICAÇÕES</t>
  </si>
  <si>
    <t>JC2 - (345 X 165 CM) BASCULANTE DE FERRO ASSENTADA COM PARAFUSOS E BUCHA,CONFORME DETALHE E ESPECIFICAÇÕES</t>
  </si>
  <si>
    <t>JT - (150 X 75 CM) PAINEL FIXO EM TELA METÁLICA FIO 12 #5MM</t>
  </si>
  <si>
    <t>JT - (150 X 80 CM) PAINEL FIXO EM TELA METÁLICA FIO 12 #5MM</t>
  </si>
  <si>
    <t>J6 - (140 CM X 140 CM) GRADE FIXA DE FERRO ASSENTADA COM PARAFUSOS E BUCHA, CONFORME DETALHE E ESPECIFICAÇÕES</t>
  </si>
  <si>
    <t>J9 - (140 CM X 175 CM) DE ABRIR, DUAS PORTAS, EM CHAPA METÁLICA DE FERRO ASSENTADA COM PARAFUSOS E BUCHA, CONFORME DETALHE E ESPECIFICAÇÕES</t>
  </si>
  <si>
    <t>LAJE MACIÇA 15 CM DE CONCRETO 13,5 MPA COM ADITIVO IMPERMEABILIZANTE, ARMAÇÃO, FORMA , DESFORMA ( FUNDO CAIXA DÁGUA E COBERTURA)</t>
  </si>
  <si>
    <t>LAJE 10 CM MACIÇA DE CONCRETO 20 MPA, COM ARMAÇÃO, FORMA RESINADA, ESCORAMENTO E DESFORMA</t>
  </si>
  <si>
    <t>LAJE 8 CM MACIÇA DE CONCRETO 20MPA, COM ARMAÇÃO, FORMA RESINADA. ESCORAMENTO E DESFORMA</t>
  </si>
  <si>
    <t>LAVATÓRIO/ESCOVAÇÃO DE DENTES TIPO COCHO EM AÇO INOXIDÁVEL - PADRÃO SEE</t>
  </si>
  <si>
    <t>MANTA DE BORRACHA DE 5 MM NATURAL/COMUM PARA BANCADA</t>
  </si>
  <si>
    <t>PAREDE 15 CM CONCRETO 20 MPA COM ADITIVO IMPERMEABILIZANTE, ARMAÇÃO, FORMA, DESFORMA (PAREDE DA CAIXA DÁGUA)</t>
  </si>
  <si>
    <t>PG - (70 X 70 CM) PORTA COMPLETA, ESTRUTURA EM CHAPA, ASSENTADA , CONFORME DETALHES E ESPECIFICAÇÕES</t>
  </si>
  <si>
    <t>PILAR EM CONCRETO APARENTE 20 MPA, INCLUSIVE ARMAÇÃO, FORMA PLASTIFICADA E DESFORMA</t>
  </si>
  <si>
    <t>PILARETE DE CONCRETO 17 X 20 CM CONCRETO 20 MPA, APARENTE NA FACE EXTERNA , INCLUSIVE FORMA E AÇO, EM GUARDA - CORPO NAS CIRCULAÇÕES</t>
  </si>
  <si>
    <t>POÇO ABSORVENTE DE D = 150 CM X 3 M, REVESTIDO EM ALVENARIA DE TIJOLO REQUEIMADO, FUNDO DE AREIA E BRITA E TAMPA EM LAJE ESP. = 8 CM, INCLUSIVE BOTA FORA DE MATERIAL ESCAVADO</t>
  </si>
  <si>
    <t>PORTA METÁLICA 70 X 210 CM , INCLUINDO FECHADURA TIPO EXTERNA E FERRAGENS, CONFORME DETALHE PADRÃO ESCOLAR 4/98 VERSÃO 2005</t>
  </si>
  <si>
    <t>PORTA METÁLICA 80 X 210 CM , INCLUINDO FECHADURA TIPO EXTERNA E FERRAGENS, CONFORME DETALHE PADRÃO ESCOLAR 4/98 VERSÃO 2005</t>
  </si>
  <si>
    <t>PORTA 1,00 X 2,10 CM, CONFORME DETALHE DE PROJETO</t>
  </si>
  <si>
    <t>PV - (165 X 90 CM) PORTA COMPLETA, 2 FOLHAS, ESTRUTURA EM CHAPA, MARCO EM CHAPA DOBRADA, ASSENTADA , CONFORME DETALHES E ESPECIFICAÇÕES</t>
  </si>
  <si>
    <t>PV1 - PORTA DE ABRIR VENEZIANA CHAPA DE ABRIR, (CANTINA), 150 X 130 X 90 CM</t>
  </si>
  <si>
    <t>P8 (83 CM X 60 CM) PORTINHOLA EM COMPENSADO PINTADO COM TRINCO, CONFORME DETALHE 33-D AGOSTO 2001 PROJETO PADRÃO DEER-MG</t>
  </si>
  <si>
    <t>QUADRO DE AVISO COMPLETO, COM PORTA DE ACRÍLICO 50 X 80 X 8 CM</t>
  </si>
  <si>
    <t>QUADRO DE AVISO COMPLETO, COM PORTA DE VIDRO 50 X 80 X 8 CM</t>
  </si>
  <si>
    <t>QUADRO DE AVISOS 80 X 40 CM, COMPLETO, COLOCADO</t>
  </si>
  <si>
    <t>QUADRO DE CHAVE DE MADEIRA 70 GANCHOS - PORTA COM ACRÍLICO, 40 X 60 CM</t>
  </si>
  <si>
    <t>QUADRO DE CHAVE DE MADEIRA 70 GANCHOS - PORTA COM VIDRO, 40 X 60 CM</t>
  </si>
  <si>
    <t>QUADRO DE CHAVES 50 X 46 CM</t>
  </si>
  <si>
    <t>QUADRO METÁLICO 2,00 X 0,60 M EM TELA METÁLICA 1", FIO # 10</t>
  </si>
  <si>
    <t>QUADRO PARA GIZ DE LAMINADO MELAMÍNICO COLOCADO 308 X 125 CM COM PORTA GIZ E MOLDURA, COM DOIS QUADROS PARA CARTAZES DE 127 X 125 CM</t>
  </si>
  <si>
    <t>QUADRO PARA GIZ E CARTAZES - MOLDURA EM ALUMÍNIO</t>
  </si>
  <si>
    <t>QUADRO PARA GIZ E CARTAZES, 310 X 131 CM - MOLDURA EM MADEIRA</t>
  </si>
  <si>
    <t>QUADRO PARA GIZ E CARTAZES, 557 X 126 CM - MOLDURA EM MADEIRA</t>
  </si>
  <si>
    <t>QUADRO PARA PINCEL ATÔMICO, EM CHAPA RESINADA (310 X 131 CM), COMPLETO</t>
  </si>
  <si>
    <t>RÉGUA DE 10 X 1,7 CM (PEROBA ROSA) CANTO BOLEADO</t>
  </si>
  <si>
    <t>TF- (350 X 72 CM) TELA FIXA SOLDADA ENTRE PILARETES METÁLICOS DE SUSTENTAÇÃO DAS TERÇAS EM PERFIL CANTONEIRA E TELA CORRUGADA</t>
  </si>
  <si>
    <t>VIGA DE 0,21 A 0,35 M DE LARGURA EM CONCRETO 20MPA, APARENTE, ARMAÇÃO, FORMA PLASTIFICADA, ESCORAMENTO E DESFORMA</t>
  </si>
  <si>
    <t>SER-001  - SERRALHERIA</t>
  </si>
  <si>
    <t>ALAMBRADO PARA QUADRA ESPORTIVA, COM TELA DE ARAME GALVANIZADO FIO 12 # 2", FIXADO EM QUADROS DE TUBOS DE AÇO CARBONO GALVANIZADO DN 50MM (2")</t>
  </si>
  <si>
    <t>ALAMBRADO PARA QUADRA ESPORTIVA, COM TELA DE ARAME GALVANIZADO FIO 12 # 2", FIXADO EM QUADROS DE TUBOS DE AÇO GALVANIZADO D = 2", H = 1,00 M</t>
  </si>
  <si>
    <t>ALAMBRADO PARA QUADRA ESPORTIVA, COM TELA DE ARAME GALVANIZADO FIO 12 # 2", FIXADO EM QUADROS DE TUBOS DE AÇO GALVANIZADO D = 2", H = 4,00 M</t>
  </si>
  <si>
    <t>ALAMBRADO PARA QUADRA ESPORTIVA, COM TELA DE ARAME GALVANIZADO FIO 12 # 2", FIXADO EM QUADROS DE TUBOS DE AÇO GALVANIZADO D = 2", H = 6,00 M</t>
  </si>
  <si>
    <t>ALÇAPÃO 60 X 60 CM COM COM QUADRO DE CANTONEIRA METÁLICA 1"X 1/8", TAMPA EM CANTONEIRA 7/8"X 1/8" E CHAPA METÁLICA ENRIJECIDA POR PERFIL "T</t>
  </si>
  <si>
    <t>ALÇAPÃO 70 X 70 CM COM COM QUADRO DE CANTONEIRA METÁLICA 1"X 1/8", TAMPA EM CANTONEIRA 7/8"X 1/8" E CHAPA METÁLICA ENRIJECIDA POR PERFIL "T</t>
  </si>
  <si>
    <t>ALÇAPÃO 80 X 80 CM COM COM QUADRO DE CANTONEIRA METÁLICA 1"X 1/8", TAMPA EM CANTONEIRA 7/8"X 1/8" E CHAPA METÁLICA ENRIJECIDA POR PERFIL "T</t>
  </si>
  <si>
    <t>APOIO METÁLICO PARA BANCADAS, EM TUBO METALON, 30 X 50 MM, L = 30 CM, E = 2 MM, ACABAMENTO EM PINTURA ESMALTE ACETINADO</t>
  </si>
  <si>
    <t>ARMÁRIO EM CHAPA DOBRADA #14 COM PRATELEIRA INTERNA E SUPORTES DE METALON PARA TV E VÍDEO</t>
  </si>
  <si>
    <t>ARMÁRIO PARA TV E VÍDEO</t>
  </si>
  <si>
    <t>ASSENTAMENTO DE GRADIS E PORTÕES</t>
  </si>
  <si>
    <t>ASSENTAMENTO DE JANELAS METÁLICAS BASCULANTE OU FIXA</t>
  </si>
  <si>
    <t>ASSENTAMENTO DE JANELAS METÁLICAS DE CORRER E MAXIM-AR</t>
  </si>
  <si>
    <t>ASSENTAMENTO DE PORTA DE FERRO UMA OU DUAS FOLHAS</t>
  </si>
  <si>
    <t>BATE-RODAS EM TUBO GALVANIZADO DIN 2440, D = 3"</t>
  </si>
  <si>
    <t>CORRIMÃO DUPLO EM TUBO DE AÇO INOX D = 1 1/2" - FIXADO EM ALVENARIA</t>
  </si>
  <si>
    <t>CORRIMÃO DUPLO EM TUBO GALVANIZADO DIN 2440, D = 1 1/2" - FIXADO EM ALVENARIA</t>
  </si>
  <si>
    <t>CORRIMÃO SIMPLES EM TUBO DE AÇO INOX D = 1 1/2" - FIXADO EM ALVENARIA</t>
  </si>
  <si>
    <t>CORRIMÃO SIMPLES EM TUBO DE AÇO INOX D = 1 1/2" - FIXADO EM PISO</t>
  </si>
  <si>
    <t>CORRIMÃO SIMPLES EM TUBO GALVANIZADO DIN 2440, D = 1 1/2" - FIXADO EM ALVENARIA</t>
  </si>
  <si>
    <t>CORRIMÃO SIMPLES EM TUBO GALVANIZADO DIN 2440, D = 1 1/2" - FIXADO EM PISO</t>
  </si>
  <si>
    <t>DEGRAU DE ESCADA DE MARINHEIRO DE FERRO REDONDO DE 7/8" ENGASTADO</t>
  </si>
  <si>
    <t>ESCADA MARINHEIRO - TUBO GALVANIZADO D = 3/4" E D = 1/2"</t>
  </si>
  <si>
    <t>ESCADA MARINHEIRO COM GRADIL PROTETOR - D = 3/4"</t>
  </si>
  <si>
    <t>FECHAMENTO DE EMPENA COM QUADRO EM PERFIL, CANTONEIRA 2" X 2", SOLDADO, E TELA FIO 12 MALHA 1/2" (CONFORME DETALHE DE PRÉDIO ESCOLAR, INCLUSIVE PINTURA ESMALTE)</t>
  </si>
  <si>
    <t>FORNECIMENTO E ASSENTAMENTO DE CAIXILHO FIXO DE FERRO COM TELA CORRUGADA # 15 MM FIO 12</t>
  </si>
  <si>
    <t>FORNECIMENTO E ASSENTAMENTO DE GRADE FIXA DE FERRO, PARA PROTEÇÃO DE JANELAS</t>
  </si>
  <si>
    <t>FORNECIMENTO E ASSENTAMENTO DE JANELA BASCULANTE DE FERRO</t>
  </si>
  <si>
    <t>FORNECIMENTO E ASSENTAMENTO DE JANELA BASCULANTE EM METALON</t>
  </si>
  <si>
    <t>FORNECIMENTO E ASSENTAMENTO DE JANELA DE ALUMÍNIO, LINHA SUPREMA ACABAMENTO ANODIZADO, TIPO BASCULA COM CONTRAMARCO, INCLUSIVE FORNECIMENTO DE VIDRO LISO DE 4MM, FERRAGENS E ACESSÓRIOS</t>
  </si>
  <si>
    <t>FORNECIMENTO E ASSENTAMENTO DE JANELA DE ALUMÍNIO, LINHA SUPREMA ACABAMENTO ANODIZADO, TIPO CORRER COM CONTRAMARCO, INCLUSIVE FORNECIMENTO DE VIDRO LISO DE 4MM, FERRAGENS E ACESSÓRIOS</t>
  </si>
  <si>
    <t>FORNECIMENTO E ASSENTAMENTO DE JANELA DE ALUMÍNIO, LINHA SUPREMA ACABAMENTO ANODIZADO, TIPO CORRER, 2 FOLHAS COM CONTRAMARCO, INCLUSIVE FORNECIMENTO DE VIDRO LISO DE 4MM, FERRAGENS E ACESSÓRIOS</t>
  </si>
  <si>
    <t>FORNECIMENTO E ASSENTAMENTO DE JANELA DE ALUMÍNIO, LINHA SUPREMA ACABAMENTO ANODIZADO, TIPO MAXIM-AR COM CONTRAMARCO, INCLUSIVE FORNECIMENTO DE VIDRO LISO DE 4MM, FERRAGENS E ACESSÓRIOS</t>
  </si>
  <si>
    <t>FORNECIMENTO E ASSENTAMENTO DE JANELA DE CORRER EM FERRO</t>
  </si>
  <si>
    <t>FORNECIMENTO E ASSENTAMENTO DE JANELA DE CORRER EM METALON</t>
  </si>
  <si>
    <t>FORNECIMENTO E ASSENTAMENTO DE JANELA EM FERRO, TIPO MAXIM-AR, INCLUSIVE FERRAGENS E ACESSÓRIOS</t>
  </si>
  <si>
    <t>FORNECIMENTO E ASSENTAMENTO DE JANELA EM METALON, TIPO MAXIM-AR, INCLUSIVE FERRAGENS E ACESSÓRIOS</t>
  </si>
  <si>
    <t>FORNECIMENTO E ASSENTAMENTO DE JANELA VENEZIANA FIXAS METALON</t>
  </si>
  <si>
    <t>FORNECIMENTO E ASSENTAMENTO DE MARCO EM CHAPA METÁLICA</t>
  </si>
  <si>
    <t>FORNECIMENTO E ASSENTAMENTO DE PAINEL FIXO EM TELA METÁLICA FIO 12 # 5 MM</t>
  </si>
  <si>
    <t>FORNECIMENTO E ASSENTAMENTO DE PORTA AÇO DE ENROLAR CHAPA 24 RAIADA LARGA, MANUAL, COMPLETA, COLOCADA</t>
  </si>
  <si>
    <t>FORNECIMENTO E ASSENTAMENTO DE PORTA DE ALUMÍNIO, LINHA SUPREMA ACABAMENTO ANODIZADO, TIPO CORRER, COM DUAS FOLHAS, INCLUSIVE FORNECIMENTO DE VIDRO LISO DE 4MM, FERRAGENS E ACESSÓRIOS</t>
  </si>
  <si>
    <t>FORNECIMENTO E ASSENTAMENTO DE PORTA EM ALUMÍNIO, TIPO VENEZIANA, DE ABRIR, ACABAMENTO ANODIZADO NATURAL, INCLUSIVE FECHADURA E MARCO</t>
  </si>
  <si>
    <t>GRELHA EM CANTONEIRA DE AÇO 5/8" X 5/8" X 1/8" E FERRO DE 1/2" ESPAÇADOS DE 4 CM, L = 30 CM</t>
  </si>
  <si>
    <t>GRELHA PARA CAIXA DE HOLOFOTE REFLETOR EM PERFIL CHATO DE 25 X 3 MM, 45 X 45 CM</t>
  </si>
  <si>
    <t>GUARDA-CORPO EM AÇO GALVANIZADO DIN 2440, D = 2", COM SUBDIVISÕES EM TUBO DE AÇO D = 1/2", H = 1,05 M - COM CORRIMÃO DUPLO DE TUBO DE AÇO GALVANIZADO DE D = 1 1/2"</t>
  </si>
  <si>
    <t>GUARDA-CORPO EM AÇO GALVANIZADO DIN 2440, D = 2", COM SUBDIVISÕES EM TUBO DE AÇO D = 1/2", H = 1,05 M - COM CORRIMÃO SIMPLES DE TUBO DE AÇO GALVANIZADO DE D = 1 1/2"</t>
  </si>
  <si>
    <t>GUARDA-CORPO EM AÇO INOX D = 1 1/2", COM SUBDIVISÕES EM TUBO DE AÇO INOX D = 1/2", H = 1,05 M</t>
  </si>
  <si>
    <t>GUARDA-CORPO EM AÇO INOX D = 1 1/2", COM SUBDIVISÕES EM TUBO DE AÇO INOX D = 1/2", H = 1,05 M - COM CORRIMÃO DUPLO DE TUBO DE AÇO INOX D = 1 1/2"</t>
  </si>
  <si>
    <t>GUARDA-CORPO EM AÇO INOX D = 1 1/2", COM SUBDIVISÕES EM TUBO DE AÇO INOX D = 1/2", H = 1,05 M - COM CORRIMÃO SIMPLES DE TUBO DE AÇO INOX D = 1 1/2"</t>
  </si>
  <si>
    <t>GUARDA-CORPO EM TUBO GALVANIZADO DIN 2440 D = 2", COM SUBDIVISÕES EM TUBO DE AÇO D = 1/2", H = 1,05 M</t>
  </si>
  <si>
    <t>MASTRO DE PÁTIO PARA BANDEIRA, EM TUBO GALVANIZADO 2" - H = 6,00 M</t>
  </si>
  <si>
    <t>MASTRO PARA FACHADA</t>
  </si>
  <si>
    <t>MASTROS DE PÁTIO PARA BANDEIRAS (H = 2,00 M E 6,00 M E DE 1,00 M E 9,00 M)</t>
  </si>
  <si>
    <t>PORTA COMPLETA, ESTRUTURA E MARCO EM CHAPA DOBRADA - 60 X 210 CM</t>
  </si>
  <si>
    <t>PORTA COMPLETA, ESTRUTURA E MARCO EM CHAPA DOBRADA - 70 X 210 CM</t>
  </si>
  <si>
    <t>PORTA COMPLETA, ESTRUTURA E MARCO EM CHAPA DOBRADA - 80 X 210 CM</t>
  </si>
  <si>
    <t>PORTA COMPLETA, ESTRUTURA E MARCO EM CHAPA DOBRADA - 80 X 210 CM, COM BARRA DE APOIO</t>
  </si>
  <si>
    <t>PORTA COMPLETA, ESTRUTURA E MARCO EM CHAPA DOBRADA - 90 X 210 CM</t>
  </si>
  <si>
    <t>PORTA CORTA-FOGO, COLOCAÇÃO E ACABAMENTO, DE ABRIR, UMA FOLHA COM DOBRADIÇA ESPECIAL, MOLA DE FECHAMENTO, FECHADURA, MAÇANETA E DEMAIS FERRAGENS DE ACABAMENTO, DIMENSÕES 0,80 X 2,10 M</t>
  </si>
  <si>
    <t>PORTA CORTA-FOGO, COLOCAÇÃO E ACABAMENTO, DE ABRIR, UMA FOLHA COM DOBRADIÇA ESPECIAL, MOLA DE FECHAMENTO, FECHADURA, MAÇANETA E DEMAIS FERRAGENS DE ACABAMENTO, DIMENSÕES 0,90 X 2,10 M</t>
  </si>
  <si>
    <t>PORTA CORTA-FOGO, COLOCAÇÃO E ACABAMENTO, DE ABRIR, UMA FOLHA COM DOBRADIÇA ESPECIAL, MOLA DE FECHAMENTO, FECHADURA, MAÇANETA E DEMAIS FERRAGENS DE ACABAMENTO, DIMENSÕES 1,600 X 2,10 M</t>
  </si>
  <si>
    <t>PORTA DE SANITÁRIO COMPLETA, COM BATENTES DE FERRO, ESTRUTURA EM METALON 20 X 30, FOLHA EM CHAPA GALVANIZADA Nº. 18, TRANQUETA E DOBRADIÇAS - 60 X 180 CM</t>
  </si>
  <si>
    <t>PORTA DE SANITÁRIO COMPLETA, COM BATENTES DE FERRO, ESTRUTURA EM METALON 20 X 30 MM, FOLHA EM CHAPA GALVANIZADA Nº. 18, TRANQUETA E DOBRADIÇAS - 60 X 150 CM</t>
  </si>
  <si>
    <t>PORTA DE SANITÁRIO COMPLETA, COM BATENTES DE FERRO, ESTRUTURA EM METALON 20 X 30 MM, FOLHA EM CHAPA GALVANIZADA Nº. 18, TRANQUETA E DOBRADIÇAS - 80 X 150 CM</t>
  </si>
  <si>
    <t>PORTA EM PERFIL E CHAPA METÁLICA</t>
  </si>
  <si>
    <t>PORTA VENEZIANA EM CHAPA DOBRADA E METALON</t>
  </si>
  <si>
    <t>PORTA VENEZIANA EM PERFIL E CHAPA METÁLICA</t>
  </si>
  <si>
    <t>PORTÃO DE FERRO PADRÃO, EM CHAPA (TIPO LAMBRI), COLOCADO COM CADEADO</t>
  </si>
  <si>
    <t>PORTÃO DE GRADE COLOCADO COM CADEADO</t>
  </si>
  <si>
    <t>PORTÃO DE TUBO DE FERRO COLOCADO COM CADEADO</t>
  </si>
  <si>
    <t>PORTÃO EM PERFIL E CHAPA METÁLICA COLOCADO COM CADEADO</t>
  </si>
  <si>
    <t>PORTÃO EM TUBO GALVANIZADO 1 1/2" COM TELA FIO 12 # 1/2" E CADEADO</t>
  </si>
  <si>
    <t>PORTÃO EM TUBO GALVANIZADO 2 1/2" COM TELA FIO 12 # 1/2"</t>
  </si>
  <si>
    <t>VEDAÇÃO DE ESQUADRIAS METÁLICAS COM SILICONE PASTOSO</t>
  </si>
  <si>
    <t>SOL-001  - SOLEIRAS E PEITORIS</t>
  </si>
  <si>
    <t>PEITORIL DE ARDÓSIA E = 2 CM</t>
  </si>
  <si>
    <t>PEITORIL DE CONCRETO E = 3 CM, FCK &gt;= 13,5 MPA, L = 20 CM</t>
  </si>
  <si>
    <t>PEITORIL DE CONCRETO E = 3 CM, FCK &gt;= 13,5 MPA, L = 25 CM</t>
  </si>
  <si>
    <t>PEITORIL DE GRANITO CINZA ANDORINHA E = 2 CM</t>
  </si>
  <si>
    <t>PEITORIL DE GRANITO CINZA ANDORINHA E = 3 CM</t>
  </si>
  <si>
    <t>PEITORIL DE MÁRMORE BRANCO E = 2 CM</t>
  </si>
  <si>
    <t>PEITORIL DE MÁRMORE BRANCO E = 3 CM</t>
  </si>
  <si>
    <t>PEITORIL PRÉ-MOLDADO EM CONCRETO 18 MPA, INCLUSIVE GANCHO PARA FIXAÇÃO</t>
  </si>
  <si>
    <t>SOLEIRA DE ARDÓSIA E = 2 CM</t>
  </si>
  <si>
    <t>SOLEIRA DE GRANITO CINZA ANDORINHA E = 2 CM</t>
  </si>
  <si>
    <t>SOLEIRA DE GRANITO CINZA ANDORINHA E = 3 CM</t>
  </si>
  <si>
    <t>SOLEIRA DE MÁRMORE BRANCO E = 2 CM</t>
  </si>
  <si>
    <t>SOLEIRA DE MÁRMORE BRANCO E = 3 CM</t>
  </si>
  <si>
    <t>SON-001  - SONDAGEM</t>
  </si>
  <si>
    <t>MOBILIZAÇÃO E DESMOBILIZAÇÃO POR EQUIPAMENTO DE SONDAGEM A PERCUSSÃO D = 2 1/2"</t>
  </si>
  <si>
    <t>MOBILIZAÇÃO E DESMOBILIZAÇÃO POR EQUIPAMENTO DE SONDAGEM A PERCUSSÃO D = 4"</t>
  </si>
  <si>
    <t>SONDAGEM A PERCUSSÃO D = 2 1/2" COM MEDIDA DE SPT (FATURAMENTO MÍNIMO = 30 M)</t>
  </si>
  <si>
    <t>SONDAGEM A PERCUSSÃO D = 4" COM MEDIDA DE SPT (FATURAMENTO MÍNIMO = 30 M)</t>
  </si>
  <si>
    <t>SPDA-001  - SISTEMA DE PREVENÇÃO CONTRA DESCARGAS</t>
  </si>
  <si>
    <t>ABRAÇADEIRA GUIA PARA MASTROS SIMPLES PARA DUAS DESCIDA 1 1/2"</t>
  </si>
  <si>
    <t>ABRAÇADEIRA GUIA PARA MASTROS SIMPLES PARA DUAS DESCIDA 2"</t>
  </si>
  <si>
    <t>ABRAÇADEIRA GUIA PARA MASTROS SIMPLES PARA UMA DESCIDA 1 1/2"</t>
  </si>
  <si>
    <t>ABRAÇADEIRA GUIA PARA MASTROS SIMPLES PARA UMA DESCIDA 2"</t>
  </si>
  <si>
    <t>ADESIVO EM POLIURETANO 310 L</t>
  </si>
  <si>
    <t>APARELHO SINALIZADOR DE OBSTÁCULOS COM CÉLULA FOTOELÉTRICA, DUPLO</t>
  </si>
  <si>
    <t>APARELHO SINALIZADOR DE OBSTÁCULOS COM CÉLULA FOTOELÉTRICA, SIMPLES</t>
  </si>
  <si>
    <t>ATERRAMENTO COMPLETO PARA PÁRA-RAIOS , COM HASTES DE COBRE COM ALMA DE AÇO TIPO "COPPERWELD"</t>
  </si>
  <si>
    <t>BARRA CHATA DE ALUMÍNIO 3/4" X 1/4" X 3M</t>
  </si>
  <si>
    <t>BARRA CHATA DE ALUMÍNIO 7/8" X 1/8" X 3M</t>
  </si>
  <si>
    <t>BARRA CHATA DE COBRE 3/4" X 3/16" X 3M</t>
  </si>
  <si>
    <t>CABO DE ALUMÍNIO NU SEM ALMA 2/0 AWG 7 FIOS X 3,50 MM</t>
  </si>
  <si>
    <t>CABO DE COBRE NÚ # 10 MM2 - 7 FIOS X 1,36 MM, NÃO ENTERRADO, INCLUSIVE SUPORTE E ISOLADOR</t>
  </si>
  <si>
    <t>CABO DE COBRE NÚ # 16 MM2 - 7 FIOS X 1,70 MM, NÃO ENTERRADO, INCLUSIVE SUPORTE E ISOLADOR</t>
  </si>
  <si>
    <t>CABO DE COBRE NÚ # 25 MM2 - 7 FIOS X 2,06 MM, NÃO ENTERRADO, INCLUSIVE SUPORTE E ISOLADOR</t>
  </si>
  <si>
    <t>CABO DE COBRE NÚ # 35 MM2 - 7 FIOS X 2,50 MM, NÃO ENTERRADO, INCLUSIVE SUPORTE E ISOLADOR</t>
  </si>
  <si>
    <t>CABO DE COBRE NÚ # 50 MM2 - 7 FIOS X 3,00 MM, NÃO ENTERRADO, INCLUSIVE SUPORTE E ISOLADOR</t>
  </si>
  <si>
    <t>CABO DE COBRE NÚ # 6 MM2 - 7 FIOS X 1,04 MM, NÃO ENTERRADO, INCLUSIVE SUPORTE E ISOLADOR</t>
  </si>
  <si>
    <t>CABO DE COBRE NÚ # 70 MM2 - 7 FIOS X 3,45 MM, NÃO ENTERRADO, INCLUSIVE SUPORTE E ISOLADOR</t>
  </si>
  <si>
    <t>CABO DE COBRE NÚ # 95 MM2 - 7 FIOS X 4,12 MM, NÃO ENTERRADO, INCLUSIVE SUPORTE E ISOLADOR</t>
  </si>
  <si>
    <t>CAIXA DE EQUALIZAÇÃO DE EMBUTIR COM SAIDAS NAS PARTES SUPERIOR E INFERIOR PARA ELETRODUTO DE 25MM (1"), 20 X 20 X 14 MM, COM NOVE TERMINAIS</t>
  </si>
  <si>
    <t>CAIXA DE EQUALIZAÇÃO PARA USO INTERNO COM 9 TERMINAIS 210X210X90MM EM AÇO</t>
  </si>
  <si>
    <t>CAIXA DE EQUALIZAÇÃO PARA USO INTERNO E EXTERNO COM 9 TERMINAIS 380X320X175MM EM AÇO E ACABAMENTO EM EPOXI</t>
  </si>
  <si>
    <t>CAIXA DE INSPEÇÃO EM CIMENTO AGREGADO 300X300 MM COM TAPA EM FERRO FUNDIDO</t>
  </si>
  <si>
    <t>CAIXA DE INSPEÇÃO EM PVC 300X300 MM COM TAPA EM FERRO FUNDIDO</t>
  </si>
  <si>
    <t>CAPTOR DE LATÃO CROMADO, COBRE CROMADO OU AÇO INOXIDÁVEL, TIPO FRANKLIN</t>
  </si>
  <si>
    <t>CHAPA DE AÇO ESTANHADA PERFURADA - REFUGO DA CASA DA MOEDA, 2 X 1 M2</t>
  </si>
  <si>
    <t>CHAPA ESTANHADA 45°</t>
  </si>
  <si>
    <t>CLIPS GALVANIZADO 3/8"</t>
  </si>
  <si>
    <t>CONECTOR CABO-HASTE EM BRONZE NATURAL PARA DOIS CABOS DE COBRE DE 16-70 MM²</t>
  </si>
  <si>
    <t>CONECTOR CABO-HASTE EM BRONZE NATURAL PARA UM CABO DE COBRE DE 16-70 MM²</t>
  </si>
  <si>
    <t>CONECTOR COM RABICHO EM LATÃO COM PORCA 3/8" PARA CABOS 16 A 35MM²</t>
  </si>
  <si>
    <t>CONECTOR ESTRUTURAL COM REGULAGEM</t>
  </si>
  <si>
    <t>CONECTOR MINI-GAR</t>
  </si>
  <si>
    <t>CONECTOR SPLIT-BOLT 16 MM²</t>
  </si>
  <si>
    <t>CONECTOR SPLIT-BOLT 35 MM²</t>
  </si>
  <si>
    <t>CORDOALHA EM AÇO GALVANIZADO 3/8" SM COM 7 FIOS</t>
  </si>
  <si>
    <t>CORDOALHA FLEXÍVEL DE COBRE ESTANHADO 25 X 100 MM COM 4 FUROS D = 11 MM</t>
  </si>
  <si>
    <t>CORDOALHA FLEXÍVEL DE COBRE ESTANHADO 25 X 235 MM COM 4 FUROS D = 11 MM</t>
  </si>
  <si>
    <t>CORDOALHA FLEXÍVEL DE COBRE ESTANHADO 25 X 300 MM COM 4 FUROS D = 11 MM</t>
  </si>
  <si>
    <t>CORDOALHA FLEXÍVEL DE COBRE ESTANHADO 25 X 500 MM COM 4 FUROS D = 11 MM</t>
  </si>
  <si>
    <t>CURVA DE ALUMÍNIO 3/4" X 1/4" X 300MM</t>
  </si>
  <si>
    <t>CURVA DE ALUMÍNIO 7/8" X 1/8" X 300MM</t>
  </si>
  <si>
    <t>CURVA DE COBRE 3/4" X 3/16" X 300MM</t>
  </si>
  <si>
    <t>ESCAVAÇÃO MECÂNICA DE VALAS COM DESCARGA LATERAL H &gt; 5,00 M</t>
  </si>
  <si>
    <t>FITA METÁLICA ESTANHADA PERFURADA</t>
  </si>
  <si>
    <t>FITA PERFURADA PARA EQUIPOTENCIALIZAÇÃO EM LATÃO NIQUELADO PARA USO EXTERNO 20 X 1,2 MM - FUROS DIAM. 7 MM</t>
  </si>
  <si>
    <t>FITA PERFURADA PARA EQUIPOTENCIALIZAÇÃO EM LATÃO NIQUELADO PARA USO INTERNO 20 X 0,8 MM - FUROS DIAM. 7 MM</t>
  </si>
  <si>
    <t>FITA SUBTERRÂNEA PARA ATERRAMENTO, LARGURA 75 MM</t>
  </si>
  <si>
    <t>FIXADOR ÔMEGA EM LATÃO PARA CABOS DE 16 A 25 MM²</t>
  </si>
  <si>
    <t>FIXADOR ÔMEGA EM LATÃO PARA CABOS DE 35 MM²</t>
  </si>
  <si>
    <t>FUZÍVEL DIAZED RETARDADO 35A</t>
  </si>
  <si>
    <t>FUZÍVEL DIAZED RETARDADO 63A</t>
  </si>
  <si>
    <t>HASTE PARA ATERRAMENTO, ALTA CAMADA, 3/4" X 3M</t>
  </si>
  <si>
    <t>MASTRO SIMPLES DE FERRO GALVANIZADO PARA PÁRA-RAIOS, ALTURA DE 3 M, Ø 40 MM (1 1/2") OU 50 MM (2"), COMPLETO</t>
  </si>
  <si>
    <t>PARAFUSO DE FENDA EM AÇO INOX COM PORCA E ARRUELA DE ¼</t>
  </si>
  <si>
    <t>PARA-RAIO DE LATAO CROMADO, COBRE CROMADO OU ACO INOXIDAVEL, TIPO FRANKLIN</t>
  </si>
  <si>
    <t>PRESILHA PARA CABO DE ALUMÍNIO SEÇÃO TRANSVERSAL 70 MM2</t>
  </si>
  <si>
    <t>PRESILHA PARA CABO DE COBRE SEÇÃO TRANSVERSAL 16 MM2</t>
  </si>
  <si>
    <t>PRESILHA PARA CABO DE COBRE SEÇÃO TRANSVERSAL 35 MM2</t>
  </si>
  <si>
    <t>PROTEÇÃO DA CORDOALHA DO PÁRA-RAIO COM TUBO DE PVC RÍGIDO, Ø 50 MM (2"), COMPRIMENTO 3,00 M</t>
  </si>
  <si>
    <t>RE-BAR 10MM X 3M COM 3 CLIPS PARA EMENDA 8-10MM</t>
  </si>
  <si>
    <t>RE-BAR 3/8" X 3,4M COM 3 CLIPS PARA EMENDA 8-10MM</t>
  </si>
  <si>
    <t>RE-BAR 8MM X 4M COM 3 CLIPS PARA EMENDA 8-10MM</t>
  </si>
  <si>
    <t>SOLDA EXOTÉRMICA ALICATE Z-201</t>
  </si>
  <si>
    <t>SOLDA EXOTÉRMICA CARTUCHO N° 115</t>
  </si>
  <si>
    <t>SOLDA EXOTÉRMICA CARTUCHO N° 90</t>
  </si>
  <si>
    <t>SOLDA EXOTÉRMICA MOLDE HCL-3/4.50-5</t>
  </si>
  <si>
    <t>SOLDA EXOTÉRMICA MOLDE HCL-5/8.50-5</t>
  </si>
  <si>
    <t>SOLDA EXOTÉRMICA MOLDE SCI-50-3</t>
  </si>
  <si>
    <t>TELA PARA EQUIPOTENCIALIZAÇÃO EM INOX</t>
  </si>
  <si>
    <t>TERMINAL A COMPRESSAO EM COBRE ESTANHADO 1 FURO PARA CABO 16 MM2</t>
  </si>
  <si>
    <t>TERMINAL A COMPRESSAO EM COBRE ESTANHADO 1 FURO PARA CABO 2,5 MM2</t>
  </si>
  <si>
    <t>TERMINAL A COMPRESSAO EM COBRE ESTANHADO 1 FURO PARA CABO 25 MM2</t>
  </si>
  <si>
    <t>TERMINAL A COMPRESSAO EM COBRE ESTANHADO 1 FURO PARA CABO 35 MM2</t>
  </si>
  <si>
    <t>TERMINAL A COMPRESSAO EM COBRE ESTANHADO 1 FURO PARA CABO 50 MM2</t>
  </si>
  <si>
    <t>TERMINAL A COMPRESSAO EM COBRE ESTANHADO 2 FUROS PARA CABO 16 MM2</t>
  </si>
  <si>
    <t>TERMINAL A COMPRESSAO EM COBRE ESTANHADO 2 FUROS PARA CABO 25 MM2</t>
  </si>
  <si>
    <t>TERMINAL A COMPRESSAO EM COBRE ESTANHADO 2 FUROS PARA CABO 35 MM2</t>
  </si>
  <si>
    <t>TERMINAL A COMPRESSAO EM COBRE ESTANHADO 2 FUROS PARA CABO 50 MM2</t>
  </si>
  <si>
    <t>TERMINAL AÉREO H = 25 CM, D = 3/8"</t>
  </si>
  <si>
    <t>TERMINAL FIXADOR UNIVERSAL DE SPDA ESTANHADO PARA CABOS DE 16 A 35 MM2</t>
  </si>
  <si>
    <t>TERMINAL FIXADOR UNIVERSAL DE SPDA ESTANHADO PARA CABOS DE 16 A 70 MM2</t>
  </si>
  <si>
    <t>VLC SLIM CLASSE 1 275V 12,5/60KA</t>
  </si>
  <si>
    <t>TER-001 - TERRAPLENAGEM/TRABALHOS EM TERRA</t>
  </si>
  <si>
    <t>APILOAMENTO DO FUNDO DE VALAS COM PLACA</t>
  </si>
  <si>
    <t>APILOAMENTO DO FUNDO DE VALAS COM SOQUETE</t>
  </si>
  <si>
    <t>ATERRO COMPACTADO COM PLACA VIBRATÓRIA</t>
  </si>
  <si>
    <t>ATERRO COMPACTADO COM ROLO VIBRATÓRIO A 95% DO P.N.</t>
  </si>
  <si>
    <t>ATERRO COMPACTADO COM ROLO VIBRATÓRIO SEM GRAU DE COMPACTAÇÃO</t>
  </si>
  <si>
    <t>ATERRO COMPACTADO MANUAL, COM SOQUETE</t>
  </si>
  <si>
    <t>COMPACTAÇÃO DE VALAS OU ÁREAS, MANUALMENTE A 95% DO PN, COM PLACA VIBRATÓRIA</t>
  </si>
  <si>
    <t>CORTE E DESATERRO PARA REGULARIZAÇÃO E ARRASTAMENTO NIVELADO A CURTA DISTÂNCIA COM LÂMINA</t>
  </si>
  <si>
    <t>ESCAVAÇÃO E CARGA MECANIZADA EM MATERIAL DE 1ª CATEGORIA</t>
  </si>
  <si>
    <t>ESCAVAÇÃO E CARGA MECANIZADA EM MATERIAL DE 2ª CATEGORIA</t>
  </si>
  <si>
    <t>ESCAVAÇÃO MANUAL DE TERRA (DESATERRO MANUAL)</t>
  </si>
  <si>
    <t>ESCAVAÇÃO MANUAL DE VALAS H &lt;= 1,50 M</t>
  </si>
  <si>
    <t>ESCAVAÇÃO MANUAL DE VALAS 1,50 M &lt; H &lt;= 3,00 M</t>
  </si>
  <si>
    <t>ESCAVAÇÃO MANUAL DE VALAS 3,00 M &lt; H &lt;= 5,00 M</t>
  </si>
  <si>
    <t>ESCAVAÇÃO MECÂNICA COM TRATOR, INCLUSIVE TRANSPORTE ATÉ 50 M EM MATERIAL DE 1ª CATEGORIA</t>
  </si>
  <si>
    <t>ESCAVAÇÃO MECÂNICA COM TRATOR, INCLUSIVE TRANSPORTE ATÉ 50 M EM MATERIAL DE 2ª CATEGORIA</t>
  </si>
  <si>
    <t>ESCAVAÇÃO MECÂNICA DE VALAS COM DESCARGA LATERAL H &lt;= 1,50 M</t>
  </si>
  <si>
    <t>ESCAVAÇÃO MECÂNICA DE VALAS COM DESCARGA LATERAL 1,50 M &lt; H &lt;= 3,00 M</t>
  </si>
  <si>
    <t>ESCAVAÇÃO MECÂNICA DE VALAS COM DESCARGA LATERAL 3,00 M &lt; H &lt;= 5,00 M</t>
  </si>
  <si>
    <t>ESCAVAÇÃO MECÂNICA DE VALAS COM DESCARGA SOBRE CAMINHÃO H &lt;= 1,50 M</t>
  </si>
  <si>
    <t>ESCAVAÇÃO MECÂNICA DE VALAS COM DESCARGA SOBRE CAMINHÃO H &gt; 5,00 M</t>
  </si>
  <si>
    <t>ESCAVAÇÃO MECÂNICA DE VALAS COM DESCARGA SOBRE CAMINHÃO 1,50 M &lt; H &lt;= 3,00 M</t>
  </si>
  <si>
    <t>ESCAVAÇÃO MECÂNICA DE VALAS COM DESCARGA SOBRE CAMINHÃO 3,00 M &lt; H &lt;= 5,00 M</t>
  </si>
  <si>
    <t>ESCAVAÇÃO MECÂNICA EM SOLO MOLE COM DESCARGA DIRETA SOBRE CAMINHÃO</t>
  </si>
  <si>
    <t>ESCORAMENTO DE VALA TIPO CONTÍNUO EMPREGANDO PRANCHAS E LONGARINAS DE PEROBA</t>
  </si>
  <si>
    <t>ESCORAMENTO DE VALA TIPO DESCONTÍNUO EMPREGANDO PRANCHAS E LONGARINAS DE PEROBA</t>
  </si>
  <si>
    <t>REATERRO COMPACTADO DE VALA COM EQUIPAMENTO PLACA VIBRATÓRIA</t>
  </si>
  <si>
    <t>REATERRO MANUAL DE VALA</t>
  </si>
  <si>
    <t>REGULARIZAÇÃO E COMPACTAÇÃO DE TERRENO COM PLACA VIBRATÓRIA</t>
  </si>
  <si>
    <t>REGULARIZAÇÃO E COMPACTAÇÃO DE TERRENO COM ROLO VIBRATÓRIO</t>
  </si>
  <si>
    <t>REGULARIZAÇÃO E COMPACTAÇÃO DE TERRENO MANUAL, COM SOQUETE</t>
  </si>
  <si>
    <t>TRA-001 - TRANSPORTES</t>
  </si>
  <si>
    <t>CARGA DE MATERIAL DE QUALQUER NATUREZA SOBRE CAMINHÃO - MANUAL</t>
  </si>
  <si>
    <t>CARGA DE MATERIAL DE QUALQUER NATUREZA SOBRE CAMINHÃO - MECÂNICA</t>
  </si>
  <si>
    <t>TRANSPORTE DE MATERIAL DE QUALQUER NATUREZA CARRINHO DE MÃO DMT &lt;= 50 M</t>
  </si>
  <si>
    <t>TRANSPORTE DE MATERIAL DE QUALQUER NATUREZA CARRINHO DE MÃO 50 M &lt; DMT &lt;= 100 M</t>
  </si>
  <si>
    <t>TRANSPORTE DE MATERIAL DE QUALQUER NATUREZA EM CAMINHÃO DMT &lt;= 1 KM (DENTRO DO PERÍMETRO URBANO)</t>
  </si>
  <si>
    <t>TRANSPORTE DE MATERIAL DE QUALQUER NATUREZA EM CAMINHÃO DMT &gt; 5 KM (DENTRO DO PERÍMETRO URBANO)</t>
  </si>
  <si>
    <t>M3XKM</t>
  </si>
  <si>
    <t>TRANSPORTE DE MATERIAL DE QUALQUER NATUREZA EM CAMINHÃO 1 KM &lt; DMT &lt;= 2 KM (DENTRO DO PERÍMETRO URBANO)</t>
  </si>
  <si>
    <t>TRANSPORTE DE MATERIAL DE QUALQUER NATUREZA EM CAMINHÃO 2 KM &lt; DMT &lt;= 5 KM (DENTRO DO PERÍMETRO URBANO)</t>
  </si>
  <si>
    <t>TRANSPORTE DE MATERIAL DEMOLIDO EM CAÇAMBA</t>
  </si>
  <si>
    <t>TRANSPORTE DE MATERIAL DEMOLIDO EM CAÇAMBA (MUNICÍPIO: BELO HORIZONTE)</t>
  </si>
  <si>
    <t>URB-001  - URBANIZAÇÃO E OBRAS COMPLEMENTARES</t>
  </si>
  <si>
    <t>CORDÃO DE CONCRETO PRÉ-MOLDADO BOLEADO 10 X 10 CM</t>
  </si>
  <si>
    <t>FORNECIMENTO E LANÇAMENTO DE AREIA EM DRENO E PÁTIO</t>
  </si>
  <si>
    <t>FORNECIMENTO E LANÇAMENTO DE BRITA EM DRENO E PÁTIO</t>
  </si>
  <si>
    <t>FORNECIMENTO E LANÇAMENTO DE CASCALHO EM DRENO E PÁTIO</t>
  </si>
  <si>
    <t>LANÇAMENTO E ESPALHAMENTO DE SOLO EM ÁREA DE PASSEIO</t>
  </si>
  <si>
    <t>MEIO-FIO DE CONCRETO FUNDIDO "IN LOCO" 15 X 45 CM</t>
  </si>
  <si>
    <t>MEIO-FIO DE CONCRETO PRÉ-MOLDADO TIPO A - (12 X 16,7 X 35) CM, INCLUSIVE ESCAVAÇÃO E REATERRO</t>
  </si>
  <si>
    <t>MEIO-FIO DE CONCRETO PRÉ-MOLDADO TIPO B - (12 X 18 X 45) CM, INCLUSIVE ESCAVAÇÃO E REATERRO</t>
  </si>
  <si>
    <t>PASSEIO/PAVIMENTO ECOLÓGICO INTERTRAVADOS E = 6 CM, INCLUSIVE COLCHÃO DE AREIA E = 6 CM</t>
  </si>
  <si>
    <t>PASSEIOS DE CONCRETO E = 6 CM, FCK = 10 MPA, JUNTA SECA</t>
  </si>
  <si>
    <t>PASSEIOS DE CONCRETO E = 8 CM, FCK = 15 MPA PADRÃO PREFEITURA</t>
  </si>
  <si>
    <t>RAMPA PARA ACESSO DE DEFICIENTE, EM CONCRETO SIMPLES FCK = 25 MPA, DESEMPENADA, COM PINTURA INDICATIVA, 02 DEMÃOS</t>
  </si>
  <si>
    <t>REMOÇÃO E REASSENTAMENTO DE MEIO-FIO DE GNAISSE COM REAPROVEITAMENTO</t>
  </si>
  <si>
    <t>REMOÇÃO E REASSENTAMENTO DE MEIO-FIO PRÉ-MOLDADO DE CONCRETO COM REAPROVEITAMENTO</t>
  </si>
  <si>
    <t>VID-001  - VIDROS, ESPELHOS E ACESSÓRIOS</t>
  </si>
  <si>
    <t>ESPELHO COM MOLDURA EM ALUMÍNIO PARA PNE (60 X 90)CM</t>
  </si>
  <si>
    <t>ESPELHO (40 X 60) CM, E = 4 MM, COLOCADO COM PARAFUSO FINESSON</t>
  </si>
  <si>
    <t>ESPELHO (60 X 90) CM, E = 4 MM, COLOCADO COM PARAFUSO FINESSON</t>
  </si>
  <si>
    <t>VIDRO ARAMADO E = 7 MM, COLOCADO</t>
  </si>
  <si>
    <t>VIDRO COMUM LISO INCOLOR, ESP. 3MM, INCLUSIVE FIXAÇÃO E VEDAÇÃO COM GUARNIÇÃO/GAXETA DE BORRACHA NEOPREME, FORNECIMENTO E INSTALAÇÃO, EXCLUSIVE CAIXILHO/PERFIL</t>
  </si>
  <si>
    <t>VIDRO COMUM LISO INCOLOR, ESP. 4MM, INCLUSIVE FIXAÇÃO E VEDAÇÃO COM GUARNIÇÃO/GAXETA DE BORRACHA NEOPREME, FORNECIMENTO E INSTALAÇÃO, EXCLUSIVE CAIXILHO/PERFIL</t>
  </si>
  <si>
    <t>VIDRO COMUM LISO INCOLOR, ESP. 6MM, INCLUSIVE FIXAÇÃO E VEDAÇÃO COM GUARNIÇÃO/GAXETA DE BORRACHA NEOPREME, FORNECIMENTO E INSTALAÇÃO, EXCLUSIVE CAIXILHO/PERFIL</t>
  </si>
  <si>
    <t>VIDRO IMPRESSO (FANTASIA) TIPO CANELADO OU MARTELADO INCOLOR, ESP. 3MM OU 4MM, INCLUSIVE FIXAÇÃO E VEDAÇÃO COM GUARNIÇÃO/GAXETA DE BORRACHA NEOPREME, FORNECIMENTO E INSTALAÇÃO, EXCLUSIVE CAIXILHO/PERFIL</t>
  </si>
  <si>
    <t>VIDRO IMPRESSO (FANTASIA) TIPO MINI-BOREAL, ESP. 3MM, INCLUSIVE FIXAÇÃO E VEDAÇÃO COM GUARNIÇÃO/GAXETA DE BORRACHA NEOPREME, FORNECIMENTO E INSTALAÇÃO, EXCLUSIVE CAIXILHO/PERFIL</t>
  </si>
  <si>
    <t>VIDRO TEMPERADO INCOLOR, ESP. 10MM, INCLUSIVE FIXAÇÃO E VEDAÇÃO COM GUARNIÇÃO/GAXETA DE BORRACHA NEOPREME, FORNECIMENTO E INSTALAÇÃO, EXCLUSIVE CAIXILHO/PERFIL</t>
  </si>
  <si>
    <t>VIDRO TEMPERADO INCOLOR, ESP. 6MM, INCLUSIVE FIXAÇÃO E VEDAÇÃO COM GUARNIÇÃO/GAXETA DE BORRACHA NEOPREME, FORNECIMENTO E INSTALAÇÃO, EXCLUSIVE CAIXILHO/PERFIL</t>
  </si>
  <si>
    <t>VIDRO TEMPERADO INCOLOR, ESP. 8MM, INCLUSIVE FIXAÇÃO E VEDAÇÃO COM GUARNIÇÃO/GAXETA DE BORRACHA NEOPREME, FORNECIMENTO E INSTALAÇÃO, EXCLUSIVE CAIXILHO/PERFIL</t>
  </si>
  <si>
    <t>CÓDIGO</t>
  </si>
  <si>
    <t>CUSTO UNITÁRIO</t>
  </si>
  <si>
    <t>ED-4164</t>
  </si>
  <si>
    <t>ED-4165</t>
  </si>
  <si>
    <t>ED-4166</t>
  </si>
  <si>
    <t>ED-4167</t>
  </si>
  <si>
    <t>ED-4168</t>
  </si>
  <si>
    <t>ED-4169</t>
  </si>
  <si>
    <t>ED-4170</t>
  </si>
  <si>
    <t>ED-4171</t>
  </si>
  <si>
    <t>ED-4172</t>
  </si>
  <si>
    <t>ED-4173</t>
  </si>
  <si>
    <t>ED-4175</t>
  </si>
  <si>
    <t>ED-4176</t>
  </si>
  <si>
    <t>ED-4177</t>
  </si>
  <si>
    <t>ED-4178</t>
  </si>
  <si>
    <t>ED-4179</t>
  </si>
  <si>
    <t>ED-4180</t>
  </si>
  <si>
    <t>ED-4181</t>
  </si>
  <si>
    <t>ED-4182</t>
  </si>
  <si>
    <t>ED-4183</t>
  </si>
  <si>
    <t>ED-4185</t>
  </si>
  <si>
    <t>ED-4186</t>
  </si>
  <si>
    <t>ED-4187</t>
  </si>
  <si>
    <t>ED-4189</t>
  </si>
  <si>
    <t>ED-4190</t>
  </si>
  <si>
    <t>ED-4191</t>
  </si>
  <si>
    <t>ED-4192</t>
  </si>
  <si>
    <t>ED-4194</t>
  </si>
  <si>
    <t>ED-4037</t>
  </si>
  <si>
    <t>ED-4065</t>
  </si>
  <si>
    <t>ED-4200</t>
  </si>
  <si>
    <t>ED-4201</t>
  </si>
  <si>
    <t>ED-4203</t>
  </si>
  <si>
    <t>ED-4204</t>
  </si>
  <si>
    <t>ED-4205</t>
  </si>
  <si>
    <t>ED-4207</t>
  </si>
  <si>
    <t>ED-4208</t>
  </si>
  <si>
    <t>ED-4209</t>
  </si>
  <si>
    <t>ED-4210</t>
  </si>
  <si>
    <t>ED-4211</t>
  </si>
  <si>
    <t>ED-4212</t>
  </si>
  <si>
    <t>ED-4213</t>
  </si>
  <si>
    <t>ED-4214</t>
  </si>
  <si>
    <t>ED-4215</t>
  </si>
  <si>
    <t>ED-4216</t>
  </si>
  <si>
    <t>ED-4217</t>
  </si>
  <si>
    <t>ED-4218</t>
  </si>
  <si>
    <t>ED-4219</t>
  </si>
  <si>
    <t>ED-4220</t>
  </si>
  <si>
    <t>ED-4221</t>
  </si>
  <si>
    <t>ED-4222</t>
  </si>
  <si>
    <t>ED-4018</t>
  </si>
  <si>
    <t>ED-4223</t>
  </si>
  <si>
    <t>ED-4224</t>
  </si>
  <si>
    <t>ED-4225</t>
  </si>
  <si>
    <t>ED-4050</t>
  </si>
  <si>
    <t>ED-4019</t>
  </si>
  <si>
    <t>ED-3335</t>
  </si>
  <si>
    <t>ED-4040</t>
  </si>
  <si>
    <t>ED-4038</t>
  </si>
  <si>
    <t>ED-4020</t>
  </si>
  <si>
    <t>ED-4039</t>
  </si>
  <si>
    <t>ED-4226</t>
  </si>
  <si>
    <t>ED-4041</t>
  </si>
  <si>
    <t>ED-4046</t>
  </si>
  <si>
    <t>ED-4048</t>
  </si>
  <si>
    <t>ED-4232</t>
  </si>
  <si>
    <t>ED-4233</t>
  </si>
  <si>
    <t>ED-4042</t>
  </si>
  <si>
    <t>ED-4043</t>
  </si>
  <si>
    <t>ED-4051</t>
  </si>
  <si>
    <t>ED-4234</t>
  </si>
  <si>
    <t>ED-4049</t>
  </si>
  <si>
    <t>ED-4044</t>
  </si>
  <si>
    <t>ED-4045</t>
  </si>
  <si>
    <t>ED-4052</t>
  </si>
  <si>
    <t>ED-4235</t>
  </si>
  <si>
    <t>ED-4053</t>
  </si>
  <si>
    <t>ED-3336</t>
  </si>
  <si>
    <t>ED-4236</t>
  </si>
  <si>
    <t>ED-4237</t>
  </si>
  <si>
    <t>ED-4095</t>
  </si>
  <si>
    <t>ED-4241</t>
  </si>
  <si>
    <t>ED-4242</t>
  </si>
  <si>
    <t>ED-4243</t>
  </si>
  <si>
    <t>ED-3334</t>
  </si>
  <si>
    <t>ED-4054</t>
  </si>
  <si>
    <t>ED-4244</t>
  </si>
  <si>
    <t>ED-4245</t>
  </si>
  <si>
    <t>ED-4246</t>
  </si>
  <si>
    <t>ED-4247</t>
  </si>
  <si>
    <t>ED-4248</t>
  </si>
  <si>
    <t>ED-4249</t>
  </si>
  <si>
    <t xml:space="preserve"> ED-4021</t>
  </si>
  <si>
    <t>ED-4250</t>
  </si>
  <si>
    <t>ED-4117</t>
  </si>
  <si>
    <t>ED-4118</t>
  </si>
  <si>
    <t>ED-4017</t>
  </si>
  <si>
    <t>ED-4055</t>
  </si>
  <si>
    <t>ED-4253</t>
  </si>
  <si>
    <t>ED-4254</t>
  </si>
  <si>
    <t>ED-4255</t>
  </si>
  <si>
    <t>ED-4256</t>
  </si>
  <si>
    <t>ED-4257</t>
  </si>
  <si>
    <t>ED-4258</t>
  </si>
  <si>
    <t>ED-4259</t>
  </si>
  <si>
    <t>ED-4260</t>
  </si>
  <si>
    <t>ED-4261</t>
  </si>
  <si>
    <t>ED-5216</t>
  </si>
  <si>
    <t>ED-4263</t>
  </si>
  <si>
    <t>ED-4264</t>
  </si>
  <si>
    <t>ED-4265</t>
  </si>
  <si>
    <t>ED-4266</t>
  </si>
  <si>
    <t>ED-4267</t>
  </si>
  <si>
    <t>ED-4268</t>
  </si>
  <si>
    <t>ED-4269</t>
  </si>
  <si>
    <t>ED-4270</t>
  </si>
  <si>
    <t>ED-4271</t>
  </si>
  <si>
    <t>ED-4272</t>
  </si>
  <si>
    <t>ED-4273</t>
  </si>
  <si>
    <t>ED-4274</t>
  </si>
  <si>
    <t>ED-4275</t>
  </si>
  <si>
    <t>ED-4276</t>
  </si>
  <si>
    <t>ED-4278</t>
  </si>
  <si>
    <t>ED-4277</t>
  </si>
  <si>
    <t>ED-4279</t>
  </si>
  <si>
    <t>ED-4280</t>
  </si>
  <si>
    <t>ED-4281</t>
  </si>
  <si>
    <t>ED-4282</t>
  </si>
  <si>
    <t>ED-4283</t>
  </si>
  <si>
    <t>ED-3123</t>
  </si>
  <si>
    <t>ED-4284</t>
  </si>
  <si>
    <t>ED-4285</t>
  </si>
  <si>
    <t>ED-4286</t>
  </si>
  <si>
    <t>ED-4287</t>
  </si>
  <si>
    <t>ED-4288</t>
  </si>
  <si>
    <t>ED-4289</t>
  </si>
  <si>
    <t>ED-4290</t>
  </si>
  <si>
    <t>ED-4291</t>
  </si>
  <si>
    <t>ED-4292</t>
  </si>
  <si>
    <t>ED-4293</t>
  </si>
  <si>
    <t>ED-4294</t>
  </si>
  <si>
    <t>ED-4295</t>
  </si>
  <si>
    <t>ED-4296</t>
  </si>
  <si>
    <t>ED-4297</t>
  </si>
  <si>
    <t>ED-4298</t>
  </si>
  <si>
    <t>ED-4299</t>
  </si>
  <si>
    <t>ED-4300</t>
  </si>
  <si>
    <t>ED-4301</t>
  </si>
  <si>
    <t>ED-4302</t>
  </si>
  <si>
    <t>ED-4303</t>
  </si>
  <si>
    <t>ED-4304</t>
  </si>
  <si>
    <t>ED-4305</t>
  </si>
  <si>
    <t>ED-4306</t>
  </si>
  <si>
    <t>ED-4307</t>
  </si>
  <si>
    <t>ED-4308</t>
  </si>
  <si>
    <t>ED-4309</t>
  </si>
  <si>
    <t>ED-4311</t>
  </si>
  <si>
    <t>DESCRIÇÃO DO SERVIÇO</t>
  </si>
  <si>
    <t>ED-48151</t>
  </si>
  <si>
    <t>ED-48152</t>
  </si>
  <si>
    <t>ED-48145</t>
  </si>
  <si>
    <t>ED-48146</t>
  </si>
  <si>
    <t>ED-48147</t>
  </si>
  <si>
    <t>ED-48148</t>
  </si>
  <si>
    <t>ED-48149</t>
  </si>
  <si>
    <t>ED-48150</t>
  </si>
  <si>
    <t>ED-48154</t>
  </si>
  <si>
    <t>ED-48153</t>
  </si>
  <si>
    <t>ED-48156</t>
  </si>
  <si>
    <t>ED-48157</t>
  </si>
  <si>
    <t>ED-48158</t>
  </si>
  <si>
    <t>ED-48159</t>
  </si>
  <si>
    <t>ED-48161</t>
  </si>
  <si>
    <t>ED-48160</t>
  </si>
  <si>
    <t>ED-48162</t>
  </si>
  <si>
    <t>ED-48165</t>
  </si>
  <si>
    <t>ED-48166</t>
  </si>
  <si>
    <t>ED-48167</t>
  </si>
  <si>
    <t>ED-48163</t>
  </si>
  <si>
    <t>ED-48164</t>
  </si>
  <si>
    <t>ED-48168</t>
  </si>
  <si>
    <t>ED-48173</t>
  </si>
  <si>
    <t>ED-48169</t>
  </si>
  <si>
    <t>ED-48170</t>
  </si>
  <si>
    <t>ED-48171</t>
  </si>
  <si>
    <t>ED-48172</t>
  </si>
  <si>
    <t>ED-48174</t>
  </si>
  <si>
    <t>ED-48175</t>
  </si>
  <si>
    <t>ED-48176</t>
  </si>
  <si>
    <t>ED-48180</t>
  </si>
  <si>
    <t>ED-48182</t>
  </si>
  <si>
    <t>ED-48155</t>
  </si>
  <si>
    <t>ED-48177</t>
  </si>
  <si>
    <t>ED-48178</t>
  </si>
  <si>
    <t>ED-48185</t>
  </si>
  <si>
    <t>ED-48179</t>
  </si>
  <si>
    <t>ED-48181</t>
  </si>
  <si>
    <t>ED-48183</t>
  </si>
  <si>
    <t>ED-48184</t>
  </si>
  <si>
    <t>ED-48186</t>
  </si>
  <si>
    <t>ED-48187</t>
  </si>
  <si>
    <t>ED-48189</t>
  </si>
  <si>
    <t>ED-48188</t>
  </si>
  <si>
    <t>ED-48190</t>
  </si>
  <si>
    <t>ED-48213</t>
  </si>
  <si>
    <t>ED-48214</t>
  </si>
  <si>
    <t>ED-48212</t>
  </si>
  <si>
    <t>ED-48219</t>
  </si>
  <si>
    <t>ED-48220</t>
  </si>
  <si>
    <t>ED-48218</t>
  </si>
  <si>
    <t>ED-48216</t>
  </si>
  <si>
    <t>ED-48217</t>
  </si>
  <si>
    <t>ED-48215</t>
  </si>
  <si>
    <t>ED-48206</t>
  </si>
  <si>
    <t>ED-48208</t>
  </si>
  <si>
    <t>ED-48207</t>
  </si>
  <si>
    <t>ED-48234</t>
  </si>
  <si>
    <t>ED-48195</t>
  </si>
  <si>
    <t>ED-48192</t>
  </si>
  <si>
    <t>ED-48196</t>
  </si>
  <si>
    <t>ED-48193</t>
  </si>
  <si>
    <t>ED-48194</t>
  </si>
  <si>
    <t>ED-48191</t>
  </si>
  <si>
    <t>ED-48203</t>
  </si>
  <si>
    <t>ED-48204</t>
  </si>
  <si>
    <t>ED-48205</t>
  </si>
  <si>
    <t>ED-48232</t>
  </si>
  <si>
    <t>ED-48233</t>
  </si>
  <si>
    <t>ED-48231</t>
  </si>
  <si>
    <t>ED-48222</t>
  </si>
  <si>
    <t>ED-48224</t>
  </si>
  <si>
    <t>ED-48221</t>
  </si>
  <si>
    <t>ED-48229</t>
  </si>
  <si>
    <t>ED-48227</t>
  </si>
  <si>
    <t>ED-48230</t>
  </si>
  <si>
    <t>ED-48228</t>
  </si>
  <si>
    <t>ED-48226</t>
  </si>
  <si>
    <t>ED-48201</t>
  </si>
  <si>
    <t>ED-48198</t>
  </si>
  <si>
    <t>ED-48202</t>
  </si>
  <si>
    <t>ED-48199</t>
  </si>
  <si>
    <t>ED-48200</t>
  </si>
  <si>
    <t>ED-48197</t>
  </si>
  <si>
    <t>ED-48236</t>
  </si>
  <si>
    <t>ED-48235</t>
  </si>
  <si>
    <t>ED-48210</t>
  </si>
  <si>
    <t>ED-48209</t>
  </si>
  <si>
    <t>ED-48211</t>
  </si>
  <si>
    <t>ED-48239</t>
  </si>
  <si>
    <t>ED-48238</t>
  </si>
  <si>
    <t>ED-48241</t>
  </si>
  <si>
    <t>ED-48240</t>
  </si>
  <si>
    <t>ED-48247</t>
  </si>
  <si>
    <t>ED-48243</t>
  </si>
  <si>
    <t>ED-48237</t>
  </si>
  <si>
    <t>ED-9075</t>
  </si>
  <si>
    <t>ED-9076</t>
  </si>
  <si>
    <t>ED-48246</t>
  </si>
  <si>
    <t>ED-48245</t>
  </si>
  <si>
    <t>ED-9077</t>
  </si>
  <si>
    <t>ED-48249</t>
  </si>
  <si>
    <t>ED-48248</t>
  </si>
  <si>
    <t>ED-48250</t>
  </si>
  <si>
    <t>ED-48251</t>
  </si>
  <si>
    <t>ED-48256</t>
  </si>
  <si>
    <t>ED-48258</t>
  </si>
  <si>
    <t>ED-48257</t>
  </si>
  <si>
    <t>ED-48254</t>
  </si>
  <si>
    <t>ED-48259</t>
  </si>
  <si>
    <t>ED-48255</t>
  </si>
  <si>
    <t>ED-48267</t>
  </si>
  <si>
    <t>ED-48269</t>
  </si>
  <si>
    <t>ED-48268</t>
  </si>
  <si>
    <t>ED-48265</t>
  </si>
  <si>
    <t>ED-48270</t>
  </si>
  <si>
    <t>ED-48271</t>
  </si>
  <si>
    <t>ED-48266</t>
  </si>
  <si>
    <t>ED-48260</t>
  </si>
  <si>
    <t>ED-48262</t>
  </si>
  <si>
    <t>ED-48261</t>
  </si>
  <si>
    <t>ED-48253</t>
  </si>
  <si>
    <t>ED-48252</t>
  </si>
  <si>
    <t>ED-48263</t>
  </si>
  <si>
    <t>ED-48264</t>
  </si>
  <si>
    <t>ED-48290</t>
  </si>
  <si>
    <t>ED-48292</t>
  </si>
  <si>
    <t>ED-48291</t>
  </si>
  <si>
    <t>ED-48288</t>
  </si>
  <si>
    <t>ED-48293</t>
  </si>
  <si>
    <t>ED-48294</t>
  </si>
  <si>
    <t>ED-48289</t>
  </si>
  <si>
    <t>ED-48276</t>
  </si>
  <si>
    <t>ED-48278</t>
  </si>
  <si>
    <t>ED-48277</t>
  </si>
  <si>
    <t>ED-48274</t>
  </si>
  <si>
    <t>ED-48279</t>
  </si>
  <si>
    <t>ED-48280</t>
  </si>
  <si>
    <t>ED-48275</t>
  </si>
  <si>
    <t>ED-48283</t>
  </si>
  <si>
    <t>ED-48285</t>
  </si>
  <si>
    <t>ED-48284</t>
  </si>
  <si>
    <t>ED-48281</t>
  </si>
  <si>
    <t>ED-48286</t>
  </si>
  <si>
    <t>ED-48287</t>
  </si>
  <si>
    <t>ED-48282</t>
  </si>
  <si>
    <t>ED-48273</t>
  </si>
  <si>
    <t>ED-48272</t>
  </si>
  <si>
    <t>ED-48299</t>
  </si>
  <si>
    <t>ED-48300</t>
  </si>
  <si>
    <t>ED-48296</t>
  </si>
  <si>
    <t>ED-48295</t>
  </si>
  <si>
    <t>ED-48298</t>
  </si>
  <si>
    <t>ED-48297</t>
  </si>
  <si>
    <t>ED-48337</t>
  </si>
  <si>
    <t>ED-48338</t>
  </si>
  <si>
    <t>ED-48339</t>
  </si>
  <si>
    <t>ED-48341</t>
  </si>
  <si>
    <t>ED-48344</t>
  </si>
  <si>
    <t>ED-48343</t>
  </si>
  <si>
    <t>ED-48346</t>
  </si>
  <si>
    <t>ED-48345</t>
  </si>
  <si>
    <t>ED-48340</t>
  </si>
  <si>
    <t>ED-48342</t>
  </si>
  <si>
    <t>ED-48348</t>
  </si>
  <si>
    <t>ED-48347</t>
  </si>
  <si>
    <t>ED-48350</t>
  </si>
  <si>
    <t>ED-48349</t>
  </si>
  <si>
    <t>ED-48351</t>
  </si>
  <si>
    <t>ED-48352</t>
  </si>
  <si>
    <t>ED-48356</t>
  </si>
  <si>
    <t>ED-48357</t>
  </si>
  <si>
    <t>ED-48358</t>
  </si>
  <si>
    <t>ED-48355</t>
  </si>
  <si>
    <t>ED-48354</t>
  </si>
  <si>
    <t>ED-48353</t>
  </si>
  <si>
    <t>ED-48359</t>
  </si>
  <si>
    <t>ED-48360</t>
  </si>
  <si>
    <t>ED-48362</t>
  </si>
  <si>
    <t>ED-48361</t>
  </si>
  <si>
    <t>ED-48364</t>
  </si>
  <si>
    <t>ED-48363</t>
  </si>
  <si>
    <t>ED-48366</t>
  </si>
  <si>
    <t>ED-48365</t>
  </si>
  <si>
    <t>ED-48367</t>
  </si>
  <si>
    <t>ED-48368</t>
  </si>
  <si>
    <t>ED-48370</t>
  </si>
  <si>
    <t>ED-48369</t>
  </si>
  <si>
    <t>ED-48371</t>
  </si>
  <si>
    <t>ED-48376</t>
  </si>
  <si>
    <t>ED-48377</t>
  </si>
  <si>
    <t>ED-48372</t>
  </si>
  <si>
    <t>ED-48373</t>
  </si>
  <si>
    <t>ED-48374</t>
  </si>
  <si>
    <t>ED-48375</t>
  </si>
  <si>
    <t>ED-48378</t>
  </si>
  <si>
    <t>ED-48381</t>
  </si>
  <si>
    <t>ED-48382</t>
  </si>
  <si>
    <t>ED-48383</t>
  </si>
  <si>
    <t>ED-48379</t>
  </si>
  <si>
    <t>ED-48380</t>
  </si>
  <si>
    <t>ED-48384</t>
  </si>
  <si>
    <t>ED-48385</t>
  </si>
  <si>
    <t>ED-48386</t>
  </si>
  <si>
    <t>ED-48394</t>
  </si>
  <si>
    <t>ED-48393</t>
  </si>
  <si>
    <t>ED-48391</t>
  </si>
  <si>
    <t>ED-48388</t>
  </si>
  <si>
    <t>ED-48392</t>
  </si>
  <si>
    <t>ED-48389</t>
  </si>
  <si>
    <t>ED-48390</t>
  </si>
  <si>
    <t>ED-48387</t>
  </si>
  <si>
    <t>ED-48399</t>
  </si>
  <si>
    <t>ED-8346</t>
  </si>
  <si>
    <t>ED-48397</t>
  </si>
  <si>
    <t>ED-48398</t>
  </si>
  <si>
    <t>ED-48414</t>
  </si>
  <si>
    <t>ED-48421</t>
  </si>
  <si>
    <t>ED-48420</t>
  </si>
  <si>
    <t>ED-48419</t>
  </si>
  <si>
    <t>ED-48423</t>
  </si>
  <si>
    <t>ED-48424</t>
  </si>
  <si>
    <t>ED-48425</t>
  </si>
  <si>
    <t>ED-48426</t>
  </si>
  <si>
    <t>ED-48427</t>
  </si>
  <si>
    <t>ED-48430</t>
  </si>
  <si>
    <t>ED-48429</t>
  </si>
  <si>
    <t>ED-48428</t>
  </si>
  <si>
    <t>ED-48432</t>
  </si>
  <si>
    <t>ED-48431</t>
  </si>
  <si>
    <t>ED-48400</t>
  </si>
  <si>
    <t>ED-48403</t>
  </si>
  <si>
    <t>ED-48404</t>
  </si>
  <si>
    <t>ED-48402</t>
  </si>
  <si>
    <t>ED-48405</t>
  </si>
  <si>
    <t>ED-48416</t>
  </si>
  <si>
    <t>ED-48417</t>
  </si>
  <si>
    <t>ED-48418</t>
  </si>
  <si>
    <t>ED-48433</t>
  </si>
  <si>
    <t>ED-48401</t>
  </si>
  <si>
    <t>ED-48406</t>
  </si>
  <si>
    <t>ED-48408</t>
  </si>
  <si>
    <t>ED-48409</t>
  </si>
  <si>
    <t>ED-48410</t>
  </si>
  <si>
    <t>ED-48407</t>
  </si>
  <si>
    <t>ED-48412</t>
  </si>
  <si>
    <t>ED-48411</t>
  </si>
  <si>
    <t>ED-48413</t>
  </si>
  <si>
    <t>ED-48415</t>
  </si>
  <si>
    <t>ED-48422</t>
  </si>
  <si>
    <t>ED-48436</t>
  </si>
  <si>
    <t>ED-48435</t>
  </si>
  <si>
    <t>ED-48488</t>
  </si>
  <si>
    <t>ED-48443</t>
  </si>
  <si>
    <t>ED-48445</t>
  </si>
  <si>
    <t>ED-48441</t>
  </si>
  <si>
    <t>ED-48442</t>
  </si>
  <si>
    <t>ED-48444</t>
  </si>
  <si>
    <t>ED-48440</t>
  </si>
  <si>
    <t>ED-48447</t>
  </si>
  <si>
    <t>ED-48452</t>
  </si>
  <si>
    <t>ED-48453</t>
  </si>
  <si>
    <t>ED-8024</t>
  </si>
  <si>
    <t>ED-48450</t>
  </si>
  <si>
    <t>ED-48456</t>
  </si>
  <si>
    <t>ED-48457</t>
  </si>
  <si>
    <t>ED-48454</t>
  </si>
  <si>
    <t>ED-48455</t>
  </si>
  <si>
    <t>ED-48504</t>
  </si>
  <si>
    <t>ED-48463</t>
  </si>
  <si>
    <t>ED-48462</t>
  </si>
  <si>
    <t>ED-48461</t>
  </si>
  <si>
    <t>ED-48460</t>
  </si>
  <si>
    <t>ED-48459</t>
  </si>
  <si>
    <t>ED-48464</t>
  </si>
  <si>
    <t>ED-48489</t>
  </si>
  <si>
    <t>ED-48486</t>
  </si>
  <si>
    <t>ED-48487</t>
  </si>
  <si>
    <t>ED-48476</t>
  </si>
  <si>
    <t>ED-48477</t>
  </si>
  <si>
    <t>ED-48491</t>
  </si>
  <si>
    <t>ED-48480</t>
  </si>
  <si>
    <t>ED-48479</t>
  </si>
  <si>
    <t>ED-48483</t>
  </si>
  <si>
    <t>ED-48481</t>
  </si>
  <si>
    <t>ED-48485</t>
  </si>
  <si>
    <t>ED-48484</t>
  </si>
  <si>
    <t>ED-48482</t>
  </si>
  <si>
    <t>ED-48501</t>
  </si>
  <si>
    <t>ED-48492</t>
  </si>
  <si>
    <t>ED-48502</t>
  </si>
  <si>
    <t>ED-48503</t>
  </si>
  <si>
    <t>ED-48505</t>
  </si>
  <si>
    <t>ED-48507</t>
  </si>
  <si>
    <t>ED-48490</t>
  </si>
  <si>
    <t>ED-48499</t>
  </si>
  <si>
    <t>ED-49515</t>
  </si>
  <si>
    <t>ED-48521</t>
  </si>
  <si>
    <t>ED-48434</t>
  </si>
  <si>
    <t>ED-48496</t>
  </si>
  <si>
    <t>ED-48437</t>
  </si>
  <si>
    <t>ED-48438</t>
  </si>
  <si>
    <t>ED-48439</t>
  </si>
  <si>
    <t>ED-48449</t>
  </si>
  <si>
    <t>ED-48448</t>
  </si>
  <si>
    <t>ED-48446</t>
  </si>
  <si>
    <t>ED-48458</t>
  </si>
  <si>
    <t>ED-48494</t>
  </si>
  <si>
    <t>ED-48465</t>
  </si>
  <si>
    <t>ED-48466</t>
  </si>
  <si>
    <t>ED-48467</t>
  </si>
  <si>
    <t>ED-48468</t>
  </si>
  <si>
    <t>ED-48469</t>
  </si>
  <si>
    <t>ED-48495</t>
  </si>
  <si>
    <t>ED-48473</t>
  </si>
  <si>
    <t>ED-48472</t>
  </si>
  <si>
    <t>ED-48470</t>
  </si>
  <si>
    <t>ED-48471</t>
  </si>
  <si>
    <t>ED-48474</t>
  </si>
  <si>
    <t>ED-48475</t>
  </si>
  <si>
    <t>ED-48493</t>
  </si>
  <si>
    <t>ED-48497</t>
  </si>
  <si>
    <t>ED-48498</t>
  </si>
  <si>
    <t>ED-48506</t>
  </si>
  <si>
    <t>ED-48513</t>
  </si>
  <si>
    <t>ED-48514</t>
  </si>
  <si>
    <t>ED-48509</t>
  </si>
  <si>
    <t>ED-48511</t>
  </si>
  <si>
    <t>ED-48512</t>
  </si>
  <si>
    <t>ED-48510</t>
  </si>
  <si>
    <t>ED-48478</t>
  </si>
  <si>
    <t>ED-48508</t>
  </si>
  <si>
    <t>ED-48515</t>
  </si>
  <si>
    <t>ED-48500</t>
  </si>
  <si>
    <t>ED-48516</t>
  </si>
  <si>
    <t>ED-49094</t>
  </si>
  <si>
    <t>ED-48532</t>
  </si>
  <si>
    <t>ED-48535</t>
  </si>
  <si>
    <t>ED-48533</t>
  </si>
  <si>
    <t>ED-48531</t>
  </si>
  <si>
    <t>ED-48534</t>
  </si>
  <si>
    <t>ED-48538</t>
  </si>
  <si>
    <t>ED-48536</t>
  </si>
  <si>
    <t>ED-48537</t>
  </si>
  <si>
    <t>ED-49437</t>
  </si>
  <si>
    <t>ED-48611</t>
  </si>
  <si>
    <t>ED-48612</t>
  </si>
  <si>
    <t>ED-48613</t>
  </si>
  <si>
    <t>ED-48614</t>
  </si>
  <si>
    <t>ED-48615</t>
  </si>
  <si>
    <t>ED-48616</t>
  </si>
  <si>
    <t>ED-48617</t>
  </si>
  <si>
    <t>ED-48618</t>
  </si>
  <si>
    <t>ED-48619</t>
  </si>
  <si>
    <t>ED-48620</t>
  </si>
  <si>
    <t>ED-48621</t>
  </si>
  <si>
    <t>ED-48622</t>
  </si>
  <si>
    <t>ED-48623</t>
  </si>
  <si>
    <t>ED-48624</t>
  </si>
  <si>
    <t>ED-48625</t>
  </si>
  <si>
    <t>ED-48626</t>
  </si>
  <si>
    <t>ED-48627</t>
  </si>
  <si>
    <t>ED-48628</t>
  </si>
  <si>
    <t>ED-48629</t>
  </si>
  <si>
    <t>ED-48544</t>
  </si>
  <si>
    <t>ED-48545</t>
  </si>
  <si>
    <t>ED-48546</t>
  </si>
  <si>
    <t>ED-48547</t>
  </si>
  <si>
    <t>ED-48548</t>
  </si>
  <si>
    <t>ED-48539</t>
  </si>
  <si>
    <t>ED-48540</t>
  </si>
  <si>
    <t>ED-48541</t>
  </si>
  <si>
    <t>ED-48542</t>
  </si>
  <si>
    <t>ED-48543</t>
  </si>
  <si>
    <t>ED-48703</t>
  </si>
  <si>
    <t>ED-48551</t>
  </si>
  <si>
    <t>ED-48550</t>
  </si>
  <si>
    <t>ED-48587</t>
  </si>
  <si>
    <t>ED-48586</t>
  </si>
  <si>
    <t>ED-48572</t>
  </si>
  <si>
    <t>ED-48573</t>
  </si>
  <si>
    <t>ED-48574</t>
  </si>
  <si>
    <t>ED-48575</t>
  </si>
  <si>
    <t>ED-48576</t>
  </si>
  <si>
    <t>ED-48578</t>
  </si>
  <si>
    <t>ED-48579</t>
  </si>
  <si>
    <t>ED-48580</t>
  </si>
  <si>
    <t>ED-48581</t>
  </si>
  <si>
    <t>ED-48582</t>
  </si>
  <si>
    <t>ED-48583</t>
  </si>
  <si>
    <t>ED-48584</t>
  </si>
  <si>
    <t>ED-48585</t>
  </si>
  <si>
    <t>ED-48571</t>
  </si>
  <si>
    <t>ED-48577</t>
  </si>
  <si>
    <t>ED-48560</t>
  </si>
  <si>
    <t>ED-48561</t>
  </si>
  <si>
    <t>ED-48563</t>
  </si>
  <si>
    <t>ED-48564</t>
  </si>
  <si>
    <t>ED-48565</t>
  </si>
  <si>
    <t>ED-48566</t>
  </si>
  <si>
    <t>ED-48567</t>
  </si>
  <si>
    <t>ED-48562</t>
  </si>
  <si>
    <t>ED-48559</t>
  </si>
  <si>
    <t>ED-48552</t>
  </si>
  <si>
    <t>ED-48553</t>
  </si>
  <si>
    <t>ED-48554</t>
  </si>
  <si>
    <t>ED-48555</t>
  </si>
  <si>
    <t>ED-48556</t>
  </si>
  <si>
    <t>ED-48557</t>
  </si>
  <si>
    <t>ED-48558</t>
  </si>
  <si>
    <t>ED-48569</t>
  </si>
  <si>
    <t>ED-48570</t>
  </si>
  <si>
    <t>ED-48603</t>
  </si>
  <si>
    <t>ED-48604</t>
  </si>
  <si>
    <t>ED-48605</t>
  </si>
  <si>
    <t>ED-48606</t>
  </si>
  <si>
    <t>ED-48607</t>
  </si>
  <si>
    <t>ED-48598</t>
  </si>
  <si>
    <t>ED-48599</t>
  </si>
  <si>
    <t>ED-48600</t>
  </si>
  <si>
    <t>ED-48601</t>
  </si>
  <si>
    <t>ED-48602</t>
  </si>
  <si>
    <t>ED-48593</t>
  </si>
  <si>
    <t>ED-48594</t>
  </si>
  <si>
    <t>ED-48595</t>
  </si>
  <si>
    <t>ED-48596</t>
  </si>
  <si>
    <t>ED-48597</t>
  </si>
  <si>
    <t>ED-48588</t>
  </si>
  <si>
    <t>ED-48589</t>
  </si>
  <si>
    <t>ED-48590</t>
  </si>
  <si>
    <t>ED-48591</t>
  </si>
  <si>
    <t>ED-48592</t>
  </si>
  <si>
    <t>ED-48608</t>
  </si>
  <si>
    <t>ED-48609</t>
  </si>
  <si>
    <t>ED-48610</t>
  </si>
  <si>
    <t>ED-48684</t>
  </si>
  <si>
    <t>ED-48685</t>
  </si>
  <si>
    <t>ED-48686</t>
  </si>
  <si>
    <t>ED-48679</t>
  </si>
  <si>
    <t>ED-48680</t>
  </si>
  <si>
    <t>ED-48681</t>
  </si>
  <si>
    <t>ED-48682</t>
  </si>
  <si>
    <t>ED-48683</t>
  </si>
  <si>
    <t>ED-48675</t>
  </si>
  <si>
    <t>ED-48676</t>
  </si>
  <si>
    <t>ED-48677</t>
  </si>
  <si>
    <t>ED-48678</t>
  </si>
  <si>
    <t>ED-48689</t>
  </si>
  <si>
    <t>ED-48688</t>
  </si>
  <si>
    <t>ED-48690</t>
  </si>
  <si>
    <t>ED-48669</t>
  </si>
  <si>
    <t>ED-48670</t>
  </si>
  <si>
    <t>ED-48671</t>
  </si>
  <si>
    <t>ED-48667</t>
  </si>
  <si>
    <t>ED-48668</t>
  </si>
  <si>
    <t>ED-48665</t>
  </si>
  <si>
    <t>ED-48664</t>
  </si>
  <si>
    <t>ED-48636</t>
  </si>
  <si>
    <t>ED-48637</t>
  </si>
  <si>
    <t>ED-48638</t>
  </si>
  <si>
    <t>ED-48639</t>
  </si>
  <si>
    <t>ED-48640</t>
  </si>
  <si>
    <t>ED-48630</t>
  </si>
  <si>
    <t>ED-48631</t>
  </si>
  <si>
    <t>ED-48632</t>
  </si>
  <si>
    <t>ED-48634</t>
  </si>
  <si>
    <t>ED-48635</t>
  </si>
  <si>
    <t>ED-48646</t>
  </si>
  <si>
    <t>ED-48647</t>
  </si>
  <si>
    <t>ED-48648</t>
  </si>
  <si>
    <t>ED-48649</t>
  </si>
  <si>
    <t>ED-48650</t>
  </si>
  <si>
    <t>ED-48641</t>
  </si>
  <si>
    <t>ED-48642</t>
  </si>
  <si>
    <t>ED-48643</t>
  </si>
  <si>
    <t>ED-48644</t>
  </si>
  <si>
    <t>ED-48645</t>
  </si>
  <si>
    <t>ED-48656</t>
  </si>
  <si>
    <t>ED-48657</t>
  </si>
  <si>
    <t>ED-48658</t>
  </si>
  <si>
    <t>ED-48659</t>
  </si>
  <si>
    <t>ED-48660</t>
  </si>
  <si>
    <t>ED-48651</t>
  </si>
  <si>
    <t>ED-48652</t>
  </si>
  <si>
    <t>ED-48653</t>
  </si>
  <si>
    <t>ED-48654</t>
  </si>
  <si>
    <t>ED-48655</t>
  </si>
  <si>
    <t>ED-48661</t>
  </si>
  <si>
    <t>ED-48662</t>
  </si>
  <si>
    <t>ED-48663</t>
  </si>
  <si>
    <t>ED-48687</t>
  </si>
  <si>
    <t>ED-48697</t>
  </si>
  <si>
    <t>ED-48691</t>
  </si>
  <si>
    <t>ED-48692</t>
  </si>
  <si>
    <t>ED-48693</t>
  </si>
  <si>
    <t>ED-48694</t>
  </si>
  <si>
    <t>ED-48695</t>
  </si>
  <si>
    <t>ED-48696</t>
  </si>
  <si>
    <t>ED-48704</t>
  </si>
  <si>
    <t>ED-49062</t>
  </si>
  <si>
    <t>ED-48698</t>
  </si>
  <si>
    <t>ED-48699</t>
  </si>
  <si>
    <t>ED-49440</t>
  </si>
  <si>
    <t>ED-48700</t>
  </si>
  <si>
    <t>ED-49452</t>
  </si>
  <si>
    <t>ED-49056</t>
  </si>
  <si>
    <t>ED-49063</t>
  </si>
  <si>
    <t>ED-49065</t>
  </si>
  <si>
    <t>ED-49064</t>
  </si>
  <si>
    <t>ED-48998</t>
  </si>
  <si>
    <t>ED-49019</t>
  </si>
  <si>
    <t>ED-48986</t>
  </si>
  <si>
    <t>ED-49022</t>
  </si>
  <si>
    <t>ED-49001</t>
  </si>
  <si>
    <t>ED-49025</t>
  </si>
  <si>
    <t>ED-49028</t>
  </si>
  <si>
    <t>ED-48989</t>
  </si>
  <si>
    <t>ED-49004</t>
  </si>
  <si>
    <t>ED-49031</t>
  </si>
  <si>
    <t>ED-49007</t>
  </si>
  <si>
    <t>ED-48992</t>
  </si>
  <si>
    <t>ED-49034</t>
  </si>
  <si>
    <t>ED-49010</t>
  </si>
  <si>
    <t>ED-49037</t>
  </si>
  <si>
    <t>ED-48995</t>
  </si>
  <si>
    <t>ED-49013</t>
  </si>
  <si>
    <t>ED-49016</t>
  </si>
  <si>
    <t>ED-48966</t>
  </si>
  <si>
    <t>ED-8901</t>
  </si>
  <si>
    <t>ED-8908</t>
  </si>
  <si>
    <t>ED-48946</t>
  </si>
  <si>
    <t>ED-8897</t>
  </si>
  <si>
    <t>ED-8909</t>
  </si>
  <si>
    <t>ED-48971</t>
  </si>
  <si>
    <t>ED-8902</t>
  </si>
  <si>
    <t>ED-8910</t>
  </si>
  <si>
    <t>ED-8911</t>
  </si>
  <si>
    <t>ED-48951</t>
  </si>
  <si>
    <t>ED-48976</t>
  </si>
  <si>
    <t>ED-8898</t>
  </si>
  <si>
    <t>ED-8903</t>
  </si>
  <si>
    <t>ED-48981</t>
  </si>
  <si>
    <t>ED-8904</t>
  </si>
  <si>
    <t>ED-48956</t>
  </si>
  <si>
    <t>ED-8899</t>
  </si>
  <si>
    <t>ED-8905</t>
  </si>
  <si>
    <t>ED-48961</t>
  </si>
  <si>
    <t>ED-8900</t>
  </si>
  <si>
    <t>ED-8906</t>
  </si>
  <si>
    <t>ED-8907</t>
  </si>
  <si>
    <t>ED-49132</t>
  </si>
  <si>
    <t>ED-49133</t>
  </si>
  <si>
    <t>ED-49134</t>
  </si>
  <si>
    <t>ED-49135</t>
  </si>
  <si>
    <t>ED-49136</t>
  </si>
  <si>
    <t>ED-49131</t>
  </si>
  <si>
    <t>ED-49137</t>
  </si>
  <si>
    <t>ED-49138</t>
  </si>
  <si>
    <t>ED-48936</t>
  </si>
  <si>
    <t>ED-48937</t>
  </si>
  <si>
    <t>ED-48938</t>
  </si>
  <si>
    <t>ED-48939</t>
  </si>
  <si>
    <t>ED-48940</t>
  </si>
  <si>
    <t>ED-48931</t>
  </si>
  <si>
    <t>ED-48935</t>
  </si>
  <si>
    <t>ED-48932</t>
  </si>
  <si>
    <t>ED-48933</t>
  </si>
  <si>
    <t>ED-48934</t>
  </si>
  <si>
    <t>ED-48941</t>
  </si>
  <si>
    <t>ED-48945</t>
  </si>
  <si>
    <t>ED-48942</t>
  </si>
  <si>
    <t>ED-48943</t>
  </si>
  <si>
    <t>ED-48944</t>
  </si>
  <si>
    <t>ED-49172</t>
  </si>
  <si>
    <t>ED-49173</t>
  </si>
  <si>
    <t>ED-49163</t>
  </si>
  <si>
    <t>ED-49160</t>
  </si>
  <si>
    <t>ED-49161</t>
  </si>
  <si>
    <t>ED-49162</t>
  </si>
  <si>
    <t>ED-49463</t>
  </si>
  <si>
    <t>ED-49464</t>
  </si>
  <si>
    <t>ED-49465</t>
  </si>
  <si>
    <t>ED-49466</t>
  </si>
  <si>
    <t>ED-49467</t>
  </si>
  <si>
    <t>ED-49183</t>
  </si>
  <si>
    <t>ED-49184</t>
  </si>
  <si>
    <t>ED-49185</t>
  </si>
  <si>
    <t>ED-49186</t>
  </si>
  <si>
    <t>ED-49194</t>
  </si>
  <si>
    <t>ED-49195</t>
  </si>
  <si>
    <t>ED-49157</t>
  </si>
  <si>
    <t>ED-49159</t>
  </si>
  <si>
    <t>ED-49158</t>
  </si>
  <si>
    <t>ED-49191</t>
  </si>
  <si>
    <t>ED-49190</t>
  </si>
  <si>
    <t>ED-49189</t>
  </si>
  <si>
    <t>ED-49188</t>
  </si>
  <si>
    <t>ED-49187</t>
  </si>
  <si>
    <t>ED-49193</t>
  </si>
  <si>
    <t>ED-49192</t>
  </si>
  <si>
    <t>ED-49213</t>
  </si>
  <si>
    <t>ED-49171</t>
  </si>
  <si>
    <t>ED-49168</t>
  </si>
  <si>
    <t>ED-49169</t>
  </si>
  <si>
    <t>ED-49170</t>
  </si>
  <si>
    <t>ED-49151</t>
  </si>
  <si>
    <t>ED-49152</t>
  </si>
  <si>
    <t>ED-49153</t>
  </si>
  <si>
    <t>ED-49154</t>
  </si>
  <si>
    <t>ED-49155</t>
  </si>
  <si>
    <t>ED-49156</t>
  </si>
  <si>
    <t>ED-49148</t>
  </si>
  <si>
    <t>ED-49149</t>
  </si>
  <si>
    <t>ED-49150</t>
  </si>
  <si>
    <t>ED-49472</t>
  </si>
  <si>
    <t>ED-49473</t>
  </si>
  <si>
    <t>ED-49474</t>
  </si>
  <si>
    <t>ED-49216</t>
  </si>
  <si>
    <t>ED-49177</t>
  </si>
  <si>
    <t>ED-49178</t>
  </si>
  <si>
    <t>ED-49217</t>
  </si>
  <si>
    <t>ED-49218</t>
  </si>
  <si>
    <t>ED-49179</t>
  </si>
  <si>
    <t>ED-49219</t>
  </si>
  <si>
    <t>ED-49220</t>
  </si>
  <si>
    <t>ED-49180</t>
  </si>
  <si>
    <t>ED-49221</t>
  </si>
  <si>
    <t>ED-49222</t>
  </si>
  <si>
    <t>ED-49181</t>
  </si>
  <si>
    <t>ED-49223</t>
  </si>
  <si>
    <t>ED-49224</t>
  </si>
  <si>
    <t>ED-49182</t>
  </si>
  <si>
    <t>ED-49225</t>
  </si>
  <si>
    <t>ED-49226</t>
  </si>
  <si>
    <t>ED-49227</t>
  </si>
  <si>
    <t>ED-49198</t>
  </si>
  <si>
    <t>ED-49197</t>
  </si>
  <si>
    <t>ED-49200</t>
  </si>
  <si>
    <t>ED-49199</t>
  </si>
  <si>
    <t>ED-49202</t>
  </si>
  <si>
    <t>ED-49201</t>
  </si>
  <si>
    <t>ED-49164</t>
  </si>
  <si>
    <t>ED-49165</t>
  </si>
  <si>
    <t>ED-49166</t>
  </si>
  <si>
    <t>ED-49167</t>
  </si>
  <si>
    <t>ED-49214</t>
  </si>
  <si>
    <t>ED-49215</t>
  </si>
  <si>
    <t>ED-49471</t>
  </si>
  <si>
    <t>ED-49196</t>
  </si>
  <si>
    <t>ED-49205</t>
  </si>
  <si>
    <t>ED-49203</t>
  </si>
  <si>
    <t>ED-49204</t>
  </si>
  <si>
    <t>ED-49208</t>
  </si>
  <si>
    <t>ED-49206</t>
  </si>
  <si>
    <t>ED-49212</t>
  </si>
  <si>
    <t>ED-49210</t>
  </si>
  <si>
    <t>ED-49211</t>
  </si>
  <si>
    <t>ED-49207</t>
  </si>
  <si>
    <t>ED-49209</t>
  </si>
  <si>
    <t>ED-49462</t>
  </si>
  <si>
    <t>ED-48702</t>
  </si>
  <si>
    <t>ED-49175</t>
  </si>
  <si>
    <t>ED-49176</t>
  </si>
  <si>
    <t>ED-49174</t>
  </si>
  <si>
    <t>ED-49058</t>
  </si>
  <si>
    <t>ED-49057</t>
  </si>
  <si>
    <t>ED-49060</t>
  </si>
  <si>
    <t>ED-49061</t>
  </si>
  <si>
    <t>ED-49068</t>
  </si>
  <si>
    <t>ED-49066</t>
  </si>
  <si>
    <t>ED-49067</t>
  </si>
  <si>
    <t>ED-49444</t>
  </si>
  <si>
    <t>ED-49129</t>
  </si>
  <si>
    <t>ED-49130</t>
  </si>
  <si>
    <t>ED-49071</t>
  </si>
  <si>
    <t>ED-49073</t>
  </si>
  <si>
    <t>ED-49072</t>
  </si>
  <si>
    <t>ED-49069</t>
  </si>
  <si>
    <t>ED-49074</t>
  </si>
  <si>
    <t>ED-49075</t>
  </si>
  <si>
    <t>ED-49076</t>
  </si>
  <si>
    <t>ED-49070</t>
  </si>
  <si>
    <t>ED-49077</t>
  </si>
  <si>
    <t>ED-49080</t>
  </si>
  <si>
    <t>ED-49082</t>
  </si>
  <si>
    <t>ED-49081</t>
  </si>
  <si>
    <t>ED-49078</t>
  </si>
  <si>
    <t>ED-49083</t>
  </si>
  <si>
    <t>ED-49084</t>
  </si>
  <si>
    <t>ED-49085</t>
  </si>
  <si>
    <t>ED-49079</t>
  </si>
  <si>
    <t>ED-49086</t>
  </si>
  <si>
    <t>ED-49122</t>
  </si>
  <si>
    <t>ED-49124</t>
  </si>
  <si>
    <t>ED-49123</t>
  </si>
  <si>
    <t>ED-49120</t>
  </si>
  <si>
    <t>ED-49125</t>
  </si>
  <si>
    <t>ED-49126</t>
  </si>
  <si>
    <t>ED-49127</t>
  </si>
  <si>
    <t>ED-49121</t>
  </si>
  <si>
    <t>ED-49128</t>
  </si>
  <si>
    <t>ED-49107</t>
  </si>
  <si>
    <t>ED-49109</t>
  </si>
  <si>
    <t>ED-49108</t>
  </si>
  <si>
    <t>ED-49105</t>
  </si>
  <si>
    <t>ED-49110</t>
  </si>
  <si>
    <t>ED-49111</t>
  </si>
  <si>
    <t>ED-49112</t>
  </si>
  <si>
    <t>ED-49106</t>
  </si>
  <si>
    <t>ED-49113</t>
  </si>
  <si>
    <t>ED-49089</t>
  </si>
  <si>
    <t>ED-49091</t>
  </si>
  <si>
    <t>ED-49090</t>
  </si>
  <si>
    <t>ED-49087</t>
  </si>
  <si>
    <t>ED-49092</t>
  </si>
  <si>
    <t>ED-49093</t>
  </si>
  <si>
    <t>ED-49088</t>
  </si>
  <si>
    <t>ED-49095</t>
  </si>
  <si>
    <t>ED-49098</t>
  </si>
  <si>
    <t>ED-49100</t>
  </si>
  <si>
    <t>ED-49099</t>
  </si>
  <si>
    <t>ED-49096</t>
  </si>
  <si>
    <t>ED-49101</t>
  </si>
  <si>
    <t>ED-49102</t>
  </si>
  <si>
    <t>ED-49103</t>
  </si>
  <si>
    <t>ED-49097</t>
  </si>
  <si>
    <t>ED-49104</t>
  </si>
  <si>
    <t>ED-49141</t>
  </si>
  <si>
    <t>ED-49142</t>
  </si>
  <si>
    <t>ED-49143</t>
  </si>
  <si>
    <t>ED-49139</t>
  </si>
  <si>
    <t>ED-49140</t>
  </si>
  <si>
    <t>ED-49146</t>
  </si>
  <si>
    <t>ED-49147</t>
  </si>
  <si>
    <t>ED-49117</t>
  </si>
  <si>
    <t>ED-49119</t>
  </si>
  <si>
    <t>ED-49118</t>
  </si>
  <si>
    <t>ED-49535</t>
  </si>
  <si>
    <t>ED-49536</t>
  </si>
  <si>
    <t>ED-49115</t>
  </si>
  <si>
    <t>ED-49114</t>
  </si>
  <si>
    <t>ED-49116</t>
  </si>
  <si>
    <t>ED-49355</t>
  </si>
  <si>
    <t>ED-49360</t>
  </si>
  <si>
    <t>ED-49352</t>
  </si>
  <si>
    <t>ED-49357</t>
  </si>
  <si>
    <t>ED-49361</t>
  </si>
  <si>
    <t>ED-49353</t>
  </si>
  <si>
    <t>ED-49356</t>
  </si>
  <si>
    <t>ED-49359</t>
  </si>
  <si>
    <t>ED-49351</t>
  </si>
  <si>
    <t>ED-49350</t>
  </si>
  <si>
    <t>ED-49354</t>
  </si>
  <si>
    <t>ED-49358</t>
  </si>
  <si>
    <t>ED-49144</t>
  </si>
  <si>
    <t>ED-49478</t>
  </si>
  <si>
    <t>ED-49477</t>
  </si>
  <si>
    <t>ED-49476</t>
  </si>
  <si>
    <t>ED-49475</t>
  </si>
  <si>
    <t>ED-49453</t>
  </si>
  <si>
    <t>ED-49454</t>
  </si>
  <si>
    <t>ED-49455</t>
  </si>
  <si>
    <t>ED-49248</t>
  </si>
  <si>
    <t>ED-49249</t>
  </si>
  <si>
    <t>ED-49250</t>
  </si>
  <si>
    <t>ED-49251</t>
  </si>
  <si>
    <t>ED-49240</t>
  </si>
  <si>
    <t>ED-49241</t>
  </si>
  <si>
    <t>ED-49242</t>
  </si>
  <si>
    <t>ED-49243</t>
  </si>
  <si>
    <t>ED-49244</t>
  </si>
  <si>
    <t>ED-49245</t>
  </si>
  <si>
    <t>ED-49246</t>
  </si>
  <si>
    <t>ED-49247</t>
  </si>
  <si>
    <t>ED-49268</t>
  </si>
  <si>
    <t>ED-49281</t>
  </si>
  <si>
    <t>ED-49269</t>
  </si>
  <si>
    <t>ED-49270</t>
  </si>
  <si>
    <t>ED-49271</t>
  </si>
  <si>
    <t>ED-49272</t>
  </si>
  <si>
    <t>ED-49273</t>
  </si>
  <si>
    <t>ED-49274</t>
  </si>
  <si>
    <t>ED-49275</t>
  </si>
  <si>
    <t>ED-49276</t>
  </si>
  <si>
    <t>ED-49277</t>
  </si>
  <si>
    <t>ED-49278</t>
  </si>
  <si>
    <t>ED-49279</t>
  </si>
  <si>
    <t>ED-49280</t>
  </si>
  <si>
    <t>ED-49228</t>
  </si>
  <si>
    <t>ED-49229</t>
  </si>
  <si>
    <t>ED-49230</t>
  </si>
  <si>
    <t>ED-49231</t>
  </si>
  <si>
    <t>ED-49232</t>
  </si>
  <si>
    <t>ED-49233</t>
  </si>
  <si>
    <t>ED-49234</t>
  </si>
  <si>
    <t>ED-49235</t>
  </si>
  <si>
    <t>ED-49236</t>
  </si>
  <si>
    <t>ED-49237</t>
  </si>
  <si>
    <t>ED-49238</t>
  </si>
  <si>
    <t>ED-49239</t>
  </si>
  <si>
    <t>ED-49294</t>
  </si>
  <si>
    <t>ED-49252</t>
  </si>
  <si>
    <t>ED-49263</t>
  </si>
  <si>
    <t>ED-49264</t>
  </si>
  <si>
    <t>ED-49265</t>
  </si>
  <si>
    <t>ED-49253</t>
  </si>
  <si>
    <t>ED-49267</t>
  </si>
  <si>
    <t>ED-49254</t>
  </si>
  <si>
    <t>ED-49266</t>
  </si>
  <si>
    <t>ED-49255</t>
  </si>
  <si>
    <t>ED-49256</t>
  </si>
  <si>
    <t>ED-49257</t>
  </si>
  <si>
    <t>ED-49258</t>
  </si>
  <si>
    <t>ED-49259</t>
  </si>
  <si>
    <t>ED-49260</t>
  </si>
  <si>
    <t>ED-49261</t>
  </si>
  <si>
    <t>ED-49262</t>
  </si>
  <si>
    <t>ED-49282</t>
  </si>
  <si>
    <t>ED-49293</t>
  </si>
  <si>
    <t>ED-49283</t>
  </si>
  <si>
    <t>ED-49284</t>
  </si>
  <si>
    <t>ED-49285</t>
  </si>
  <si>
    <t>ED-49286</t>
  </si>
  <si>
    <t>ED-49287</t>
  </si>
  <si>
    <t>ED-49288</t>
  </si>
  <si>
    <t>ED-49289</t>
  </si>
  <si>
    <t>ED-49290</t>
  </si>
  <si>
    <t>ED-49291</t>
  </si>
  <si>
    <t>ED-49292</t>
  </si>
  <si>
    <t>ED-49470</t>
  </si>
  <si>
    <t>ED-49469</t>
  </si>
  <si>
    <t>ED-49468</t>
  </si>
  <si>
    <t>ED-49040</t>
  </si>
  <si>
    <t>ED-49044</t>
  </si>
  <si>
    <t>ED-49041</t>
  </si>
  <si>
    <t>ED-49045</t>
  </si>
  <si>
    <t>ED-49042</t>
  </si>
  <si>
    <t>ED-49046</t>
  </si>
  <si>
    <t>ED-49043</t>
  </si>
  <si>
    <t>ED-49047</t>
  </si>
  <si>
    <t>ED-49048</t>
  </si>
  <si>
    <t>ED-49052</t>
  </si>
  <si>
    <t>ED-49049</t>
  </si>
  <si>
    <t>ED-49053</t>
  </si>
  <si>
    <t>ED-49050</t>
  </si>
  <si>
    <t>ED-49054</t>
  </si>
  <si>
    <t>ED-49051</t>
  </si>
  <si>
    <t>ED-49055</t>
  </si>
  <si>
    <t>ED-49301</t>
  </si>
  <si>
    <t>ED-49304</t>
  </si>
  <si>
    <t>ED-49305</t>
  </si>
  <si>
    <t>ED-49306</t>
  </si>
  <si>
    <t>ED-49302</t>
  </si>
  <si>
    <t>ED-49303</t>
  </si>
  <si>
    <t>ED-49334</t>
  </si>
  <si>
    <t>ED-49340</t>
  </si>
  <si>
    <t>ED-49339</t>
  </si>
  <si>
    <t>ED-49335</t>
  </si>
  <si>
    <t>ED-49336</t>
  </si>
  <si>
    <t>ED-49337</t>
  </si>
  <si>
    <t>ED-49338</t>
  </si>
  <si>
    <t>ED-49341</t>
  </si>
  <si>
    <t>ED-49343</t>
  </si>
  <si>
    <t>ED-49342</t>
  </si>
  <si>
    <t>ED-49445</t>
  </si>
  <si>
    <t>ED-49363</t>
  </si>
  <si>
    <t>ED-49366</t>
  </si>
  <si>
    <t>ED-49362</t>
  </si>
  <si>
    <t>ED-49367</t>
  </si>
  <si>
    <t>ED-49368</t>
  </si>
  <si>
    <t>ED-49348</t>
  </si>
  <si>
    <t>ED-49349</t>
  </si>
  <si>
    <t>ED-49364</t>
  </si>
  <si>
    <t>ED-49365</t>
  </si>
  <si>
    <t>ED-49347</t>
  </si>
  <si>
    <t>ED-49369</t>
  </si>
  <si>
    <t>ED-49345</t>
  </si>
  <si>
    <t>ED-49346</t>
  </si>
  <si>
    <t>ED-49344</t>
  </si>
  <si>
    <t>ED-49443</t>
  </si>
  <si>
    <t>ED-49456</t>
  </si>
  <si>
    <t>ED-49482</t>
  </si>
  <si>
    <t>ED-49481</t>
  </si>
  <si>
    <t>ED-49371</t>
  </si>
  <si>
    <t>ED-49370</t>
  </si>
  <si>
    <t>ED-49372</t>
  </si>
  <si>
    <t>ED-49373</t>
  </si>
  <si>
    <t>ED-49374</t>
  </si>
  <si>
    <t>ED-49375</t>
  </si>
  <si>
    <t>ED-49377</t>
  </si>
  <si>
    <t>ED-49378</t>
  </si>
  <si>
    <t>ED-49376</t>
  </si>
  <si>
    <t>ED-49379</t>
  </si>
  <si>
    <t>ED-49384</t>
  </si>
  <si>
    <t>ED-49385</t>
  </si>
  <si>
    <t>ED-49390</t>
  </si>
  <si>
    <t>ED-49391</t>
  </si>
  <si>
    <t>ED-49386</t>
  </si>
  <si>
    <t>ED-49387</t>
  </si>
  <si>
    <t>ED-49392</t>
  </si>
  <si>
    <t>ED-49393</t>
  </si>
  <si>
    <t>ED-49388</t>
  </si>
  <si>
    <t>ED-49389</t>
  </si>
  <si>
    <t>ED-49394</t>
  </si>
  <si>
    <t>ED-49395</t>
  </si>
  <si>
    <t>ED-49408</t>
  </si>
  <si>
    <t>ED-49410</t>
  </si>
  <si>
    <t>ED-49409</t>
  </si>
  <si>
    <t>ED-49406</t>
  </si>
  <si>
    <t>ED-49407</t>
  </si>
  <si>
    <t>ED-49400</t>
  </si>
  <si>
    <t>ED-49401</t>
  </si>
  <si>
    <t>ED-49402</t>
  </si>
  <si>
    <t>ED-49404</t>
  </si>
  <si>
    <t>ED-49405</t>
  </si>
  <si>
    <t>ED-49403</t>
  </si>
  <si>
    <t>ED-49396</t>
  </si>
  <si>
    <t>ED-49397</t>
  </si>
  <si>
    <t>ED-49398</t>
  </si>
  <si>
    <t>ED-49399</t>
  </si>
  <si>
    <t>ED-49415</t>
  </si>
  <si>
    <t>ED-49416</t>
  </si>
  <si>
    <t>ED-49417</t>
  </si>
  <si>
    <t>ED-49418</t>
  </si>
  <si>
    <t>ED-49419</t>
  </si>
  <si>
    <t>ED-49420</t>
  </si>
  <si>
    <t>ED-49421</t>
  </si>
  <si>
    <t>ED-49422</t>
  </si>
  <si>
    <t>ED-49423</t>
  </si>
  <si>
    <t>ED-49424</t>
  </si>
  <si>
    <t>ED-49425</t>
  </si>
  <si>
    <t>ED-49426</t>
  </si>
  <si>
    <t>ED-49427</t>
  </si>
  <si>
    <t>ED-49428</t>
  </si>
  <si>
    <t>ED-49429</t>
  </si>
  <si>
    <t>ED-49430</t>
  </si>
  <si>
    <t>ED-49431</t>
  </si>
  <si>
    <t>ED-49432</t>
  </si>
  <si>
    <t>ED-49433</t>
  </si>
  <si>
    <t>ED-49434</t>
  </si>
  <si>
    <t>ED-49435</t>
  </si>
  <si>
    <t>ED-49436</t>
  </si>
  <si>
    <t>ED-49438</t>
  </si>
  <si>
    <t>ED-49446</t>
  </si>
  <si>
    <t>ED-49447</t>
  </si>
  <si>
    <t>ED-49448</t>
  </si>
  <si>
    <t>ED-49449</t>
  </si>
  <si>
    <t>ED-49451</t>
  </si>
  <si>
    <t>ED-49450</t>
  </si>
  <si>
    <t>ED-49486</t>
  </si>
  <si>
    <t>ED-49487</t>
  </si>
  <si>
    <t>ED-49484</t>
  </si>
  <si>
    <t>ED-49483</t>
  </si>
  <si>
    <t>ED-49485</t>
  </si>
  <si>
    <t>ED-49495</t>
  </si>
  <si>
    <t>ED-49488</t>
  </si>
  <si>
    <t>ED-49490</t>
  </si>
  <si>
    <t>ED-49494</t>
  </si>
  <si>
    <t>ED-49491</t>
  </si>
  <si>
    <t>ED-49493</t>
  </si>
  <si>
    <t>ED-49489</t>
  </si>
  <si>
    <t>ED-49492</t>
  </si>
  <si>
    <t>ED-49460</t>
  </si>
  <si>
    <t>ED-49442</t>
  </si>
  <si>
    <t>ED-49441</t>
  </si>
  <si>
    <t>ED-49497</t>
  </si>
  <si>
    <t>ED-49496</t>
  </si>
  <si>
    <t>ED-49059</t>
  </si>
  <si>
    <t>ED-49507</t>
  </si>
  <si>
    <t>ED-49508</t>
  </si>
  <si>
    <t>ED-49509</t>
  </si>
  <si>
    <t>ED-49510</t>
  </si>
  <si>
    <t>ED-49511</t>
  </si>
  <si>
    <t>ED-49512</t>
  </si>
  <si>
    <t>ED-49506</t>
  </si>
  <si>
    <t>ED-49505</t>
  </si>
  <si>
    <t>ED-49499</t>
  </si>
  <si>
    <t>ED-49500</t>
  </si>
  <si>
    <t>ED-49501</t>
  </si>
  <si>
    <t>ED-49502</t>
  </si>
  <si>
    <t>ED-49503</t>
  </si>
  <si>
    <t>ED-49504</t>
  </si>
  <si>
    <t>ED-49498</t>
  </si>
  <si>
    <t>ED-49514</t>
  </si>
  <si>
    <t>ED-49518</t>
  </si>
  <si>
    <t>ED-49516</t>
  </si>
  <si>
    <t>ED-49520</t>
  </si>
  <si>
    <t>ED-49521</t>
  </si>
  <si>
    <t>ED-49522</t>
  </si>
  <si>
    <t>ED-49513</t>
  </si>
  <si>
    <t>ED-49517</t>
  </si>
  <si>
    <t>ED-49519</t>
  </si>
  <si>
    <t>ED-49380</t>
  </si>
  <si>
    <t>ED-49523</t>
  </si>
  <si>
    <t>ED-49524</t>
  </si>
  <si>
    <t>ED-49526</t>
  </si>
  <si>
    <t>ED-49525</t>
  </si>
  <si>
    <t>ED-49382</t>
  </si>
  <si>
    <t>ED-49381</t>
  </si>
  <si>
    <t>ED-49383</t>
  </si>
  <si>
    <t>ED-49459</t>
  </si>
  <si>
    <t>ED-49457</t>
  </si>
  <si>
    <t>ED-49458</t>
  </si>
  <si>
    <t>ED-49528</t>
  </si>
  <si>
    <t>ED-49527</t>
  </si>
  <si>
    <t>ED-49539</t>
  </si>
  <si>
    <t>ED-49480</t>
  </si>
  <si>
    <t>ED-49479</t>
  </si>
  <si>
    <t>ED-49439</t>
  </si>
  <si>
    <t>ED-49145</t>
  </si>
  <si>
    <t>ED-48701</t>
  </si>
  <si>
    <t>ED-49533</t>
  </si>
  <si>
    <t>ED-49534</t>
  </si>
  <si>
    <t>ED-49537</t>
  </si>
  <si>
    <t>ED-49538</t>
  </si>
  <si>
    <t>ED-49529</t>
  </si>
  <si>
    <t>ED-49530</t>
  </si>
  <si>
    <t>ED-49531</t>
  </si>
  <si>
    <t>ED-49532</t>
  </si>
  <si>
    <t>ED-49461</t>
  </si>
  <si>
    <t>319.01</t>
  </si>
  <si>
    <t>ED-49316</t>
  </si>
  <si>
    <t>ED-49317</t>
  </si>
  <si>
    <t>ED-49318</t>
  </si>
  <si>
    <t>ED-49324</t>
  </si>
  <si>
    <t>ED-49319</t>
  </si>
  <si>
    <t>ED-49320</t>
  </si>
  <si>
    <t>ED-49321</t>
  </si>
  <si>
    <t>ED-49322</t>
  </si>
  <si>
    <t>ED-49323</t>
  </si>
  <si>
    <t>ED-49333</t>
  </si>
  <si>
    <t>ED-49325</t>
  </si>
  <si>
    <t>ED-49326</t>
  </si>
  <si>
    <t>ED-49327</t>
  </si>
  <si>
    <t>ED-49328</t>
  </si>
  <si>
    <t>ED-49329</t>
  </si>
  <si>
    <t>ED-49330</t>
  </si>
  <si>
    <t>ED-49331</t>
  </si>
  <si>
    <t>ED-49332</t>
  </si>
  <si>
    <t>ED-49315</t>
  </si>
  <si>
    <t>ED-49307</t>
  </si>
  <si>
    <t>ED-49308</t>
  </si>
  <si>
    <t>ED-49309</t>
  </si>
  <si>
    <t>ED-49310</t>
  </si>
  <si>
    <t>ED-49311</t>
  </si>
  <si>
    <t>ED-49312</t>
  </si>
  <si>
    <t>ED-49313</t>
  </si>
  <si>
    <t>ED-49314</t>
  </si>
  <si>
    <t>319.02</t>
  </si>
  <si>
    <t>ED-49411</t>
  </si>
  <si>
    <t>ED-49412</t>
  </si>
  <si>
    <t>ED-49413</t>
  </si>
  <si>
    <t>ED-49414</t>
  </si>
  <si>
    <t>ED-7249</t>
  </si>
  <si>
    <t>ED-7251</t>
  </si>
  <si>
    <t>ED-7250</t>
  </si>
  <si>
    <t>ED-7252</t>
  </si>
  <si>
    <t>ED-7253</t>
  </si>
  <si>
    <t>ED-7248</t>
  </si>
  <si>
    <t>319.03</t>
  </si>
  <si>
    <t>ED-49298</t>
  </si>
  <si>
    <t>ED-49299</t>
  </si>
  <si>
    <t>ED-49300</t>
  </si>
  <si>
    <t>ED-49295</t>
  </si>
  <si>
    <t>ED-49296</t>
  </si>
  <si>
    <t>ED-49297</t>
  </si>
  <si>
    <t>ED-49541</t>
  </si>
  <si>
    <t>ED-49540</t>
  </si>
  <si>
    <t>ED-49543</t>
  </si>
  <si>
    <t>ED-49542</t>
  </si>
  <si>
    <t>ED-49545</t>
  </si>
  <si>
    <t>ED-49556</t>
  </si>
  <si>
    <t>ED-49557</t>
  </si>
  <si>
    <t>ED-49555</t>
  </si>
  <si>
    <t>ED-49558</t>
  </si>
  <si>
    <t>ED-49544</t>
  </si>
  <si>
    <t>ED-49561</t>
  </si>
  <si>
    <t>ED-49567</t>
  </si>
  <si>
    <t>ED-49551</t>
  </si>
  <si>
    <t>ED-49552</t>
  </si>
  <si>
    <t>ED-49553</t>
  </si>
  <si>
    <t>ED-49554</t>
  </si>
  <si>
    <t>ED-49562</t>
  </si>
  <si>
    <t>ED-49560</t>
  </si>
  <si>
    <t>ED-49559</t>
  </si>
  <si>
    <t>ED-49566</t>
  </si>
  <si>
    <t>ED-49546</t>
  </si>
  <si>
    <t>ED-49548</t>
  </si>
  <si>
    <t>ED-49547</t>
  </si>
  <si>
    <t>ED-49565</t>
  </si>
  <si>
    <t>ED-49563</t>
  </si>
  <si>
    <t>ED-49564</t>
  </si>
  <si>
    <t>ED-49550</t>
  </si>
  <si>
    <t>ED-49549</t>
  </si>
  <si>
    <t>ED-49568</t>
  </si>
  <si>
    <t>ED-49573</t>
  </si>
  <si>
    <t>ED-49572</t>
  </si>
  <si>
    <t>ED-49571</t>
  </si>
  <si>
    <t>ED-49574</t>
  </si>
  <si>
    <t>ED-49569</t>
  </si>
  <si>
    <t>ED-49570</t>
  </si>
  <si>
    <t>ED-49581</t>
  </si>
  <si>
    <t>ED-49578</t>
  </si>
  <si>
    <t>ED-49580</t>
  </si>
  <si>
    <t>ED-49579</t>
  </si>
  <si>
    <t>ED-49575</t>
  </si>
  <si>
    <t>ED-49576</t>
  </si>
  <si>
    <t>ED-49577</t>
  </si>
  <si>
    <t>ED-49582</t>
  </si>
  <si>
    <t>ED-49584</t>
  </si>
  <si>
    <t>ED-49585</t>
  </si>
  <si>
    <t>ED-49586</t>
  </si>
  <si>
    <t>ED-49587</t>
  </si>
  <si>
    <t>ED-49588</t>
  </si>
  <si>
    <t>ED-7066</t>
  </si>
  <si>
    <t>ED-49589</t>
  </si>
  <si>
    <t>ED-49590</t>
  </si>
  <si>
    <t>ED-49591</t>
  </si>
  <si>
    <t>ED-49592</t>
  </si>
  <si>
    <t>ED-49600</t>
  </si>
  <si>
    <t>ED-49601</t>
  </si>
  <si>
    <t>ED-49602</t>
  </si>
  <si>
    <t>ED-49603</t>
  </si>
  <si>
    <t>ED-49610</t>
  </si>
  <si>
    <t>ED-49609</t>
  </si>
  <si>
    <t>ED-49608</t>
  </si>
  <si>
    <t>ED-49597</t>
  </si>
  <si>
    <t>ED-49594</t>
  </si>
  <si>
    <t>ED-49598</t>
  </si>
  <si>
    <t>ED-49593</t>
  </si>
  <si>
    <t>ED-49595</t>
  </si>
  <si>
    <t>ED-49596</t>
  </si>
  <si>
    <t>ED-49607</t>
  </si>
  <si>
    <t>ED-49606</t>
  </si>
  <si>
    <t>ED-49605</t>
  </si>
  <si>
    <t>ED-49604</t>
  </si>
  <si>
    <t>ED-49599</t>
  </si>
  <si>
    <t>ED-49583</t>
  </si>
  <si>
    <t>ED-49611</t>
  </si>
  <si>
    <t>ED-49612</t>
  </si>
  <si>
    <t>ED-9058</t>
  </si>
  <si>
    <t>ED-49653</t>
  </si>
  <si>
    <t>ED-49652</t>
  </si>
  <si>
    <t>ED-49650</t>
  </si>
  <si>
    <t>ED-49651</t>
  </si>
  <si>
    <t>ED-8398</t>
  </si>
  <si>
    <t>ED-49647</t>
  </si>
  <si>
    <t>ED-49648</t>
  </si>
  <si>
    <t>ED-49644</t>
  </si>
  <si>
    <t>ED-49645</t>
  </si>
  <si>
    <t>ED-49646</t>
  </si>
  <si>
    <t>ED-49649</t>
  </si>
  <si>
    <t>ED-8457</t>
  </si>
  <si>
    <t>ED-8458</t>
  </si>
  <si>
    <t>ED-49643</t>
  </si>
  <si>
    <t>ED-49618</t>
  </si>
  <si>
    <t>ED-49619</t>
  </si>
  <si>
    <t>ED-49620</t>
  </si>
  <si>
    <t>ED-49621</t>
  </si>
  <si>
    <t>ED-49622</t>
  </si>
  <si>
    <t>ED-9052</t>
  </si>
  <si>
    <t>ED-9053</t>
  </si>
  <si>
    <t>ED-9054</t>
  </si>
  <si>
    <t>ED-9055</t>
  </si>
  <si>
    <t>ED-9056</t>
  </si>
  <si>
    <t>ED-9057</t>
  </si>
  <si>
    <t>ED-49637</t>
  </si>
  <si>
    <t>ED-49638</t>
  </si>
  <si>
    <t>ED-49639</t>
  </si>
  <si>
    <t>ED-49640</t>
  </si>
  <si>
    <t>ED-49641</t>
  </si>
  <si>
    <t>ED-49642</t>
  </si>
  <si>
    <t>ED-49629</t>
  </si>
  <si>
    <t>ED-49630</t>
  </si>
  <si>
    <t>ED-49631</t>
  </si>
  <si>
    <t>ED-49632</t>
  </si>
  <si>
    <t>ED-49633</t>
  </si>
  <si>
    <t>ED-49634</t>
  </si>
  <si>
    <t>ED-49614</t>
  </si>
  <si>
    <t>ED-49615</t>
  </si>
  <si>
    <t>ED-49616</t>
  </si>
  <si>
    <t>ED-49617</t>
  </si>
  <si>
    <t>ED-49613</t>
  </si>
  <si>
    <t>ED-49625</t>
  </si>
  <si>
    <t>ED-49627</t>
  </si>
  <si>
    <t>ED-49654</t>
  </si>
  <si>
    <t>ED-49655</t>
  </si>
  <si>
    <t>ED-49660</t>
  </si>
  <si>
    <t>ED-49662</t>
  </si>
  <si>
    <t>ED-49663</t>
  </si>
  <si>
    <t>ED-49661</t>
  </si>
  <si>
    <t>ED-49656</t>
  </si>
  <si>
    <t>ED-49657</t>
  </si>
  <si>
    <t>ED-49658</t>
  </si>
  <si>
    <t>ED-49659</t>
  </si>
  <si>
    <t>ED-49678</t>
  </si>
  <si>
    <t>ED-49679</t>
  </si>
  <si>
    <t>ED-49680</t>
  </si>
  <si>
    <t>ED-49670</t>
  </si>
  <si>
    <t>ED-49671</t>
  </si>
  <si>
    <t>ED-49672</t>
  </si>
  <si>
    <t>ED-49673</t>
  </si>
  <si>
    <t>ED-49675</t>
  </si>
  <si>
    <t>ED-49676</t>
  </si>
  <si>
    <t>ED-49677</t>
  </si>
  <si>
    <t>ED-49674</t>
  </si>
  <si>
    <t>ED-49681</t>
  </si>
  <si>
    <t>ED-49682</t>
  </si>
  <si>
    <t>ED-49683</t>
  </si>
  <si>
    <t>ED-49684</t>
  </si>
  <si>
    <t>ED-49664</t>
  </si>
  <si>
    <t>ED-49665</t>
  </si>
  <si>
    <t>ED-49666</t>
  </si>
  <si>
    <t>ED-49667</t>
  </si>
  <si>
    <t>ED-49669</t>
  </si>
  <si>
    <t>ED-49668</t>
  </si>
  <si>
    <t>ED-49691</t>
  </si>
  <si>
    <t>ED-49688</t>
  </si>
  <si>
    <t>ED-49692</t>
  </si>
  <si>
    <t>ED-49687</t>
  </si>
  <si>
    <t>ED-49686</t>
  </si>
  <si>
    <t>ED-49685</t>
  </si>
  <si>
    <t>ED-49690</t>
  </si>
  <si>
    <t>ED-49689</t>
  </si>
  <si>
    <t>ED-49694</t>
  </si>
  <si>
    <t>ED-49695</t>
  </si>
  <si>
    <t>ED-52311</t>
  </si>
  <si>
    <t>ED-49697</t>
  </si>
  <si>
    <t>ED-49698</t>
  </si>
  <si>
    <t>ED-49696</t>
  </si>
  <si>
    <t>ED-49699</t>
  </si>
  <si>
    <t>ED-49700</t>
  </si>
  <si>
    <t>ED-49701</t>
  </si>
  <si>
    <t>ED-49702</t>
  </si>
  <si>
    <t>ED-49703</t>
  </si>
  <si>
    <t>ED-49704</t>
  </si>
  <si>
    <t>ED-49705</t>
  </si>
  <si>
    <t>ED-49773</t>
  </si>
  <si>
    <t>ED-49771</t>
  </si>
  <si>
    <t>ED-49774</t>
  </si>
  <si>
    <t>ED-49772</t>
  </si>
  <si>
    <t>ED-49738</t>
  </si>
  <si>
    <t>ED-49711</t>
  </si>
  <si>
    <t>ED-49712</t>
  </si>
  <si>
    <t>ED-49708</t>
  </si>
  <si>
    <t>ED-49709</t>
  </si>
  <si>
    <t>ED-49710</t>
  </si>
  <si>
    <t>ED-49737</t>
  </si>
  <si>
    <t>ED-49735</t>
  </si>
  <si>
    <t>ED-49736</t>
  </si>
  <si>
    <t>ED-49741</t>
  </si>
  <si>
    <t>ED-49742</t>
  </si>
  <si>
    <t>ED-49743</t>
  </si>
  <si>
    <t>ED-49744</t>
  </si>
  <si>
    <t>ED-49745</t>
  </si>
  <si>
    <t>ED-49777</t>
  </si>
  <si>
    <t>ED-49721</t>
  </si>
  <si>
    <t>ED-49722</t>
  </si>
  <si>
    <t>ED-49723</t>
  </si>
  <si>
    <t>ED-49724</t>
  </si>
  <si>
    <t>ED-49725</t>
  </si>
  <si>
    <t>ED-49726</t>
  </si>
  <si>
    <t>ED-49727</t>
  </si>
  <si>
    <t>ED-49728</t>
  </si>
  <si>
    <t>ED-49729</t>
  </si>
  <si>
    <t>ED-49730</t>
  </si>
  <si>
    <t>ED-49731</t>
  </si>
  <si>
    <t>ED-49732</t>
  </si>
  <si>
    <t>ED-49733</t>
  </si>
  <si>
    <t>ED-49734</t>
  </si>
  <si>
    <t>ED-49766</t>
  </si>
  <si>
    <t>ED-49761</t>
  </si>
  <si>
    <t>ED-49767</t>
  </si>
  <si>
    <t>ED-49762</t>
  </si>
  <si>
    <t>ED-49768</t>
  </si>
  <si>
    <t>ED-49763</t>
  </si>
  <si>
    <t>ED-49769</t>
  </si>
  <si>
    <t>ED-49764</t>
  </si>
  <si>
    <t>ED-49770</t>
  </si>
  <si>
    <t>ED-49765</t>
  </si>
  <si>
    <t>ED-49715</t>
  </si>
  <si>
    <t>ED-49716</t>
  </si>
  <si>
    <t>ED-49717</t>
  </si>
  <si>
    <t>ED-49718</t>
  </si>
  <si>
    <t>ED-49750</t>
  </si>
  <si>
    <t>ED-49751</t>
  </si>
  <si>
    <t>ED-49719</t>
  </si>
  <si>
    <t>ED-49720</t>
  </si>
  <si>
    <t>ED-49739</t>
  </si>
  <si>
    <t>ED-49740</t>
  </si>
  <si>
    <t>ED-49706</t>
  </si>
  <si>
    <t>ED-49707</t>
  </si>
  <si>
    <t>ED-49713</t>
  </si>
  <si>
    <t>ED-49714</t>
  </si>
  <si>
    <t>ED-49759</t>
  </si>
  <si>
    <t>ED-49760</t>
  </si>
  <si>
    <t>ED-49746</t>
  </si>
  <si>
    <t>ED-49747</t>
  </si>
  <si>
    <t>ED-49748</t>
  </si>
  <si>
    <t>ED-49749</t>
  </si>
  <si>
    <t>ED-49752</t>
  </si>
  <si>
    <t>ED-49753</t>
  </si>
  <si>
    <t>ED-49754</t>
  </si>
  <si>
    <t>ED-49755</t>
  </si>
  <si>
    <t>ED-49756</t>
  </si>
  <si>
    <t>ED-49757</t>
  </si>
  <si>
    <t>ED-49776</t>
  </si>
  <si>
    <t>ED-49775</t>
  </si>
  <si>
    <t>ED-49780</t>
  </si>
  <si>
    <t>ED-49779</t>
  </si>
  <si>
    <t>ED-49778</t>
  </si>
  <si>
    <t>ED-49811</t>
  </si>
  <si>
    <t>ED-49810</t>
  </si>
  <si>
    <t>ED-49786</t>
  </si>
  <si>
    <t>ED-49787</t>
  </si>
  <si>
    <t>ED-49788</t>
  </si>
  <si>
    <t>ED-49789</t>
  </si>
  <si>
    <t>ED-49790</t>
  </si>
  <si>
    <t>ED-49804</t>
  </si>
  <si>
    <t>ED-49809</t>
  </si>
  <si>
    <t>ED-49805</t>
  </si>
  <si>
    <t>ED-49806</t>
  </si>
  <si>
    <t>ED-49807</t>
  </si>
  <si>
    <t>ED-49808</t>
  </si>
  <si>
    <t>ED-49797</t>
  </si>
  <si>
    <t>ED-49798</t>
  </si>
  <si>
    <t>ED-49799</t>
  </si>
  <si>
    <t>ED-49800</t>
  </si>
  <si>
    <t>ED-49801</t>
  </si>
  <si>
    <t>ED-49782</t>
  </si>
  <si>
    <t>ED-49783</t>
  </si>
  <si>
    <t>ED-49784</t>
  </si>
  <si>
    <t>ED-49785</t>
  </si>
  <si>
    <t>ED-49781</t>
  </si>
  <si>
    <t>ED-49793</t>
  </si>
  <si>
    <t>ED-49795</t>
  </si>
  <si>
    <t>ED-49814</t>
  </si>
  <si>
    <t>ED-49813</t>
  </si>
  <si>
    <t>ED-49812</t>
  </si>
  <si>
    <t>ED-49815</t>
  </si>
  <si>
    <t>ED-49816</t>
  </si>
  <si>
    <t>ED-49817</t>
  </si>
  <si>
    <t>ED-49818</t>
  </si>
  <si>
    <t>ED-49819</t>
  </si>
  <si>
    <t>ED-49820</t>
  </si>
  <si>
    <t>ED-49836</t>
  </si>
  <si>
    <t>ED-49838</t>
  </si>
  <si>
    <t>ED-49837</t>
  </si>
  <si>
    <t>ED-49834</t>
  </si>
  <si>
    <t>ED-49839</t>
  </si>
  <si>
    <t>ED-49840</t>
  </si>
  <si>
    <t>ED-49835</t>
  </si>
  <si>
    <t>ED-49821</t>
  </si>
  <si>
    <t>ED-49822</t>
  </si>
  <si>
    <t>ED-49823</t>
  </si>
  <si>
    <t>ED-49824</t>
  </si>
  <si>
    <t>ED-49825</t>
  </si>
  <si>
    <t>ED-49826</t>
  </si>
  <si>
    <t>ED-49827</t>
  </si>
  <si>
    <t>ED-49828</t>
  </si>
  <si>
    <t>ED-49829</t>
  </si>
  <si>
    <t>ED-49830</t>
  </si>
  <si>
    <t>ED-49832</t>
  </si>
  <si>
    <t>ED-49833</t>
  </si>
  <si>
    <t>ED-49831</t>
  </si>
  <si>
    <t>ED-49841</t>
  </si>
  <si>
    <t>ED-49842</t>
  </si>
  <si>
    <t>ED-49843</t>
  </si>
  <si>
    <t>ED-49844</t>
  </si>
  <si>
    <t>ED-49845</t>
  </si>
  <si>
    <t>ED-49846</t>
  </si>
  <si>
    <t>ED-49847</t>
  </si>
  <si>
    <t>ED-49848</t>
  </si>
  <si>
    <t>ED-49849</t>
  </si>
  <si>
    <t>ED-49857</t>
  </si>
  <si>
    <t>ED-49850</t>
  </si>
  <si>
    <t>ED-49851</t>
  </si>
  <si>
    <t>ED-49852</t>
  </si>
  <si>
    <t>ED-49853</t>
  </si>
  <si>
    <t>ED-49854</t>
  </si>
  <si>
    <t>ED-49855</t>
  </si>
  <si>
    <t>ED-49856</t>
  </si>
  <si>
    <t>ED-49858</t>
  </si>
  <si>
    <t>ED-49859</t>
  </si>
  <si>
    <t>ED-49903</t>
  </si>
  <si>
    <t>ED-49931</t>
  </si>
  <si>
    <t>ED-49904</t>
  </si>
  <si>
    <t>ED-49932</t>
  </si>
  <si>
    <t>ED-49870</t>
  </si>
  <si>
    <t>ED-49905</t>
  </si>
  <si>
    <t>ED-49871</t>
  </si>
  <si>
    <t>ED-49906</t>
  </si>
  <si>
    <t>ED-49872</t>
  </si>
  <si>
    <t>ED-49907</t>
  </si>
  <si>
    <t>ED-49876</t>
  </si>
  <si>
    <t>ED-49873</t>
  </si>
  <si>
    <t>ED-49908</t>
  </si>
  <si>
    <t>ED-49874</t>
  </si>
  <si>
    <t>ED-49909</t>
  </si>
  <si>
    <t>ED-49875</t>
  </si>
  <si>
    <t>ED-49910</t>
  </si>
  <si>
    <t>ED-49881</t>
  </si>
  <si>
    <t>ED-49913</t>
  </si>
  <si>
    <t>ED-49877</t>
  </si>
  <si>
    <t>ED-49911</t>
  </si>
  <si>
    <t>ED-49879</t>
  </si>
  <si>
    <t>ED-49912</t>
  </si>
  <si>
    <t>ED-49880</t>
  </si>
  <si>
    <t>ED-49878</t>
  </si>
  <si>
    <t>ED-49889</t>
  </si>
  <si>
    <t>ED-49917</t>
  </si>
  <si>
    <t>ED-49882</t>
  </si>
  <si>
    <t>ED-49914</t>
  </si>
  <si>
    <t>ED-49883</t>
  </si>
  <si>
    <t>ED-49915</t>
  </si>
  <si>
    <t>ED-49884</t>
  </si>
  <si>
    <t>ED-49885</t>
  </si>
  <si>
    <t>ED-49886</t>
  </si>
  <si>
    <t>ED-49887</t>
  </si>
  <si>
    <t>ED-49916</t>
  </si>
  <si>
    <t>ED-49888</t>
  </si>
  <si>
    <t>ED-49893</t>
  </si>
  <si>
    <t>ED-49921</t>
  </si>
  <si>
    <t>ED-49890</t>
  </si>
  <si>
    <t>ED-49918</t>
  </si>
  <si>
    <t>ED-49891</t>
  </si>
  <si>
    <t>ED-49919</t>
  </si>
  <si>
    <t>ED-49892</t>
  </si>
  <si>
    <t>ED-49920</t>
  </si>
  <si>
    <t>ED-49897</t>
  </si>
  <si>
    <t>ED-49925</t>
  </si>
  <si>
    <t>ED-49898</t>
  </si>
  <si>
    <t>ED-49926</t>
  </si>
  <si>
    <t>ED-49894</t>
  </si>
  <si>
    <t>ED-49922</t>
  </si>
  <si>
    <t>ED-49895</t>
  </si>
  <si>
    <t>ED-49923</t>
  </si>
  <si>
    <t>ED-49896</t>
  </si>
  <si>
    <t>ED-49924</t>
  </si>
  <si>
    <t>ED-49901</t>
  </si>
  <si>
    <t>ED-49929</t>
  </si>
  <si>
    <t>ED-49902</t>
  </si>
  <si>
    <t>ED-49930</t>
  </si>
  <si>
    <t>ED-49899</t>
  </si>
  <si>
    <t>ED-49927</t>
  </si>
  <si>
    <t>ED-49900</t>
  </si>
  <si>
    <t>ED-49928</t>
  </si>
  <si>
    <t>ED-49936</t>
  </si>
  <si>
    <t>ED-49937</t>
  </si>
  <si>
    <t>ED-49934</t>
  </si>
  <si>
    <t>ED-49935</t>
  </si>
  <si>
    <t>ED-49933</t>
  </si>
  <si>
    <t>ED-49938</t>
  </si>
  <si>
    <t>ED-49941</t>
  </si>
  <si>
    <t>ED-49940</t>
  </si>
  <si>
    <t>ED-49939</t>
  </si>
  <si>
    <t>ED-49950</t>
  </si>
  <si>
    <t>ED-50006</t>
  </si>
  <si>
    <t>ED-50009</t>
  </si>
  <si>
    <t>ED-50007</t>
  </si>
  <si>
    <t>ED-50010</t>
  </si>
  <si>
    <t>ED-50011</t>
  </si>
  <si>
    <t>ED-50008</t>
  </si>
  <si>
    <t>ED-50014</t>
  </si>
  <si>
    <t>ED-50015</t>
  </si>
  <si>
    <t>ED-50012</t>
  </si>
  <si>
    <t>ED-50013</t>
  </si>
  <si>
    <t>ED-49869</t>
  </si>
  <si>
    <t>ED-49863</t>
  </si>
  <si>
    <t>ED-49862</t>
  </si>
  <si>
    <t>ED-49865</t>
  </si>
  <si>
    <t>ED-49866</t>
  </si>
  <si>
    <t>ED-49867</t>
  </si>
  <si>
    <t>ED-49868</t>
  </si>
  <si>
    <t>ED-49864</t>
  </si>
  <si>
    <t>ED-50120</t>
  </si>
  <si>
    <t>ED-50112</t>
  </si>
  <si>
    <t>ED-50113</t>
  </si>
  <si>
    <t>ED-50114</t>
  </si>
  <si>
    <t>ED-50115</t>
  </si>
  <si>
    <t>ED-50116</t>
  </si>
  <si>
    <t>ED-50117</t>
  </si>
  <si>
    <t>ED-50118</t>
  </si>
  <si>
    <t>ED-50119</t>
  </si>
  <si>
    <t>ED-50042</t>
  </si>
  <si>
    <t>ED-50044</t>
  </si>
  <si>
    <t>ED-50043</t>
  </si>
  <si>
    <t>ED-50040</t>
  </si>
  <si>
    <t>ED-50045</t>
  </si>
  <si>
    <t>ED-50046</t>
  </si>
  <si>
    <t>ED-50041</t>
  </si>
  <si>
    <t>ED-50095</t>
  </si>
  <si>
    <t>ED-50087</t>
  </si>
  <si>
    <t>ED-50088</t>
  </si>
  <si>
    <t>ED-50089</t>
  </si>
  <si>
    <t>ED-50090</t>
  </si>
  <si>
    <t>ED-50091</t>
  </si>
  <si>
    <t>ED-50092</t>
  </si>
  <si>
    <t>ED-50093</t>
  </si>
  <si>
    <t>ED-50094</t>
  </si>
  <si>
    <t>ED-50104</t>
  </si>
  <si>
    <t>ED-50096</t>
  </si>
  <si>
    <t>ED-50097</t>
  </si>
  <si>
    <t>ED-50098</t>
  </si>
  <si>
    <t>ED-50099</t>
  </si>
  <si>
    <t>ED-50100</t>
  </si>
  <si>
    <t>ED-50101</t>
  </si>
  <si>
    <t>ED-50102</t>
  </si>
  <si>
    <t>ED-50103</t>
  </si>
  <si>
    <t>ED-50053</t>
  </si>
  <si>
    <t>ED-50061</t>
  </si>
  <si>
    <t>ED-50054</t>
  </si>
  <si>
    <t>ED-50055</t>
  </si>
  <si>
    <t>ED-50056</t>
  </si>
  <si>
    <t>ED-50057</t>
  </si>
  <si>
    <t>ED-50058</t>
  </si>
  <si>
    <t>ED-50059</t>
  </si>
  <si>
    <t>ED-50060</t>
  </si>
  <si>
    <t>ED-50069</t>
  </si>
  <si>
    <t>ED-50062</t>
  </si>
  <si>
    <t>ED-50063</t>
  </si>
  <si>
    <t>ED-50064</t>
  </si>
  <si>
    <t>ED-50065</t>
  </si>
  <si>
    <t>ED-50066</t>
  </si>
  <si>
    <t>ED-50067</t>
  </si>
  <si>
    <t>ED-50068</t>
  </si>
  <si>
    <t>ED-50077</t>
  </si>
  <si>
    <t>ED-50070</t>
  </si>
  <si>
    <t>ED-50071</t>
  </si>
  <si>
    <t>ED-50072</t>
  </si>
  <si>
    <t>ED-50073</t>
  </si>
  <si>
    <t>ED-50074</t>
  </si>
  <si>
    <t>ED-50075</t>
  </si>
  <si>
    <t>ED-50076</t>
  </si>
  <si>
    <t>ED-50121</t>
  </si>
  <si>
    <t>ED-50122</t>
  </si>
  <si>
    <t>ED-50123</t>
  </si>
  <si>
    <t>ED-50124</t>
  </si>
  <si>
    <t>ED-50105</t>
  </si>
  <si>
    <t>ED-50106</t>
  </si>
  <si>
    <t>ED-50107</t>
  </si>
  <si>
    <t>ED-50108</t>
  </si>
  <si>
    <t>ED-50109</t>
  </si>
  <si>
    <t>ED-50110</t>
  </si>
  <si>
    <t>ED-50111</t>
  </si>
  <si>
    <t>ED-50029</t>
  </si>
  <si>
    <t>ED-50030</t>
  </si>
  <si>
    <t>ED-50031</t>
  </si>
  <si>
    <t>ED-50034</t>
  </si>
  <si>
    <t>ED-50027</t>
  </si>
  <si>
    <t>ED-50028</t>
  </si>
  <si>
    <t>ED-50038</t>
  </si>
  <si>
    <t>ED-50039</t>
  </si>
  <si>
    <t>ED-50035</t>
  </si>
  <si>
    <t>ED-50036</t>
  </si>
  <si>
    <t>ED-50037</t>
  </si>
  <si>
    <t>ED-50080</t>
  </si>
  <si>
    <t>ED-50082</t>
  </si>
  <si>
    <t>ED-50081</t>
  </si>
  <si>
    <t>ED-50078</t>
  </si>
  <si>
    <t>ED-50083</t>
  </si>
  <si>
    <t>ED-50084</t>
  </si>
  <si>
    <t>ED-50085</t>
  </si>
  <si>
    <t>ED-50079</t>
  </si>
  <si>
    <t>ED-50086</t>
  </si>
  <si>
    <t>ED-50026</t>
  </si>
  <si>
    <t>ED-50018</t>
  </si>
  <si>
    <t>ED-50019</t>
  </si>
  <si>
    <t>ED-50020</t>
  </si>
  <si>
    <t>ED-50021</t>
  </si>
  <si>
    <t>ED-50022</t>
  </si>
  <si>
    <t>ED-50023</t>
  </si>
  <si>
    <t>ED-50024</t>
  </si>
  <si>
    <t>ED-50025</t>
  </si>
  <si>
    <t>ED-8847</t>
  </si>
  <si>
    <t>ED-8845</t>
  </si>
  <si>
    <t>ED-8846</t>
  </si>
  <si>
    <t>ED-49944</t>
  </si>
  <si>
    <t>ED-49942</t>
  </si>
  <si>
    <t>ED-49943</t>
  </si>
  <si>
    <t>ED-49945</t>
  </si>
  <si>
    <t>ED-49946</t>
  </si>
  <si>
    <t>ED-49949</t>
  </si>
  <si>
    <t>ED-49947</t>
  </si>
  <si>
    <t>ED-49948</t>
  </si>
  <si>
    <t>ED-49951</t>
  </si>
  <si>
    <t>ED-49860</t>
  </si>
  <si>
    <t>ED-49861</t>
  </si>
  <si>
    <t>ED-49955</t>
  </si>
  <si>
    <t>ED-49958</t>
  </si>
  <si>
    <t>ED-49959</t>
  </si>
  <si>
    <t>ED-49962</t>
  </si>
  <si>
    <t>ED-49960</t>
  </si>
  <si>
    <t>ED-49961</t>
  </si>
  <si>
    <t>ED-49957</t>
  </si>
  <si>
    <t>ED-49956</t>
  </si>
  <si>
    <t>ED-49952</t>
  </si>
  <si>
    <t>ED-49954</t>
  </si>
  <si>
    <t>ED-49953</t>
  </si>
  <si>
    <t>ED-49999</t>
  </si>
  <si>
    <t>ED-50000</t>
  </si>
  <si>
    <t>ED-50001</t>
  </si>
  <si>
    <t>ED-50002</t>
  </si>
  <si>
    <t>ED-50003</t>
  </si>
  <si>
    <t>ED-50004</t>
  </si>
  <si>
    <t>ED-49985</t>
  </si>
  <si>
    <t>ED-49986</t>
  </si>
  <si>
    <t>ED-49969</t>
  </si>
  <si>
    <t>ED-49970</t>
  </si>
  <si>
    <t>ED-49971</t>
  </si>
  <si>
    <t>ED-49972</t>
  </si>
  <si>
    <t>ED-49973</t>
  </si>
  <si>
    <t>ED-49974</t>
  </si>
  <si>
    <t>ED-49975</t>
  </si>
  <si>
    <t>ED-49976</t>
  </si>
  <si>
    <t>ED-49977</t>
  </si>
  <si>
    <t>ED-49978</t>
  </si>
  <si>
    <t>ED-49979</t>
  </si>
  <si>
    <t>ED-49980</t>
  </si>
  <si>
    <t>ED-49981</t>
  </si>
  <si>
    <t>ED-49982</t>
  </si>
  <si>
    <t>ED-50005</t>
  </si>
  <si>
    <t>ED-49983</t>
  </si>
  <si>
    <t>ED-49984</t>
  </si>
  <si>
    <t>ED-49987</t>
  </si>
  <si>
    <t>ED-49988</t>
  </si>
  <si>
    <t>ED-49989</t>
  </si>
  <si>
    <t>ED-49990</t>
  </si>
  <si>
    <t>ED-49991</t>
  </si>
  <si>
    <t>ED-49992</t>
  </si>
  <si>
    <t>ED-49993</t>
  </si>
  <si>
    <t>ED-49994</t>
  </si>
  <si>
    <t>ED-49995</t>
  </si>
  <si>
    <t>ED-49996</t>
  </si>
  <si>
    <t>ED-49997</t>
  </si>
  <si>
    <t>ED-49998</t>
  </si>
  <si>
    <t>ED-49963</t>
  </si>
  <si>
    <t>ED-49964</t>
  </si>
  <si>
    <t>ED-49965</t>
  </si>
  <si>
    <t>ED-49966</t>
  </si>
  <si>
    <t>ED-49967</t>
  </si>
  <si>
    <t>ED-49968</t>
  </si>
  <si>
    <t>ED-50016</t>
  </si>
  <si>
    <t>ED-50017</t>
  </si>
  <si>
    <t>ED-50048</t>
  </si>
  <si>
    <t>ED-50049</t>
  </si>
  <si>
    <t>ED-50050</t>
  </si>
  <si>
    <t>ED-50051</t>
  </si>
  <si>
    <t>ED-50052</t>
  </si>
  <si>
    <t>ED-50125</t>
  </si>
  <si>
    <t>ED-50155</t>
  </si>
  <si>
    <t>ED-50135</t>
  </si>
  <si>
    <t>ED-50128</t>
  </si>
  <si>
    <t>ED-50129</t>
  </si>
  <si>
    <t>ED-50130</t>
  </si>
  <si>
    <t>ED-50131</t>
  </si>
  <si>
    <t>ED-50132</t>
  </si>
  <si>
    <t>ED-50126</t>
  </si>
  <si>
    <t>ED-50127</t>
  </si>
  <si>
    <t>ED-50133</t>
  </si>
  <si>
    <t>ED-50134</t>
  </si>
  <si>
    <t>ED-50136</t>
  </si>
  <si>
    <t>ED-50158</t>
  </si>
  <si>
    <t>ED-50145</t>
  </si>
  <si>
    <t>ED-50138</t>
  </si>
  <si>
    <t>ED-50139</t>
  </si>
  <si>
    <t>ED-50144</t>
  </si>
  <si>
    <t>ED-50141</t>
  </si>
  <si>
    <t>ED-50143</t>
  </si>
  <si>
    <t>ED-50142</t>
  </si>
  <si>
    <t>ED-50140</t>
  </si>
  <si>
    <t>ED-50148</t>
  </si>
  <si>
    <t>ED-50149</t>
  </si>
  <si>
    <t>ED-50146</t>
  </si>
  <si>
    <t>ED-50147</t>
  </si>
  <si>
    <t>ED-50157</t>
  </si>
  <si>
    <t>ED-50152</t>
  </si>
  <si>
    <t>ED-50153</t>
  </si>
  <si>
    <t>ED-50154</t>
  </si>
  <si>
    <t>ED-50150</t>
  </si>
  <si>
    <t>ED-50151</t>
  </si>
  <si>
    <t>ED-50137</t>
  </si>
  <si>
    <t>ED-50156</t>
  </si>
  <si>
    <t>ED-50166</t>
  </si>
  <si>
    <t>ED-50163</t>
  </si>
  <si>
    <t>ED-50162</t>
  </si>
  <si>
    <t>ED-50165</t>
  </si>
  <si>
    <t>ED-50164</t>
  </si>
  <si>
    <t>ED-50159</t>
  </si>
  <si>
    <t>ED-50160</t>
  </si>
  <si>
    <t>ED-50161</t>
  </si>
  <si>
    <t>ED-50170</t>
  </si>
  <si>
    <t>ED-50172</t>
  </si>
  <si>
    <t>ED-50167</t>
  </si>
  <si>
    <t>ED-50168</t>
  </si>
  <si>
    <t>ED-50169</t>
  </si>
  <si>
    <t>ED-50173</t>
  </si>
  <si>
    <t>ED-50171</t>
  </si>
  <si>
    <t>ED-50174</t>
  </si>
  <si>
    <t>ED-50175</t>
  </si>
  <si>
    <t>ED-50176</t>
  </si>
  <si>
    <t>ED-50178</t>
  </si>
  <si>
    <t>ED-50179</t>
  </si>
  <si>
    <t>ED-50177</t>
  </si>
  <si>
    <t>ED-50180</t>
  </si>
  <si>
    <t>ED-50181</t>
  </si>
  <si>
    <t>ED-50182</t>
  </si>
  <si>
    <t>ED-50194</t>
  </si>
  <si>
    <t>ED-50218</t>
  </si>
  <si>
    <t>ED-50188</t>
  </si>
  <si>
    <t>ED-50186</t>
  </si>
  <si>
    <t>ED-50183</t>
  </si>
  <si>
    <t>ED-50189</t>
  </si>
  <si>
    <t>ED-50190</t>
  </si>
  <si>
    <t>ED-50191</t>
  </si>
  <si>
    <t>ED-50193</t>
  </si>
  <si>
    <t>ED-50192</t>
  </si>
  <si>
    <t>ED-50195</t>
  </si>
  <si>
    <t>ED-50196</t>
  </si>
  <si>
    <t>ED-50197</t>
  </si>
  <si>
    <t>ED-50198</t>
  </si>
  <si>
    <t>ED-50206</t>
  </si>
  <si>
    <t>ED-50199</t>
  </si>
  <si>
    <t>ED-50200</t>
  </si>
  <si>
    <t>ED-50207</t>
  </si>
  <si>
    <t>ED-50201</t>
  </si>
  <si>
    <t>ED-50202</t>
  </si>
  <si>
    <t>ED-50204</t>
  </si>
  <si>
    <t>ED-50205</t>
  </si>
  <si>
    <t>ED-50203</t>
  </si>
  <si>
    <t>ED-50185</t>
  </si>
  <si>
    <t>ED-50184</t>
  </si>
  <si>
    <t>ED-50208</t>
  </si>
  <si>
    <t>ED-50209</t>
  </si>
  <si>
    <t>ED-50210</t>
  </si>
  <si>
    <t>ED-50211</t>
  </si>
  <si>
    <t>ED-50187</t>
  </si>
  <si>
    <t>ED-50215</t>
  </si>
  <si>
    <t>ED-50216</t>
  </si>
  <si>
    <t>ED-50217</t>
  </si>
  <si>
    <t>ED-50212</t>
  </si>
  <si>
    <t>ED-50213</t>
  </si>
  <si>
    <t>ED-50214</t>
  </si>
  <si>
    <t>ED-50219</t>
  </si>
  <si>
    <t>ED-50220</t>
  </si>
  <si>
    <t>ED-50222</t>
  </si>
  <si>
    <t>ED-50221</t>
  </si>
  <si>
    <t>ED-50225</t>
  </si>
  <si>
    <t>ED-50223</t>
  </si>
  <si>
    <t>ED-50224</t>
  </si>
  <si>
    <t>ED-50226</t>
  </si>
  <si>
    <t>ED-50227</t>
  </si>
  <si>
    <t>ED-50228</t>
  </si>
  <si>
    <t>ED-50231</t>
  </si>
  <si>
    <t>ED-50232</t>
  </si>
  <si>
    <t>ED-50230</t>
  </si>
  <si>
    <t>ED-50229</t>
  </si>
  <si>
    <t>ED-8005</t>
  </si>
  <si>
    <t>ED-8004</t>
  </si>
  <si>
    <t>ED-8003</t>
  </si>
  <si>
    <t>ED-50234</t>
  </si>
  <si>
    <t>ED-50233</t>
  </si>
  <si>
    <t>ED-50236</t>
  </si>
  <si>
    <t>ED-50237</t>
  </si>
  <si>
    <t>ED-8145</t>
  </si>
  <si>
    <t>ED-50240</t>
  </si>
  <si>
    <t>ED-50241</t>
  </si>
  <si>
    <t>ED-50238</t>
  </si>
  <si>
    <t>ED-50239</t>
  </si>
  <si>
    <t>ED-50235</t>
  </si>
  <si>
    <t>ED-50251</t>
  </si>
  <si>
    <t>ED-50252</t>
  </si>
  <si>
    <t>ED-50253</t>
  </si>
  <si>
    <t>ED-50254</t>
  </si>
  <si>
    <t>ED-50255</t>
  </si>
  <si>
    <t>ED-50256</t>
  </si>
  <si>
    <t>ED-50257</t>
  </si>
  <si>
    <t>ED-50258</t>
  </si>
  <si>
    <t>ED-50259</t>
  </si>
  <si>
    <t>ED-50260</t>
  </si>
  <si>
    <t>ED-50261</t>
  </si>
  <si>
    <t>ED-50262</t>
  </si>
  <si>
    <t>ED-50242</t>
  </si>
  <si>
    <t>ED-50243</t>
  </si>
  <si>
    <t>ED-50244</t>
  </si>
  <si>
    <t>ED-50245</t>
  </si>
  <si>
    <t>ED-50246</t>
  </si>
  <si>
    <t>ED-50247</t>
  </si>
  <si>
    <t>ED-50248</t>
  </si>
  <si>
    <t>ED-50249</t>
  </si>
  <si>
    <t>ED-50250</t>
  </si>
  <si>
    <t>ED-50265</t>
  </si>
  <si>
    <t>ED-50267</t>
  </si>
  <si>
    <t>ED-50264</t>
  </si>
  <si>
    <t>ED-50268</t>
  </si>
  <si>
    <t>ED-50271</t>
  </si>
  <si>
    <t>ED-50272</t>
  </si>
  <si>
    <t>ED-50263</t>
  </si>
  <si>
    <t>ED-50266</t>
  </si>
  <si>
    <t>ED-50270</t>
  </si>
  <si>
    <t>ED-50269</t>
  </si>
  <si>
    <t>ED-50273</t>
  </si>
  <si>
    <t>ED-50276</t>
  </si>
  <si>
    <t>ED-50274</t>
  </si>
  <si>
    <t>ED-50275</t>
  </si>
  <si>
    <t>ED-50300</t>
  </si>
  <si>
    <t>ED-50297</t>
  </si>
  <si>
    <t>ED-50301</t>
  </si>
  <si>
    <t>ED-50296</t>
  </si>
  <si>
    <t>ED-50298</t>
  </si>
  <si>
    <t>ED-9134</t>
  </si>
  <si>
    <t>ED-50299</t>
  </si>
  <si>
    <t>ED-50309</t>
  </si>
  <si>
    <t>ED-50310</t>
  </si>
  <si>
    <t>ED-50311</t>
  </si>
  <si>
    <t>ED-50312</t>
  </si>
  <si>
    <t>ED-50314</t>
  </si>
  <si>
    <t>ED-50313</t>
  </si>
  <si>
    <t>ED-50359</t>
  </si>
  <si>
    <t>ED-50315</t>
  </si>
  <si>
    <t>ED-50279</t>
  </si>
  <si>
    <t>ED-50280</t>
  </si>
  <si>
    <t>ED-50277</t>
  </si>
  <si>
    <t>ED-50278</t>
  </si>
  <si>
    <t>ED-50287</t>
  </si>
  <si>
    <t>ED-50288</t>
  </si>
  <si>
    <t>ED-50316</t>
  </si>
  <si>
    <t>ED-50320</t>
  </si>
  <si>
    <t>ED-50321</t>
  </si>
  <si>
    <t>ED-50349</t>
  </si>
  <si>
    <t>ED-50282</t>
  </si>
  <si>
    <t>ED-50283</t>
  </si>
  <si>
    <t>ED-50281</t>
  </si>
  <si>
    <t>ED-50317</t>
  </si>
  <si>
    <t>ED-50318</t>
  </si>
  <si>
    <t>ED-50285</t>
  </si>
  <si>
    <t>ED-50284</t>
  </si>
  <si>
    <t>ED-50286</t>
  </si>
  <si>
    <t>ED-50319</t>
  </si>
  <si>
    <t>ED-50289</t>
  </si>
  <si>
    <t>ED-50290</t>
  </si>
  <si>
    <t>ED-9156</t>
  </si>
  <si>
    <t>ED-9155</t>
  </si>
  <si>
    <t>ED-50293</t>
  </si>
  <si>
    <t>ED-50294</t>
  </si>
  <si>
    <t>ED-50302</t>
  </si>
  <si>
    <t>ED-50303</t>
  </si>
  <si>
    <t>ED-50304</t>
  </si>
  <si>
    <t>ED-50305</t>
  </si>
  <si>
    <t>ED-50306</t>
  </si>
  <si>
    <t>ED-50307</t>
  </si>
  <si>
    <t>ED-50308</t>
  </si>
  <si>
    <t>ED-50328</t>
  </si>
  <si>
    <t>ED-50323</t>
  </si>
  <si>
    <t>ED-50330</t>
  </si>
  <si>
    <t>ED-50329</t>
  </si>
  <si>
    <t>ED-50326</t>
  </si>
  <si>
    <t>ED-50327</t>
  </si>
  <si>
    <t>ED-50324</t>
  </si>
  <si>
    <t>ED-50325</t>
  </si>
  <si>
    <t>ED-50331</t>
  </si>
  <si>
    <t>ED-50332</t>
  </si>
  <si>
    <t>ED-9135</t>
  </si>
  <si>
    <t>ED-50333</t>
  </si>
  <si>
    <t>ED-50334</t>
  </si>
  <si>
    <t>ED-50335</t>
  </si>
  <si>
    <t>ED-50336</t>
  </si>
  <si>
    <t>ED-9133</t>
  </si>
  <si>
    <t>ED-50337</t>
  </si>
  <si>
    <t>ED-50346</t>
  </si>
  <si>
    <t>ED-50338</t>
  </si>
  <si>
    <t>ED-50339</t>
  </si>
  <si>
    <t>ED-50340</t>
  </si>
  <si>
    <t>ED-50341</t>
  </si>
  <si>
    <t>ED-50342</t>
  </si>
  <si>
    <t>ED-50343</t>
  </si>
  <si>
    <t>ED-50344</t>
  </si>
  <si>
    <t>ED-50345</t>
  </si>
  <si>
    <t>ED-50358</t>
  </si>
  <si>
    <t>ED-50350</t>
  </si>
  <si>
    <t>ED-50351</t>
  </si>
  <si>
    <t>ED-50354</t>
  </si>
  <si>
    <t>ED-50352</t>
  </si>
  <si>
    <t>ED-50353</t>
  </si>
  <si>
    <t>ED-50355</t>
  </si>
  <si>
    <t>ED-50356</t>
  </si>
  <si>
    <t>ED-50357</t>
  </si>
  <si>
    <t>ED-50347</t>
  </si>
  <si>
    <t>ED-50348</t>
  </si>
  <si>
    <t>ED-50295</t>
  </si>
  <si>
    <t>ED-50360</t>
  </si>
  <si>
    <t>ED-50363</t>
  </si>
  <si>
    <t>ED-50361</t>
  </si>
  <si>
    <t>ED-50362</t>
  </si>
  <si>
    <t>ED-50365</t>
  </si>
  <si>
    <t>ED-50364</t>
  </si>
  <si>
    <t>ED-50366</t>
  </si>
  <si>
    <t>ED-52306</t>
  </si>
  <si>
    <t>ED-50375</t>
  </si>
  <si>
    <t>ED-50369</t>
  </si>
  <si>
    <t>ED-50374</t>
  </si>
  <si>
    <t>ED-50370</t>
  </si>
  <si>
    <t>ED-50371</t>
  </si>
  <si>
    <t>ED-50372</t>
  </si>
  <si>
    <t>ED-50373</t>
  </si>
  <si>
    <t>ED-50387</t>
  </si>
  <si>
    <t>ED-50376</t>
  </si>
  <si>
    <t>ED-50377</t>
  </si>
  <si>
    <t>ED-52307</t>
  </si>
  <si>
    <t>ED-50378</t>
  </si>
  <si>
    <t>ED-50379</t>
  </si>
  <si>
    <t>ED-50388</t>
  </si>
  <si>
    <t>ED-50380</t>
  </si>
  <si>
    <t>ED-8501</t>
  </si>
  <si>
    <t>ED-50381</t>
  </si>
  <si>
    <t>ED-50382</t>
  </si>
  <si>
    <t>ED-50383</t>
  </si>
  <si>
    <t>ED-50384</t>
  </si>
  <si>
    <t>ED-50368</t>
  </si>
  <si>
    <t>ED-7830</t>
  </si>
  <si>
    <t>ED-50367</t>
  </si>
  <si>
    <t>ED-50385</t>
  </si>
  <si>
    <t>ED-50386</t>
  </si>
  <si>
    <t>ED-9199</t>
  </si>
  <si>
    <t>ED-50389</t>
  </si>
  <si>
    <t>ED-50390</t>
  </si>
  <si>
    <t>ED-50391</t>
  </si>
  <si>
    <t>ED-50392</t>
  </si>
  <si>
    <t>ED-50393</t>
  </si>
  <si>
    <t>ED-50394</t>
  </si>
  <si>
    <t>ED-50404</t>
  </si>
  <si>
    <t>ED-50405</t>
  </si>
  <si>
    <t>ED-50400</t>
  </si>
  <si>
    <t>ED-50401</t>
  </si>
  <si>
    <t>ED-50402</t>
  </si>
  <si>
    <t>ED-50403</t>
  </si>
  <si>
    <t>ED-50409</t>
  </si>
  <si>
    <t>ED-50410</t>
  </si>
  <si>
    <t>ED-50399</t>
  </si>
  <si>
    <t>ED-50398</t>
  </si>
  <si>
    <t>ED-50395</t>
  </si>
  <si>
    <t>ED-50396</t>
  </si>
  <si>
    <t>ED-50397</t>
  </si>
  <si>
    <t>ED-50406</t>
  </si>
  <si>
    <t>ED-50408</t>
  </si>
  <si>
    <t>ED-50407</t>
  </si>
  <si>
    <t>ED-50413</t>
  </si>
  <si>
    <t>ED-50421</t>
  </si>
  <si>
    <t>ED-50414</t>
  </si>
  <si>
    <t>ED-50415</t>
  </si>
  <si>
    <t>ED-50416</t>
  </si>
  <si>
    <t>ED-7624</t>
  </si>
  <si>
    <t>ED-7623</t>
  </si>
  <si>
    <t>ED-50411</t>
  </si>
  <si>
    <t>ED-50412</t>
  </si>
  <si>
    <t>ED-50419</t>
  </si>
  <si>
    <t>ED-50420</t>
  </si>
  <si>
    <t>ED-50417</t>
  </si>
  <si>
    <t>ED-50418</t>
  </si>
  <si>
    <t>ED-50423</t>
  </si>
  <si>
    <t>ED-50422</t>
  </si>
  <si>
    <t>ED-50430</t>
  </si>
  <si>
    <t>ED-50429</t>
  </si>
  <si>
    <t>ED-50428</t>
  </si>
  <si>
    <t>ED-50427</t>
  </si>
  <si>
    <t>ED-50426</t>
  </si>
  <si>
    <t>ED-50425</t>
  </si>
  <si>
    <t>ED-50424</t>
  </si>
  <si>
    <t>ED-50431</t>
  </si>
  <si>
    <t>ED-50446</t>
  </si>
  <si>
    <t>ED-50447</t>
  </si>
  <si>
    <t>ED-50441</t>
  </si>
  <si>
    <t>ED-50439</t>
  </si>
  <si>
    <t>ED-50442</t>
  </si>
  <si>
    <t>ED-50440</t>
  </si>
  <si>
    <t>ED-50438</t>
  </si>
  <si>
    <t>ED-50443</t>
  </si>
  <si>
    <t>ED-50445</t>
  </si>
  <si>
    <t>ED-50444</t>
  </si>
  <si>
    <t>ED-50448</t>
  </si>
  <si>
    <t>ED-50449</t>
  </si>
  <si>
    <t>ED-50450</t>
  </si>
  <si>
    <t>ED-50435</t>
  </si>
  <si>
    <t>ED-50437</t>
  </si>
  <si>
    <t>ED-50436</t>
  </si>
  <si>
    <t>ED-50433</t>
  </si>
  <si>
    <t>ED-50432</t>
  </si>
  <si>
    <t>ED-50434</t>
  </si>
  <si>
    <t>ED-50471</t>
  </si>
  <si>
    <t>ED-50472</t>
  </si>
  <si>
    <t>ED-50481</t>
  </si>
  <si>
    <t>ED-50482</t>
  </si>
  <si>
    <t>ED-50485</t>
  </si>
  <si>
    <t>ED-50486</t>
  </si>
  <si>
    <t>ED-50474</t>
  </si>
  <si>
    <t>ED-50473</t>
  </si>
  <si>
    <t>ED-50478</t>
  </si>
  <si>
    <t>ED-50477</t>
  </si>
  <si>
    <t>ED-50483</t>
  </si>
  <si>
    <t>ED-50484</t>
  </si>
  <si>
    <t>ED-50476</t>
  </si>
  <si>
    <t>ED-50475</t>
  </si>
  <si>
    <t>ED-50480</t>
  </si>
  <si>
    <t>ED-50479</t>
  </si>
  <si>
    <t>ED-50505</t>
  </si>
  <si>
    <t>ED-50507</t>
  </si>
  <si>
    <t>ED-50508</t>
  </si>
  <si>
    <t>ED-50506</t>
  </si>
  <si>
    <t>ED-50517</t>
  </si>
  <si>
    <t>ED-50451</t>
  </si>
  <si>
    <t>ED-50455</t>
  </si>
  <si>
    <t>ED-50453</t>
  </si>
  <si>
    <t>ED-50452</t>
  </si>
  <si>
    <t>ED-50456</t>
  </si>
  <si>
    <t>ED-50454</t>
  </si>
  <si>
    <t>ED-50460</t>
  </si>
  <si>
    <t>ED-50462</t>
  </si>
  <si>
    <t>ED-50459</t>
  </si>
  <si>
    <t>ED-50461</t>
  </si>
  <si>
    <t>ED-50463</t>
  </si>
  <si>
    <t>ED-50532</t>
  </si>
  <si>
    <t>ED-50465</t>
  </si>
  <si>
    <t>ED-50468</t>
  </si>
  <si>
    <t>ED-50467</t>
  </si>
  <si>
    <t>ED-50466</t>
  </si>
  <si>
    <t>ED-50513</t>
  </si>
  <si>
    <t>ED-50464</t>
  </si>
  <si>
    <t>ED-9013</t>
  </si>
  <si>
    <t>ED-50519</t>
  </si>
  <si>
    <t>ED-50520</t>
  </si>
  <si>
    <t>ED-50521</t>
  </si>
  <si>
    <t>ED-50525</t>
  </si>
  <si>
    <t>ED-50529</t>
  </si>
  <si>
    <t>ED-50530</t>
  </si>
  <si>
    <t>ED-9026</t>
  </si>
  <si>
    <t>ED-50527</t>
  </si>
  <si>
    <t>ED-50526</t>
  </si>
  <si>
    <t>ED-50528</t>
  </si>
  <si>
    <t>ED-50531</t>
  </si>
  <si>
    <t>ED-50470</t>
  </si>
  <si>
    <t>ED-50469</t>
  </si>
  <si>
    <t>ED-50490</t>
  </si>
  <si>
    <t>ED-50487</t>
  </si>
  <si>
    <t>ED-50488</t>
  </si>
  <si>
    <t>ED-50509</t>
  </si>
  <si>
    <t>ED-50510</t>
  </si>
  <si>
    <t>ED-50493</t>
  </si>
  <si>
    <t>ED-50491</t>
  </si>
  <si>
    <t>ED-50492</t>
  </si>
  <si>
    <t>ED-50497</t>
  </si>
  <si>
    <t>ED-50496</t>
  </si>
  <si>
    <t>ED-50495</t>
  </si>
  <si>
    <t>ED-50498</t>
  </si>
  <si>
    <t>ED-50502</t>
  </si>
  <si>
    <t>ED-50500</t>
  </si>
  <si>
    <t>ED-50504</t>
  </si>
  <si>
    <t>ED-50499</t>
  </si>
  <si>
    <t>ED-50503</t>
  </si>
  <si>
    <t>ED-50501</t>
  </si>
  <si>
    <t>ED-50518</t>
  </si>
  <si>
    <t>ED-50512</t>
  </si>
  <si>
    <t>ED-50511</t>
  </si>
  <si>
    <t>ED-50516</t>
  </si>
  <si>
    <t>ED-50514</t>
  </si>
  <si>
    <t>ED-50515</t>
  </si>
  <si>
    <t>ED-50523</t>
  </si>
  <si>
    <t>ED-50524</t>
  </si>
  <si>
    <t>ED-50533</t>
  </si>
  <si>
    <t>ED-50574</t>
  </si>
  <si>
    <t>ED-50600</t>
  </si>
  <si>
    <t>ED-50579</t>
  </si>
  <si>
    <t>ED-50539</t>
  </si>
  <si>
    <t>ED-50566</t>
  </si>
  <si>
    <t>ED-50567</t>
  </si>
  <si>
    <t>ED-50568</t>
  </si>
  <si>
    <t>ED-50569</t>
  </si>
  <si>
    <t>ED-50537</t>
  </si>
  <si>
    <t>ED-50575</t>
  </si>
  <si>
    <t>ED-50593</t>
  </si>
  <si>
    <t>ED-50597</t>
  </si>
  <si>
    <t>ED-50594</t>
  </si>
  <si>
    <t>ED-50595</t>
  </si>
  <si>
    <t>ED-50598</t>
  </si>
  <si>
    <t>ED-50588</t>
  </si>
  <si>
    <t>ED-50589</t>
  </si>
  <si>
    <t>ED-50591</t>
  </si>
  <si>
    <t>ED-50596</t>
  </si>
  <si>
    <t>ED-50599</t>
  </si>
  <si>
    <t>ED-50590</t>
  </si>
  <si>
    <t>ED-50592</t>
  </si>
  <si>
    <t>ED-50617</t>
  </si>
  <si>
    <t>ED-50541</t>
  </si>
  <si>
    <t>ED-50563</t>
  </si>
  <si>
    <t>ED-50547</t>
  </si>
  <si>
    <t>ED-50545</t>
  </si>
  <si>
    <t>ED-50549</t>
  </si>
  <si>
    <t>ED-50548</t>
  </si>
  <si>
    <t>ED-50546</t>
  </si>
  <si>
    <t>ED-50550</t>
  </si>
  <si>
    <t>ED-50551</t>
  </si>
  <si>
    <t>ED-50564</t>
  </si>
  <si>
    <t>ED-50552</t>
  </si>
  <si>
    <t>ED-50558</t>
  </si>
  <si>
    <t>ED-50556</t>
  </si>
  <si>
    <t>ED-50560</t>
  </si>
  <si>
    <t>ED-50553</t>
  </si>
  <si>
    <t>ED-50559</t>
  </si>
  <si>
    <t>ED-50557</t>
  </si>
  <si>
    <t>ED-50561</t>
  </si>
  <si>
    <t>ED-50554</t>
  </si>
  <si>
    <t>ED-50562</t>
  </si>
  <si>
    <t>ED-50555</t>
  </si>
  <si>
    <t>ED-50631</t>
  </si>
  <si>
    <t>ED-50573</t>
  </si>
  <si>
    <t>ED-9317</t>
  </si>
  <si>
    <t>ED-50571</t>
  </si>
  <si>
    <t>ED-9320</t>
  </si>
  <si>
    <t>ED-9321</t>
  </si>
  <si>
    <t>ED-9319</t>
  </si>
  <si>
    <t>ED-9318</t>
  </si>
  <si>
    <t>ED-50572</t>
  </si>
  <si>
    <t>ED-50616</t>
  </si>
  <si>
    <t>ED-50615</t>
  </si>
  <si>
    <t>ED-50614</t>
  </si>
  <si>
    <t>ED-50613</t>
  </si>
  <si>
    <t>ED-50612</t>
  </si>
  <si>
    <t>ED-50611</t>
  </si>
  <si>
    <t>ED-50578</t>
  </si>
  <si>
    <t>ED-50577</t>
  </si>
  <si>
    <t>ED-50629</t>
  </si>
  <si>
    <t>ED-50630</t>
  </si>
  <si>
    <t>ED-50627</t>
  </si>
  <si>
    <t>ED-50628</t>
  </si>
  <si>
    <t>ED-50626</t>
  </si>
  <si>
    <t>ED-50625</t>
  </si>
  <si>
    <t>ED-50624</t>
  </si>
  <si>
    <t>ED-50623</t>
  </si>
  <si>
    <t>ED-50586</t>
  </si>
  <si>
    <t>ED-50587</t>
  </si>
  <si>
    <t>ED-50605</t>
  </si>
  <si>
    <t>ED-50538</t>
  </si>
  <si>
    <t>ED-50632</t>
  </si>
  <si>
    <t>ED-50619</t>
  </si>
  <si>
    <t>ED-50608</t>
  </si>
  <si>
    <t>ED-50607</t>
  </si>
  <si>
    <t>ED-50606</t>
  </si>
  <si>
    <t>ED-50620</t>
  </si>
  <si>
    <t>ED-50540</t>
  </si>
  <si>
    <t>ED-50534</t>
  </si>
  <si>
    <t>ED-50535</t>
  </si>
  <si>
    <t>ED-50536</t>
  </si>
  <si>
    <t>ED-50544</t>
  </si>
  <si>
    <t>ED-50543</t>
  </si>
  <si>
    <t>ED-50542</t>
  </si>
  <si>
    <t>ED-50576</t>
  </si>
  <si>
    <t>ED-50582</t>
  </si>
  <si>
    <t>ED-50581</t>
  </si>
  <si>
    <t>ED-50580</t>
  </si>
  <si>
    <t>ED-50585</t>
  </si>
  <si>
    <t>ED-50583</t>
  </si>
  <si>
    <t>ED-50609</t>
  </si>
  <si>
    <t>ED-50610</t>
  </si>
  <si>
    <t>ED-50621</t>
  </si>
  <si>
    <t>ED-50622</t>
  </si>
  <si>
    <t>ED-50603</t>
  </si>
  <si>
    <t>ED-50604</t>
  </si>
  <si>
    <t>ED-50601</t>
  </si>
  <si>
    <t>ED-50602</t>
  </si>
  <si>
    <t>ED-50645</t>
  </si>
  <si>
    <t>ED-50641</t>
  </si>
  <si>
    <t>ED-50642</t>
  </si>
  <si>
    <t>ED-50636</t>
  </si>
  <si>
    <t>ED-50637</t>
  </si>
  <si>
    <t>ED-50638</t>
  </si>
  <si>
    <t>ED-50639</t>
  </si>
  <si>
    <t>ED-50640</t>
  </si>
  <si>
    <t>ED-50634</t>
  </si>
  <si>
    <t>ED-50635</t>
  </si>
  <si>
    <t>ED-50643</t>
  </si>
  <si>
    <t>ED-50644</t>
  </si>
  <si>
    <t>ED-50633</t>
  </si>
  <si>
    <t>ED-50646</t>
  </si>
  <si>
    <t>ED-50647</t>
  </si>
  <si>
    <t>ED-50671</t>
  </si>
  <si>
    <t>ED-50653</t>
  </si>
  <si>
    <t>ED-50648</t>
  </si>
  <si>
    <t>ED-50649</t>
  </si>
  <si>
    <t>ED-50650</t>
  </si>
  <si>
    <t>ED-50651</t>
  </si>
  <si>
    <t>ED-50652</t>
  </si>
  <si>
    <t>ED-50660</t>
  </si>
  <si>
    <t>ED-50654</t>
  </si>
  <si>
    <t>ED-50655</t>
  </si>
  <si>
    <t>ED-50656</t>
  </si>
  <si>
    <t>ED-50657</t>
  </si>
  <si>
    <t>ED-50658</t>
  </si>
  <si>
    <t>ED-50659</t>
  </si>
  <si>
    <t>ED-50666</t>
  </si>
  <si>
    <t>ED-50661</t>
  </si>
  <si>
    <t>ED-50662</t>
  </si>
  <si>
    <t>ED-50663</t>
  </si>
  <si>
    <t>ED-50664</t>
  </si>
  <si>
    <t>ED-50665</t>
  </si>
  <si>
    <t>ED-50667</t>
  </si>
  <si>
    <t>ED-50668</t>
  </si>
  <si>
    <t>ED-50669</t>
  </si>
  <si>
    <t>ED-50670</t>
  </si>
  <si>
    <t>ED-50673</t>
  </si>
  <si>
    <t>ED-50674</t>
  </si>
  <si>
    <t>ED-50672</t>
  </si>
  <si>
    <t>ED-50675</t>
  </si>
  <si>
    <t>ED-50676</t>
  </si>
  <si>
    <t>ED-50677</t>
  </si>
  <si>
    <t>ED-50678</t>
  </si>
  <si>
    <t>ED-50679</t>
  </si>
  <si>
    <t>ED-50680</t>
  </si>
  <si>
    <t>ED-50681</t>
  </si>
  <si>
    <t>ED-50682</t>
  </si>
  <si>
    <t>ED-50683</t>
  </si>
  <si>
    <t>ED-50684</t>
  </si>
  <si>
    <t>ED-50685</t>
  </si>
  <si>
    <t>ED-50688</t>
  </si>
  <si>
    <t>ED-50687</t>
  </si>
  <si>
    <t>ED-50690</t>
  </si>
  <si>
    <t>ED-50689</t>
  </si>
  <si>
    <t>ED-50692</t>
  </si>
  <si>
    <t>ED-50691</t>
  </si>
  <si>
    <t>ED-50693</t>
  </si>
  <si>
    <t>ED-50694</t>
  </si>
  <si>
    <t>ED-50696</t>
  </si>
  <si>
    <t>ED-50695</t>
  </si>
  <si>
    <t>ED-50701</t>
  </si>
  <si>
    <t>ED-50700</t>
  </si>
  <si>
    <t>ED-50699</t>
  </si>
  <si>
    <t>ED-50698</t>
  </si>
  <si>
    <t>ED-50697</t>
  </si>
  <si>
    <t>ED-50702</t>
  </si>
  <si>
    <t>ED-50703</t>
  </si>
  <si>
    <t>ED-8143</t>
  </si>
  <si>
    <t>ED-50704</t>
  </si>
  <si>
    <t>ED-50705</t>
  </si>
  <si>
    <t>ED-50706</t>
  </si>
  <si>
    <t>ED-50707</t>
  </si>
  <si>
    <t>ED-50708</t>
  </si>
  <si>
    <t>ED-50709</t>
  </si>
  <si>
    <t>ED-50710</t>
  </si>
  <si>
    <t>ED-50711</t>
  </si>
  <si>
    <t>ED-50712</t>
  </si>
  <si>
    <t>ED-50718</t>
  </si>
  <si>
    <t>ED-9122</t>
  </si>
  <si>
    <t>ED-50721</t>
  </si>
  <si>
    <t>ED-50720</t>
  </si>
  <si>
    <t>ED-50726</t>
  </si>
  <si>
    <t>ED-50731</t>
  </si>
  <si>
    <t>ED-50730</t>
  </si>
  <si>
    <t>ED-50729</t>
  </si>
  <si>
    <t>ED-50727</t>
  </si>
  <si>
    <t>ED-50728</t>
  </si>
  <si>
    <t>ED-50732</t>
  </si>
  <si>
    <t>ED-50725</t>
  </si>
  <si>
    <t>ED-50734</t>
  </si>
  <si>
    <t>ED-50765</t>
  </si>
  <si>
    <t>ED-50743</t>
  </si>
  <si>
    <t>ED-9127</t>
  </si>
  <si>
    <t>ED-50761</t>
  </si>
  <si>
    <t>ED-50760</t>
  </si>
  <si>
    <t>ED-50759</t>
  </si>
  <si>
    <t>ED-50714</t>
  </si>
  <si>
    <t>ED-50719</t>
  </si>
  <si>
    <t>ED-50762</t>
  </si>
  <si>
    <t>ED-50763</t>
  </si>
  <si>
    <t>ED-50715</t>
  </si>
  <si>
    <t>ED-50716</t>
  </si>
  <si>
    <t>ED-50717</t>
  </si>
  <si>
    <t>ED-9081</t>
  </si>
  <si>
    <t>ED-50722</t>
  </si>
  <si>
    <t>ED-50723</t>
  </si>
  <si>
    <t>ED-50724</t>
  </si>
  <si>
    <t>ED-50737</t>
  </si>
  <si>
    <t>ED-50764</t>
  </si>
  <si>
    <t>ED-50739</t>
  </si>
  <si>
    <t>ED-50740</t>
  </si>
  <si>
    <t>ED-50744</t>
  </si>
  <si>
    <t>ED-50749</t>
  </si>
  <si>
    <t>ED-50750</t>
  </si>
  <si>
    <t>ED-50756</t>
  </si>
  <si>
    <t>ED-50753</t>
  </si>
  <si>
    <t>ED-50754</t>
  </si>
  <si>
    <t>ED-50736</t>
  </si>
  <si>
    <t>ED-9066</t>
  </si>
  <si>
    <t>ED-50742</t>
  </si>
  <si>
    <t>ED-9124</t>
  </si>
  <si>
    <t>ED-9125</t>
  </si>
  <si>
    <t>ED-9071</t>
  </si>
  <si>
    <t>ED-50746</t>
  </si>
  <si>
    <t>ED-50775</t>
  </si>
  <si>
    <t>ED-50776</t>
  </si>
  <si>
    <t>ED-50770</t>
  </si>
  <si>
    <t>ED-50768</t>
  </si>
  <si>
    <t>ED-50769</t>
  </si>
  <si>
    <t>ED-50771</t>
  </si>
  <si>
    <t>ED-50774</t>
  </si>
  <si>
    <t>ED-50773</t>
  </si>
  <si>
    <t>ED-50772</t>
  </si>
  <si>
    <t>ED-50780</t>
  </si>
  <si>
    <t>ED-50778</t>
  </si>
  <si>
    <t>ED-50779</t>
  </si>
  <si>
    <t>ED-50766</t>
  </si>
  <si>
    <t>ED-50767</t>
  </si>
  <si>
    <t>ED-50786</t>
  </si>
  <si>
    <t>ED-50784</t>
  </si>
  <si>
    <t>ED-50785</t>
  </si>
  <si>
    <t>ED-50783</t>
  </si>
  <si>
    <t>ED-50781</t>
  </si>
  <si>
    <t>ED-50782</t>
  </si>
  <si>
    <t>ED-50777</t>
  </si>
  <si>
    <t>ED-50787</t>
  </si>
  <si>
    <t>ED-50788</t>
  </si>
  <si>
    <t>ED-50791</t>
  </si>
  <si>
    <t>ED-50825</t>
  </si>
  <si>
    <t>ED-50824</t>
  </si>
  <si>
    <t>ED-50789</t>
  </si>
  <si>
    <t>ED-50790</t>
  </si>
  <si>
    <t>ED-50793</t>
  </si>
  <si>
    <t>ED-50809</t>
  </si>
  <si>
    <t>ED-50811</t>
  </si>
  <si>
    <t>ED-50813</t>
  </si>
  <si>
    <t>ED-50812</t>
  </si>
  <si>
    <t>ED-50792</t>
  </si>
  <si>
    <t>ED-50798</t>
  </si>
  <si>
    <t>ED-50799</t>
  </si>
  <si>
    <t>ED-50797</t>
  </si>
  <si>
    <t>ED-50805</t>
  </si>
  <si>
    <t>ED-50806</t>
  </si>
  <si>
    <t>ED-50795</t>
  </si>
  <si>
    <t>ED-50801</t>
  </si>
  <si>
    <t>ED-50810</t>
  </si>
  <si>
    <t>ED-50800</t>
  </si>
  <si>
    <t>ED-50814</t>
  </si>
  <si>
    <t>ED-50815</t>
  </si>
  <si>
    <t>ED-50817</t>
  </si>
  <si>
    <t>ED-50816</t>
  </si>
  <si>
    <t>ED-50818</t>
  </si>
  <si>
    <t>ED-50802</t>
  </si>
  <si>
    <t>ED-50803</t>
  </si>
  <si>
    <t>ED-50807</t>
  </si>
  <si>
    <t>ED-50808</t>
  </si>
  <si>
    <t>ED-50794</t>
  </si>
  <si>
    <t>ED-50796</t>
  </si>
  <si>
    <t>ED-50804</t>
  </si>
  <si>
    <t>ED-50819</t>
  </si>
  <si>
    <t>ED-50820</t>
  </si>
  <si>
    <t>ED-50821</t>
  </si>
  <si>
    <t>ED-50822</t>
  </si>
  <si>
    <t>ED-50823</t>
  </si>
  <si>
    <t>ED-50832</t>
  </si>
  <si>
    <t>ED-50827</t>
  </si>
  <si>
    <t>ED-50828</t>
  </si>
  <si>
    <t>ED-50829</t>
  </si>
  <si>
    <t>ED-50831</t>
  </si>
  <si>
    <t>ED-50830</t>
  </si>
  <si>
    <t>ED-50835</t>
  </si>
  <si>
    <t>ED-50834</t>
  </si>
  <si>
    <t>ED-50837</t>
  </si>
  <si>
    <t>ED-50833</t>
  </si>
  <si>
    <t>ED-50838</t>
  </si>
  <si>
    <t>ED-50839</t>
  </si>
  <si>
    <t>ED-50862</t>
  </si>
  <si>
    <t>ED-50859</t>
  </si>
  <si>
    <t>ED-50860</t>
  </si>
  <si>
    <t>ED-50851</t>
  </si>
  <si>
    <t>ED-50853</t>
  </si>
  <si>
    <t>ED-50844</t>
  </si>
  <si>
    <t>ED-50840</t>
  </si>
  <si>
    <t>ED-50846</t>
  </si>
  <si>
    <t>ED-50852</t>
  </si>
  <si>
    <t>ED-50836</t>
  </si>
  <si>
    <t>ED-50854</t>
  </si>
  <si>
    <t>ED-50855</t>
  </si>
  <si>
    <t>ED-50856</t>
  </si>
  <si>
    <t>ED-50857</t>
  </si>
  <si>
    <t>ED-50858</t>
  </si>
  <si>
    <t>ED-50896</t>
  </si>
  <si>
    <t>ED-50897</t>
  </si>
  <si>
    <t>ED-50899</t>
  </si>
  <si>
    <t>ED-50898</t>
  </si>
  <si>
    <t>ED-50900</t>
  </si>
  <si>
    <t>ED-50901</t>
  </si>
  <si>
    <t>ED-50902</t>
  </si>
  <si>
    <t>ED-50904</t>
  </si>
  <si>
    <t>ED-50903</t>
  </si>
  <si>
    <t>ED-50913</t>
  </si>
  <si>
    <t>ED-50912</t>
  </si>
  <si>
    <t>ED-50911</t>
  </si>
  <si>
    <t>ED-50882</t>
  </si>
  <si>
    <t>ED-50881</t>
  </si>
  <si>
    <t>ED-50884</t>
  </si>
  <si>
    <t>ED-50883</t>
  </si>
  <si>
    <t>ED-50886</t>
  </si>
  <si>
    <t>ED-50885</t>
  </si>
  <si>
    <t>ED-50887</t>
  </si>
  <si>
    <t>ED-50888</t>
  </si>
  <si>
    <t>ED-50889</t>
  </si>
  <si>
    <t>ED-50891</t>
  </si>
  <si>
    <t>ED-50890</t>
  </si>
  <si>
    <t>ED-50893</t>
  </si>
  <si>
    <t>ED-50892</t>
  </si>
  <si>
    <t>ED-50895</t>
  </si>
  <si>
    <t>ED-50894</t>
  </si>
  <si>
    <t>ED-50878</t>
  </si>
  <si>
    <t>ED-50877</t>
  </si>
  <si>
    <t>ED-50880</t>
  </si>
  <si>
    <t>ED-50879</t>
  </si>
  <si>
    <t>ED-50905</t>
  </si>
  <si>
    <t>ED-50906</t>
  </si>
  <si>
    <t>ED-50917</t>
  </si>
  <si>
    <t>ED-50918</t>
  </si>
  <si>
    <t>ED-50847</t>
  </si>
  <si>
    <t>ED-50848</t>
  </si>
  <si>
    <t>ED-50849</t>
  </si>
  <si>
    <t>ED-50861</t>
  </si>
  <si>
    <t>ED-50863</t>
  </si>
  <si>
    <t>ED-50845</t>
  </si>
  <si>
    <t>ED-50907</t>
  </si>
  <si>
    <t>ED-50842</t>
  </si>
  <si>
    <t>ED-50843</t>
  </si>
  <si>
    <t>ED-50864</t>
  </si>
  <si>
    <t>ED-50915</t>
  </si>
  <si>
    <t>ED-50916</t>
  </si>
  <si>
    <t>ED-50909</t>
  </si>
  <si>
    <t>ED-50914</t>
  </si>
  <si>
    <t>ED-50908</t>
  </si>
  <si>
    <t>ED-50841</t>
  </si>
  <si>
    <t>ED-50871</t>
  </si>
  <si>
    <t>ED-50870</t>
  </si>
  <si>
    <t>ED-50872</t>
  </si>
  <si>
    <t>ED-50874</t>
  </si>
  <si>
    <t>ED-50873</t>
  </si>
  <si>
    <t>ED-50875</t>
  </si>
  <si>
    <t>ED-50910</t>
  </si>
  <si>
    <t>ED-50865</t>
  </si>
  <si>
    <t>ED-50866</t>
  </si>
  <si>
    <t>ED-50868</t>
  </si>
  <si>
    <t>ED-50867</t>
  </si>
  <si>
    <t>ED-50869</t>
  </si>
  <si>
    <t>ED-50876</t>
  </si>
  <si>
    <t>ED-50919</t>
  </si>
  <si>
    <t>ED-50850</t>
  </si>
  <si>
    <t>ED-9100</t>
  </si>
  <si>
    <t>ED-50921</t>
  </si>
  <si>
    <t>ED-50920</t>
  </si>
  <si>
    <t>ED-50922</t>
  </si>
  <si>
    <t>ED-50923</t>
  </si>
  <si>
    <t>ED-50925</t>
  </si>
  <si>
    <t>ED-50924</t>
  </si>
  <si>
    <t>ED-50926</t>
  </si>
  <si>
    <t>ED-50927</t>
  </si>
  <si>
    <t>ED-50928</t>
  </si>
  <si>
    <t>ED-50933</t>
  </si>
  <si>
    <t>ED-50931</t>
  </si>
  <si>
    <t>ED-50932</t>
  </si>
  <si>
    <t>ED-50934</t>
  </si>
  <si>
    <t>ED-50929</t>
  </si>
  <si>
    <t>ED-50943</t>
  </si>
  <si>
    <t>ED-50937</t>
  </si>
  <si>
    <t>ED-50941</t>
  </si>
  <si>
    <t>ED-50942</t>
  </si>
  <si>
    <t>ED-50935</t>
  </si>
  <si>
    <t>ED-50936</t>
  </si>
  <si>
    <t>ED-50947</t>
  </si>
  <si>
    <t>ED-50949</t>
  </si>
  <si>
    <t>ED-50948</t>
  </si>
  <si>
    <t>ED-50950</t>
  </si>
  <si>
    <t>ED-50930</t>
  </si>
  <si>
    <t>ED-50951</t>
  </si>
  <si>
    <t>ED-50954</t>
  </si>
  <si>
    <t>ED-50957</t>
  </si>
  <si>
    <t>ED-50961</t>
  </si>
  <si>
    <t>ED-50962</t>
  </si>
  <si>
    <t>ED-50963</t>
  </si>
  <si>
    <t>ED-50964</t>
  </si>
  <si>
    <t>ED-50955</t>
  </si>
  <si>
    <t>ED-50958</t>
  </si>
  <si>
    <t>ED-50956</t>
  </si>
  <si>
    <t>ED-50959</t>
  </si>
  <si>
    <t>ED-50960</t>
  </si>
  <si>
    <t>ED-50965</t>
  </si>
  <si>
    <t>ED-50969</t>
  </si>
  <si>
    <t>ED-50970</t>
  </si>
  <si>
    <t>ED-50991</t>
  </si>
  <si>
    <t>ED-7576</t>
  </si>
  <si>
    <t>ED-50952</t>
  </si>
  <si>
    <t>ED-50953</t>
  </si>
  <si>
    <t>ED-50939</t>
  </si>
  <si>
    <t>ED-50938</t>
  </si>
  <si>
    <t>ED-50946</t>
  </si>
  <si>
    <t>ED-50945</t>
  </si>
  <si>
    <t>ED-50944</t>
  </si>
  <si>
    <t>ED-50940</t>
  </si>
  <si>
    <t>ED-50966</t>
  </si>
  <si>
    <t>ED-50967</t>
  </si>
  <si>
    <t>ED-50968</t>
  </si>
  <si>
    <t>ED-50971</t>
  </si>
  <si>
    <t>ED-50972</t>
  </si>
  <si>
    <t>ED-50973</t>
  </si>
  <si>
    <t>ED-50974</t>
  </si>
  <si>
    <t>ED-50975</t>
  </si>
  <si>
    <t>ED-50988</t>
  </si>
  <si>
    <t>ED-50989</t>
  </si>
  <si>
    <t>ED-50990</t>
  </si>
  <si>
    <t>ED-50978</t>
  </si>
  <si>
    <t>ED-50976</t>
  </si>
  <si>
    <t>ED-50977</t>
  </si>
  <si>
    <t>ED-50979</t>
  </si>
  <si>
    <t>ED-50980</t>
  </si>
  <si>
    <t>ED-50981</t>
  </si>
  <si>
    <t>ED-50982</t>
  </si>
  <si>
    <t>ED-50983</t>
  </si>
  <si>
    <t>ED-50984</t>
  </si>
  <si>
    <t>ED-50985</t>
  </si>
  <si>
    <t>ED-50987</t>
  </si>
  <si>
    <t>ED-50986</t>
  </si>
  <si>
    <t>ED-50992</t>
  </si>
  <si>
    <t>ED-50993</t>
  </si>
  <si>
    <t>ED-50994</t>
  </si>
  <si>
    <t>ED-50995</t>
  </si>
  <si>
    <t>ED-50997</t>
  </si>
  <si>
    <t>ED-50998</t>
  </si>
  <si>
    <t>ED-50999</t>
  </si>
  <si>
    <t>ED-51000</t>
  </si>
  <si>
    <t>ED-50996</t>
  </si>
  <si>
    <t>ED-51001</t>
  </si>
  <si>
    <t>ED-51002</t>
  </si>
  <si>
    <t>ED-51003</t>
  </si>
  <si>
    <t>ED-51004</t>
  </si>
  <si>
    <t>ED-51005</t>
  </si>
  <si>
    <t>ED-51006</t>
  </si>
  <si>
    <t>ED-51008</t>
  </si>
  <si>
    <t>ED-51007</t>
  </si>
  <si>
    <t>ED-51009</t>
  </si>
  <si>
    <t>ED-51012</t>
  </si>
  <si>
    <t>ED-51013</t>
  </si>
  <si>
    <t>ED-51010</t>
  </si>
  <si>
    <t>ED-51011</t>
  </si>
  <si>
    <t>ED-51014</t>
  </si>
  <si>
    <t>ED-51016</t>
  </si>
  <si>
    <t>ED-51015</t>
  </si>
  <si>
    <t>ED-51017</t>
  </si>
  <si>
    <t>ED-51018</t>
  </si>
  <si>
    <t>ED-51019</t>
  </si>
  <si>
    <t>ED-51020</t>
  </si>
  <si>
    <t>ED-51032</t>
  </si>
  <si>
    <t>ED-51025</t>
  </si>
  <si>
    <t>ED-51026</t>
  </si>
  <si>
    <t>ED-51027</t>
  </si>
  <si>
    <t>ED-51028</t>
  </si>
  <si>
    <t>ED-51029</t>
  </si>
  <si>
    <t>ED-51024</t>
  </si>
  <si>
    <t>ED-51030</t>
  </si>
  <si>
    <t>ED-51031</t>
  </si>
  <si>
    <t>ED-51052</t>
  </si>
  <si>
    <t>ED-51053</t>
  </si>
  <si>
    <t>ED-51054</t>
  </si>
  <si>
    <t>ED-51056</t>
  </si>
  <si>
    <t>ED-51055</t>
  </si>
  <si>
    <t>ED-51038</t>
  </si>
  <si>
    <t>ED-51040</t>
  </si>
  <si>
    <t>ED-51039</t>
  </si>
  <si>
    <t>ED-51041</t>
  </si>
  <si>
    <t>ED-51047</t>
  </si>
  <si>
    <t>ED-51048</t>
  </si>
  <si>
    <t>ED-51042</t>
  </si>
  <si>
    <t>ED-51044</t>
  </si>
  <si>
    <t>ED-51043</t>
  </si>
  <si>
    <t>ED-51045</t>
  </si>
  <si>
    <t>ED-51046</t>
  </si>
  <si>
    <t>ED-51033</t>
  </si>
  <si>
    <t>ED-51034</t>
  </si>
  <si>
    <t>ED-51035</t>
  </si>
  <si>
    <t>ED-51036</t>
  </si>
  <si>
    <t>ED-51037</t>
  </si>
  <si>
    <t>ED-51049</t>
  </si>
  <si>
    <t>ED-51050</t>
  </si>
  <si>
    <t>ED-51051</t>
  </si>
  <si>
    <t>ED-51114</t>
  </si>
  <si>
    <t>ED-51057</t>
  </si>
  <si>
    <t>ED-51059</t>
  </si>
  <si>
    <t>ED-51058</t>
  </si>
  <si>
    <t>ED-51060</t>
  </si>
  <si>
    <t>ED-51063</t>
  </si>
  <si>
    <t>ED-51064</t>
  </si>
  <si>
    <t>ED-51066</t>
  </si>
  <si>
    <t>ED-51065</t>
  </si>
  <si>
    <t>ED-51067</t>
  </si>
  <si>
    <t>ED-51068</t>
  </si>
  <si>
    <t>ED-51069</t>
  </si>
  <si>
    <t>ED-51073</t>
  </si>
  <si>
    <t>ED-51072</t>
  </si>
  <si>
    <t>ED-51070</t>
  </si>
  <si>
    <t>ED-51071</t>
  </si>
  <si>
    <t>ED-51074</t>
  </si>
  <si>
    <t>ED-51022</t>
  </si>
  <si>
    <t>ED-51023</t>
  </si>
  <si>
    <t>ED-51021</t>
  </si>
  <si>
    <t>ED-51077</t>
  </si>
  <si>
    <t>ED-51080</t>
  </si>
  <si>
    <t>ED-51076</t>
  </si>
  <si>
    <t>ED-51079</t>
  </si>
  <si>
    <t>ED-51078</t>
  </si>
  <si>
    <t>ED-51075</t>
  </si>
  <si>
    <t>ED-51081</t>
  </si>
  <si>
    <t>ED-51084</t>
  </si>
  <si>
    <t>ED-51083</t>
  </si>
  <si>
    <t>ED-51085</t>
  </si>
  <si>
    <t>ED-51086</t>
  </si>
  <si>
    <t>ED-51087</t>
  </si>
  <si>
    <t>ED-51088</t>
  </si>
  <si>
    <t>ED-51089</t>
  </si>
  <si>
    <t>ED-51090</t>
  </si>
  <si>
    <t>ED-51091</t>
  </si>
  <si>
    <t>ED-51082</t>
  </si>
  <si>
    <t>ED-51061</t>
  </si>
  <si>
    <t>ED-51062</t>
  </si>
  <si>
    <t>ED-51092</t>
  </si>
  <si>
    <t>ED-51094</t>
  </si>
  <si>
    <t>ED-51093</t>
  </si>
  <si>
    <t>ED-51096</t>
  </si>
  <si>
    <t>ED-51098</t>
  </si>
  <si>
    <t>ED-51095</t>
  </si>
  <si>
    <t>ED-51097</t>
  </si>
  <si>
    <t>ED-51099</t>
  </si>
  <si>
    <t>ED-51100</t>
  </si>
  <si>
    <t>ED-51105</t>
  </si>
  <si>
    <t>ED-51106</t>
  </si>
  <si>
    <t>ED-51110</t>
  </si>
  <si>
    <t>ED-51107</t>
  </si>
  <si>
    <t>ED-51108</t>
  </si>
  <si>
    <t>ED-51109</t>
  </si>
  <si>
    <t>ED-51103</t>
  </si>
  <si>
    <t>ED-51104</t>
  </si>
  <si>
    <t>ED-51111</t>
  </si>
  <si>
    <t>ED-51112</t>
  </si>
  <si>
    <t>ED-51113</t>
  </si>
  <si>
    <t>ED-51115</t>
  </si>
  <si>
    <t>ED-51118</t>
  </si>
  <si>
    <t>ED-51116</t>
  </si>
  <si>
    <t>ED-51117</t>
  </si>
  <si>
    <t>ED-51119</t>
  </si>
  <si>
    <t>ED-51101</t>
  </si>
  <si>
    <t>ED-51102</t>
  </si>
  <si>
    <t>ED-51121</t>
  </si>
  <si>
    <t>ED-51120</t>
  </si>
  <si>
    <t>ED-51123</t>
  </si>
  <si>
    <t>ED-51124</t>
  </si>
  <si>
    <t>ED-51122</t>
  </si>
  <si>
    <t>ED-51131</t>
  </si>
  <si>
    <t>ED-51132</t>
  </si>
  <si>
    <t>ED-51133</t>
  </si>
  <si>
    <t>ED-51134</t>
  </si>
  <si>
    <t>ED-51127</t>
  </si>
  <si>
    <t>ED-51130</t>
  </si>
  <si>
    <t>ED-51128</t>
  </si>
  <si>
    <t>ED-51129</t>
  </si>
  <si>
    <t>ED-51125</t>
  </si>
  <si>
    <t>ED-51126</t>
  </si>
  <si>
    <t>ED-51135</t>
  </si>
  <si>
    <t>ED-51137</t>
  </si>
  <si>
    <t>ED-51136</t>
  </si>
  <si>
    <t>ED-51138</t>
  </si>
  <si>
    <t>ED-51147</t>
  </si>
  <si>
    <t>ED-51141</t>
  </si>
  <si>
    <t>ED-51139</t>
  </si>
  <si>
    <t>ED-51140</t>
  </si>
  <si>
    <t>ED-51146</t>
  </si>
  <si>
    <t>ED-51145</t>
  </si>
  <si>
    <t>ED-51144</t>
  </si>
  <si>
    <t>ED-51148</t>
  </si>
  <si>
    <t>ED-51143</t>
  </si>
  <si>
    <t>ED-51142</t>
  </si>
  <si>
    <t>ED-51151</t>
  </si>
  <si>
    <t>ED-51152</t>
  </si>
  <si>
    <t>ED-51150</t>
  </si>
  <si>
    <t>ED-51149</t>
  </si>
  <si>
    <t>ED-51155</t>
  </si>
  <si>
    <t>ED-51156</t>
  </si>
  <si>
    <t>ED-51157</t>
  </si>
  <si>
    <t>ED-51154</t>
  </si>
  <si>
    <t>ED-51153</t>
  </si>
  <si>
    <t>ED-51160</t>
  </si>
  <si>
    <t>ED-51158</t>
  </si>
  <si>
    <t>ED-51159</t>
  </si>
  <si>
    <t>ABE-POC-005</t>
  </si>
  <si>
    <t>ABE-POC-010</t>
  </si>
  <si>
    <t>ABE-FIL-005</t>
  </si>
  <si>
    <t>ABE-FOS-005</t>
  </si>
  <si>
    <t>ABE-FOS-010</t>
  </si>
  <si>
    <t>ABE-FOS-015</t>
  </si>
  <si>
    <t>ABE-FOS-020</t>
  </si>
  <si>
    <t>ABE-LAJ-005</t>
  </si>
  <si>
    <t>ABE-REV-010</t>
  </si>
  <si>
    <t>ABE-REV-005</t>
  </si>
  <si>
    <t>ACE-ASS-005</t>
  </si>
  <si>
    <t>ACE-ASS-015</t>
  </si>
  <si>
    <t>ACE-BAN-010</t>
  </si>
  <si>
    <t>ACE-BAN-015</t>
  </si>
  <si>
    <t>ACE-BAR-010</t>
  </si>
  <si>
    <t>ACE-BAR-005</t>
  </si>
  <si>
    <t>ACE-BAR-015</t>
  </si>
  <si>
    <t>ACE-BAR-030</t>
  </si>
  <si>
    <t>ACE-BAR-035</t>
  </si>
  <si>
    <t>ACE-BAR-040</t>
  </si>
  <si>
    <t>ACE-BAR-020</t>
  </si>
  <si>
    <t>ACE-BAR-025</t>
  </si>
  <si>
    <t>ACE-BEB-005</t>
  </si>
  <si>
    <t>ACE-BEB-040</t>
  </si>
  <si>
    <t>ACE-BEB-010</t>
  </si>
  <si>
    <t>ACE-BEB-015</t>
  </si>
  <si>
    <t>ACE-BEB-020</t>
  </si>
  <si>
    <t>ACE-BEB-025</t>
  </si>
  <si>
    <t>ACE-CAB-005</t>
  </si>
  <si>
    <t>ACE-CAB-010</t>
  </si>
  <si>
    <t>ACE-CAB-015</t>
  </si>
  <si>
    <t>ACE-PAP-010</t>
  </si>
  <si>
    <t>ACE-PAP-020</t>
  </si>
  <si>
    <t>ACE-ALC-010</t>
  </si>
  <si>
    <t>ACE-FIL-005</t>
  </si>
  <si>
    <t>ACE-FIL-015</t>
  </si>
  <si>
    <t>ACE-SAB-010</t>
  </si>
  <si>
    <t>ACE-PAP-005</t>
  </si>
  <si>
    <t>ACE-PAP-015</t>
  </si>
  <si>
    <t>ACE-PAP-025</t>
  </si>
  <si>
    <t>ACE-SAB-005</t>
  </si>
  <si>
    <t>ACE-SAB-015</t>
  </si>
  <si>
    <t>ACE-SAB-020</t>
  </si>
  <si>
    <t>ACE-SAB-030</t>
  </si>
  <si>
    <t>ACE-SAB-025</t>
  </si>
  <si>
    <t>ACE-VAR-010</t>
  </si>
  <si>
    <t>ALV-EST-010</t>
  </si>
  <si>
    <t>ALV-EST-015</t>
  </si>
  <si>
    <t>ALV-EST-005</t>
  </si>
  <si>
    <t>ALV-EST-040</t>
  </si>
  <si>
    <t>ALV-EST-045</t>
  </si>
  <si>
    <t>ALV-EST-035</t>
  </si>
  <si>
    <t>ALV-EST-025</t>
  </si>
  <si>
    <t>ALV-EST-030</t>
  </si>
  <si>
    <t>ALV-EST-020</t>
  </si>
  <si>
    <t>ALV-COB-005</t>
  </si>
  <si>
    <t>ALV-COB-015</t>
  </si>
  <si>
    <t>ALV-COB-010</t>
  </si>
  <si>
    <t>ALV-VID-005</t>
  </si>
  <si>
    <t>ALV-BLO-025</t>
  </si>
  <si>
    <t>ALV-BLO-010</t>
  </si>
  <si>
    <t>ALV-BLO-030</t>
  </si>
  <si>
    <t>ALV-BLO-015</t>
  </si>
  <si>
    <t>ALV-BLO-020</t>
  </si>
  <si>
    <t>ALV-BLO-005</t>
  </si>
  <si>
    <t>ALV-CEL-005</t>
  </si>
  <si>
    <t>ALV-CEL-010</t>
  </si>
  <si>
    <t>ALV-CEL-015</t>
  </si>
  <si>
    <t>ALV-TIJ-030</t>
  </si>
  <si>
    <t>ALV-TIJ-035</t>
  </si>
  <si>
    <t>ALV-TIJ-025</t>
  </si>
  <si>
    <t>ALV-LAM-005</t>
  </si>
  <si>
    <t>ALV-LAM-015</t>
  </si>
  <si>
    <t>ALV-LAM-003</t>
  </si>
  <si>
    <t>ALV-TIJ-015</t>
  </si>
  <si>
    <t>ALV-TIJ-005</t>
  </si>
  <si>
    <t>ALV-TIJ-020</t>
  </si>
  <si>
    <t>ALV-TIJ-010</t>
  </si>
  <si>
    <t>ALV-TIJ-003</t>
  </si>
  <si>
    <t>ALV-BLO-055</t>
  </si>
  <si>
    <t>ALV-BLO-040</t>
  </si>
  <si>
    <t>ALV-BLO-060</t>
  </si>
  <si>
    <t>ALV-BLO-045</t>
  </si>
  <si>
    <t>ALV-BLO-050</t>
  </si>
  <si>
    <t>ALV-BLO-035</t>
  </si>
  <si>
    <t>ALV-VID-015</t>
  </si>
  <si>
    <t>ALV-VID-010</t>
  </si>
  <si>
    <t>ALV-DRY-010</t>
  </si>
  <si>
    <t>ALV-DRY-005</t>
  </si>
  <si>
    <t>ALV-DRY-015</t>
  </si>
  <si>
    <t>AND-BAN-010</t>
  </si>
  <si>
    <t>AND-BAN-005</t>
  </si>
  <si>
    <t>AND-BAN-020</t>
  </si>
  <si>
    <t>AND-BAN-015</t>
  </si>
  <si>
    <t>AND-FOR-005</t>
  </si>
  <si>
    <t>AND-DUT-006</t>
  </si>
  <si>
    <t>AND-ALV-005</t>
  </si>
  <si>
    <t>AND-FAC-011</t>
  </si>
  <si>
    <t>AND-FAC-010</t>
  </si>
  <si>
    <t>AND-TEL-006</t>
  </si>
  <si>
    <t>AND-TEL-005</t>
  </si>
  <si>
    <t>ARC-CIL-010</t>
  </si>
  <si>
    <t>ARC-COM-005</t>
  </si>
  <si>
    <t>ARC-FIL-015</t>
  </si>
  <si>
    <t>ARC-FIL-025</t>
  </si>
  <si>
    <t>ARC-FIL-020</t>
  </si>
  <si>
    <t>ARC-FIL-005</t>
  </si>
  <si>
    <t>ARC-FIL-030</t>
  </si>
  <si>
    <t>ARC-FIL-010</t>
  </si>
  <si>
    <t>GAS-TUB-030</t>
  </si>
  <si>
    <t>GAS-TUB-040</t>
  </si>
  <si>
    <t>GAS-TUB-035</t>
  </si>
  <si>
    <t>GAS-TUB-020</t>
  </si>
  <si>
    <t>GAS-TUB-045</t>
  </si>
  <si>
    <t>GAS-TUB-050</t>
  </si>
  <si>
    <t>GAS-TUB-025</t>
  </si>
  <si>
    <t>ARC-MAN-010</t>
  </si>
  <si>
    <t>ARC-MAN-020</t>
  </si>
  <si>
    <t>ARC-MAN-015</t>
  </si>
  <si>
    <t>ARC-COM-015</t>
  </si>
  <si>
    <t>ARC-COM-010</t>
  </si>
  <si>
    <t>ARC-PUR-005</t>
  </si>
  <si>
    <t>ARC-REG-005</t>
  </si>
  <si>
    <t>ARC-VAL-095</t>
  </si>
  <si>
    <t>ARC-VAL-105</t>
  </si>
  <si>
    <t>ARC-VAL-100</t>
  </si>
  <si>
    <t>ARC-VAL-085</t>
  </si>
  <si>
    <t>ARC-VAL-110</t>
  </si>
  <si>
    <t>ARC-VAL-115</t>
  </si>
  <si>
    <t>ARC-VAL-090</t>
  </si>
  <si>
    <t>ARC-VAL-025</t>
  </si>
  <si>
    <t>ARC-VAL-035</t>
  </si>
  <si>
    <t>ARC-VAL-030</t>
  </si>
  <si>
    <t>ARC-VAL-015</t>
  </si>
  <si>
    <t>ARC-VAL-040</t>
  </si>
  <si>
    <t>ARC-VAL-045</t>
  </si>
  <si>
    <t>ARC-VAL-020</t>
  </si>
  <si>
    <t>ARC-VAL-060</t>
  </si>
  <si>
    <t>ARC-VAL-070</t>
  </si>
  <si>
    <t>ARC-VAL-065</t>
  </si>
  <si>
    <t>ARC-VAL-050</t>
  </si>
  <si>
    <t>ARC-VAL-075</t>
  </si>
  <si>
    <t>ARC-VAL-080</t>
  </si>
  <si>
    <t>ARC-VAL-055</t>
  </si>
  <si>
    <t>ARC-VAL-010</t>
  </si>
  <si>
    <t>ARC-VAL-005</t>
  </si>
  <si>
    <t>ARM-TEL-005</t>
  </si>
  <si>
    <t>ARM-TEL-010</t>
  </si>
  <si>
    <t>ARM-AÇO-010</t>
  </si>
  <si>
    <t>ARM-AÇO-005</t>
  </si>
  <si>
    <t>ARM-AÇO-020</t>
  </si>
  <si>
    <t>ARM-AÇO-015</t>
  </si>
  <si>
    <t>BAN-AÇO-005</t>
  </si>
  <si>
    <t>BAN-ARD-005</t>
  </si>
  <si>
    <t>BAN-ARD-010</t>
  </si>
  <si>
    <t>BAN-CON-010</t>
  </si>
  <si>
    <t>BAN-GRA-010</t>
  </si>
  <si>
    <t>BAN-GRA-005</t>
  </si>
  <si>
    <t>BAN-GRA-020</t>
  </si>
  <si>
    <t>BAN-GRA-015</t>
  </si>
  <si>
    <t>BAN-CON-005</t>
  </si>
  <si>
    <t>BAN-FUR-005</t>
  </si>
  <si>
    <t>BAN-ROD-010</t>
  </si>
  <si>
    <t>BAN-ROD-005</t>
  </si>
  <si>
    <t>BAN-ROD-020</t>
  </si>
  <si>
    <t>BAN-ROD-015</t>
  </si>
  <si>
    <t>BAN-TES-005</t>
  </si>
  <si>
    <t>BAN-TES-010</t>
  </si>
  <si>
    <t>BAN-JAR-005</t>
  </si>
  <si>
    <t>BAN-JAR-010</t>
  </si>
  <si>
    <t>BAN-JAR-015</t>
  </si>
  <si>
    <t>BAN-INT-015</t>
  </si>
  <si>
    <t>BAN-INT-010</t>
  </si>
  <si>
    <t>BAN-INT-005</t>
  </si>
  <si>
    <t>MES-ARD-005</t>
  </si>
  <si>
    <t>MES-CON-005</t>
  </si>
  <si>
    <t>CAB-ANI-005</t>
  </si>
  <si>
    <t>CAB-ANI-010</t>
  </si>
  <si>
    <t>CAB-CAB-010</t>
  </si>
  <si>
    <t>CAB-CAB-005</t>
  </si>
  <si>
    <t>CAB-CAB-020</t>
  </si>
  <si>
    <t>CAB-CAB-015</t>
  </si>
  <si>
    <t>CAB-CER-005</t>
  </si>
  <si>
    <t>CAB-CER-010</t>
  </si>
  <si>
    <t>CAB-CON-010</t>
  </si>
  <si>
    <t>CAB-CON-005</t>
  </si>
  <si>
    <t>CAB-EST-005</t>
  </si>
  <si>
    <t>CAB-RACK-015</t>
  </si>
  <si>
    <t>CAB-RACK-020</t>
  </si>
  <si>
    <t>CAB-PATCH-010</t>
  </si>
  <si>
    <t>CAB-PATCH-015</t>
  </si>
  <si>
    <t>CAB-PATCH-020</t>
  </si>
  <si>
    <t>CAB-RACK-010</t>
  </si>
  <si>
    <t>CAB-RACK-025</t>
  </si>
  <si>
    <t>CAB-TOM-015</t>
  </si>
  <si>
    <t>CAB-TOM-020</t>
  </si>
  <si>
    <t>CAB-TOM-025</t>
  </si>
  <si>
    <t>CAB-TOM-005</t>
  </si>
  <si>
    <t>CAB-TOM-010</t>
  </si>
  <si>
    <t>CER-MOU-005</t>
  </si>
  <si>
    <t>CER-MOU-015</t>
  </si>
  <si>
    <t>CER-MOU-020</t>
  </si>
  <si>
    <t>CIN-BLO-040</t>
  </si>
  <si>
    <t>CIN-BLO-035</t>
  </si>
  <si>
    <t>CIN-BLO-025</t>
  </si>
  <si>
    <t>CIN-BLO-010</t>
  </si>
  <si>
    <t>CIN-BLO-030</t>
  </si>
  <si>
    <t>CIN-BLO-015</t>
  </si>
  <si>
    <t>CIN-BLO-020</t>
  </si>
  <si>
    <t>CIN-BLO-005</t>
  </si>
  <si>
    <t>CIN-VER-010</t>
  </si>
  <si>
    <t>CIN-ENC-015</t>
  </si>
  <si>
    <t>CIN-VER-005</t>
  </si>
  <si>
    <t>COB-ENG-040</t>
  </si>
  <si>
    <t>COB-TEL-015</t>
  </si>
  <si>
    <t>COB-TEL-010</t>
  </si>
  <si>
    <t>COB-TEL-005</t>
  </si>
  <si>
    <t>COB-TEL-020</t>
  </si>
  <si>
    <t>COB-TEL-025</t>
  </si>
  <si>
    <t>COB-TEL-030</t>
  </si>
  <si>
    <t>COB-TEL-035</t>
  </si>
  <si>
    <t>COB-TEL-040</t>
  </si>
  <si>
    <t>COB-TEL-055</t>
  </si>
  <si>
    <t>COB-TEL-050</t>
  </si>
  <si>
    <t>COB-TEL-045</t>
  </si>
  <si>
    <t>COB-TEL-065</t>
  </si>
  <si>
    <t>COB-TEL-060</t>
  </si>
  <si>
    <t>COB-CUM-005</t>
  </si>
  <si>
    <t>COB-CUM-020</t>
  </si>
  <si>
    <t>COB-CUM-025</t>
  </si>
  <si>
    <t>COB-CUM-015</t>
  </si>
  <si>
    <t>COB-CUM-030</t>
  </si>
  <si>
    <t>COB-ESP-005</t>
  </si>
  <si>
    <t>COB-RUF-010</t>
  </si>
  <si>
    <t>COB-RUF-015</t>
  </si>
  <si>
    <t>COB-TEL-071</t>
  </si>
  <si>
    <t>COB-CUM-010</t>
  </si>
  <si>
    <t>COB-EMB-005</t>
  </si>
  <si>
    <t>COB-ENG-010</t>
  </si>
  <si>
    <t>COB-ENG-015</t>
  </si>
  <si>
    <t>COB-ENG-020</t>
  </si>
  <si>
    <t>COB-ENG-005</t>
  </si>
  <si>
    <t>COB-ENG-030</t>
  </si>
  <si>
    <t>COB-ENG-025</t>
  </si>
  <si>
    <t>COB-ENG-035</t>
  </si>
  <si>
    <t>COB-ENG-045</t>
  </si>
  <si>
    <t>COB-TEL-016</t>
  </si>
  <si>
    <t>DEM-ALV-010</t>
  </si>
  <si>
    <t>DEM-ALV-005</t>
  </si>
  <si>
    <t>DEM-PIS-050</t>
  </si>
  <si>
    <t>DEM-CON-020</t>
  </si>
  <si>
    <t>DEM-CON-030</t>
  </si>
  <si>
    <t>DEM-CON-010</t>
  </si>
  <si>
    <t>DEM-CON-015</t>
  </si>
  <si>
    <t>DEM-CON-025</t>
  </si>
  <si>
    <t>DEM-CON-005</t>
  </si>
  <si>
    <t>DEM-CON-040</t>
  </si>
  <si>
    <t>DEM-DIV-015</t>
  </si>
  <si>
    <t>DEM-DIV-020</t>
  </si>
  <si>
    <t>DEM-DIV-010</t>
  </si>
  <si>
    <t>DEM-DIV-005</t>
  </si>
  <si>
    <t>DEM-ENG-015</t>
  </si>
  <si>
    <t>DEM-ENG-020</t>
  </si>
  <si>
    <t>DEM-ENG-005</t>
  </si>
  <si>
    <t>DEM-ENG-010</t>
  </si>
  <si>
    <t>DEM-REV-020</t>
  </si>
  <si>
    <t>DEM-FOR-030</t>
  </si>
  <si>
    <t>DEM-FOR-020</t>
  </si>
  <si>
    <t>DEM-FOR-015</t>
  </si>
  <si>
    <t>DEM-FOR-010</t>
  </si>
  <si>
    <t>DEM-FOR-005</t>
  </si>
  <si>
    <t>DEM-FOR-035</t>
  </si>
  <si>
    <t>DEM-PIS-040</t>
  </si>
  <si>
    <t>DEM-PIS-045</t>
  </si>
  <si>
    <t>DEM-PAV-005</t>
  </si>
  <si>
    <t>DEM-PAV-010</t>
  </si>
  <si>
    <t>DEM-PIS-065</t>
  </si>
  <si>
    <t>DEM-PIS-010</t>
  </si>
  <si>
    <t>DEM-PIS-005</t>
  </si>
  <si>
    <t>DEM-PIS-025</t>
  </si>
  <si>
    <t>DEM-PIS-015</t>
  </si>
  <si>
    <t>DEM-PIS-035</t>
  </si>
  <si>
    <t>DEM-PIS-030</t>
  </si>
  <si>
    <t>DEM-PIS-020</t>
  </si>
  <si>
    <t>DEM-REV-005</t>
  </si>
  <si>
    <t>DEM-PIS-070</t>
  </si>
  <si>
    <t>DEM-REV-010</t>
  </si>
  <si>
    <t>DEM-REV-015</t>
  </si>
  <si>
    <t>DEM-ROD-005</t>
  </si>
  <si>
    <t>DEM-SAR-005</t>
  </si>
  <si>
    <t>DEM-PIS-060</t>
  </si>
  <si>
    <t>DEM-RED-005</t>
  </si>
  <si>
    <t>ELE-REA-015</t>
  </si>
  <si>
    <t>DEOP-000-005</t>
  </si>
  <si>
    <t>DEM-ALA-005</t>
  </si>
  <si>
    <t>DEM-POR-025</t>
  </si>
  <si>
    <t>DEM-BAN-005</t>
  </si>
  <si>
    <t>DEM-CAL-005</t>
  </si>
  <si>
    <t>DEM-CON-050</t>
  </si>
  <si>
    <t>DEM-CON-045</t>
  </si>
  <si>
    <t>DEM-CON-035</t>
  </si>
  <si>
    <t>DEM-FER-005</t>
  </si>
  <si>
    <t>DEM-POR-015</t>
  </si>
  <si>
    <t>DEM-IMP-005</t>
  </si>
  <si>
    <t>DEM-INT-005</t>
  </si>
  <si>
    <t>DEM-LOU-005</t>
  </si>
  <si>
    <t>DEM-LUM-005</t>
  </si>
  <si>
    <t>DEM-LUM-010</t>
  </si>
  <si>
    <t>DEM-POR-020</t>
  </si>
  <si>
    <t>DEM-MFC-010</t>
  </si>
  <si>
    <t>DEM-MFC-005</t>
  </si>
  <si>
    <t>DEM-MET-005</t>
  </si>
  <si>
    <t>DEM-MET-010</t>
  </si>
  <si>
    <t>DEM-PAD-005</t>
  </si>
  <si>
    <t>DEM-PAD-010</t>
  </si>
  <si>
    <t>DEM-POR-005</t>
  </si>
  <si>
    <t>DEM-POR-030</t>
  </si>
  <si>
    <t>DEM-QUA-005</t>
  </si>
  <si>
    <t>DEM-RUF-005</t>
  </si>
  <si>
    <t>DEM-TEL-025</t>
  </si>
  <si>
    <t>DEM-TEL-030</t>
  </si>
  <si>
    <t>DEM-TEL-005</t>
  </si>
  <si>
    <t>DEM-TEL-015</t>
  </si>
  <si>
    <t>DEM-TEL-020</t>
  </si>
  <si>
    <t>DEM-TEL-010</t>
  </si>
  <si>
    <t>DEM-PEI-005</t>
  </si>
  <si>
    <t>DEM-SOL-005</t>
  </si>
  <si>
    <t>DEM-TUB-005</t>
  </si>
  <si>
    <t>DEM-RED-010</t>
  </si>
  <si>
    <t>DEM-VID-005</t>
  </si>
  <si>
    <t>ELE-CON-090</t>
  </si>
  <si>
    <t>DIV-PED-010</t>
  </si>
  <si>
    <t>DIV-PED-025</t>
  </si>
  <si>
    <t>DIV-PED-015</t>
  </si>
  <si>
    <t>DIV-PED-005</t>
  </si>
  <si>
    <t>DIV-PED-020</t>
  </si>
  <si>
    <t>DIV-PAI-015</t>
  </si>
  <si>
    <t>DIV-PAI-005</t>
  </si>
  <si>
    <t>DIV-PAI-010</t>
  </si>
  <si>
    <t>ELE-PAD-095</t>
  </si>
  <si>
    <t>DRE-GAL-005</t>
  </si>
  <si>
    <t>DRE-GAL-010</t>
  </si>
  <si>
    <t>DRE-GAL-015</t>
  </si>
  <si>
    <t>DRE-GAL-020</t>
  </si>
  <si>
    <t>DRE-GAL-025</t>
  </si>
  <si>
    <t>DRE-GAL-030</t>
  </si>
  <si>
    <t>DRE-GAL-035</t>
  </si>
  <si>
    <t>DRE-GAL-040</t>
  </si>
  <si>
    <t>DRE-GAL-045</t>
  </si>
  <si>
    <t>DRE-GAL-050</t>
  </si>
  <si>
    <t>DRE-GAL-055</t>
  </si>
  <si>
    <t>DRE-GAL-060</t>
  </si>
  <si>
    <t>DRE-GAL-065</t>
  </si>
  <si>
    <t>DRE-GAL-070</t>
  </si>
  <si>
    <t>DRE-GAL-075</t>
  </si>
  <si>
    <t>DRE-GAL-080</t>
  </si>
  <si>
    <t>DRE-GAL-085</t>
  </si>
  <si>
    <t>DRE-GAL-090</t>
  </si>
  <si>
    <t>DRE-GAL-095</t>
  </si>
  <si>
    <t>DRE-ALA-030</t>
  </si>
  <si>
    <t>DRE-ALA-035</t>
  </si>
  <si>
    <t>DRE-ALA-040</t>
  </si>
  <si>
    <t>DRE-ALA-045</t>
  </si>
  <si>
    <t>DRE-ALA-050</t>
  </si>
  <si>
    <t>DRE-ALA-005</t>
  </si>
  <si>
    <t>DRE-ALA-010</t>
  </si>
  <si>
    <t>DRE-ALA-015</t>
  </si>
  <si>
    <t>DRE-ALA-020</t>
  </si>
  <si>
    <t>DRE-ALA-025</t>
  </si>
  <si>
    <t>ELE-BLO-005</t>
  </si>
  <si>
    <t>DRE-BOC-015</t>
  </si>
  <si>
    <t>DRE-BOC-005</t>
  </si>
  <si>
    <t>DRE-BOC-010</t>
  </si>
  <si>
    <t>DRE-CXS-036</t>
  </si>
  <si>
    <t>DRE-CXS-035</t>
  </si>
  <si>
    <t>DRE-CXS-006</t>
  </si>
  <si>
    <t>DRE-CXS-007</t>
  </si>
  <si>
    <t>DRE-CXS-010</t>
  </si>
  <si>
    <t>DRE-CXS-011</t>
  </si>
  <si>
    <t>DRE-CXS-012</t>
  </si>
  <si>
    <t>DRE-CXS-016</t>
  </si>
  <si>
    <t>DRE-CXS-017</t>
  </si>
  <si>
    <t>DRE-CXS-020</t>
  </si>
  <si>
    <t>DRE-CXS-021</t>
  </si>
  <si>
    <t>DRE-CXS-025</t>
  </si>
  <si>
    <t>DRE-CXS-026</t>
  </si>
  <si>
    <t>DRE-CXS-030</t>
  </si>
  <si>
    <t>DRE-CXS-031</t>
  </si>
  <si>
    <t>DRE-CXS-005</t>
  </si>
  <si>
    <t>DRE-CXS-015</t>
  </si>
  <si>
    <t>DRE-CAN-050</t>
  </si>
  <si>
    <t>DRE-CAN-055</t>
  </si>
  <si>
    <t>DRE-CAN-065</t>
  </si>
  <si>
    <t>DRE-CAN-070</t>
  </si>
  <si>
    <t>DRE-CAN-075</t>
  </si>
  <si>
    <t>DRE-CAN-080</t>
  </si>
  <si>
    <t>DRE-CAN-085</t>
  </si>
  <si>
    <t>DRE-CAN-060</t>
  </si>
  <si>
    <t>DRE-CAN-045</t>
  </si>
  <si>
    <t>DRE-CAN-005</t>
  </si>
  <si>
    <t>DRE-CAN-010</t>
  </si>
  <si>
    <t>DRE-CAN-015</t>
  </si>
  <si>
    <t>DRE-CAN-020</t>
  </si>
  <si>
    <t>DRE-CAN-025</t>
  </si>
  <si>
    <t>DRE-CAN-030</t>
  </si>
  <si>
    <t>DRE-CAN-035</t>
  </si>
  <si>
    <t>DRE-CHA-005</t>
  </si>
  <si>
    <t>DRE-CHA-010</t>
  </si>
  <si>
    <t>DRE-CON-005</t>
  </si>
  <si>
    <t>DRE-DES-080</t>
  </si>
  <si>
    <t>DRE-DES-085</t>
  </si>
  <si>
    <t>DRE-DES-090</t>
  </si>
  <si>
    <t>DRE-DES-095</t>
  </si>
  <si>
    <t>DRE-DES-100</t>
  </si>
  <si>
    <t>DRE-DES-055</t>
  </si>
  <si>
    <t>DRE-DES-060</t>
  </si>
  <si>
    <t>DRE-DES-065</t>
  </si>
  <si>
    <t>DRE-DES-070</t>
  </si>
  <si>
    <t>DRE-DES-075</t>
  </si>
  <si>
    <t>DRE-DES-030</t>
  </si>
  <si>
    <t>DRE-DES-035</t>
  </si>
  <si>
    <t>DRE-DES-040</t>
  </si>
  <si>
    <t>DRE-DES-045</t>
  </si>
  <si>
    <t>DRE-DES-050</t>
  </si>
  <si>
    <t>DRE-DES-005</t>
  </si>
  <si>
    <t>DRE-DES-010</t>
  </si>
  <si>
    <t>DRE-DES-015</t>
  </si>
  <si>
    <t>DRE-DES-020</t>
  </si>
  <si>
    <t>DRE-DES-025</t>
  </si>
  <si>
    <t>DRE-DRE-005</t>
  </si>
  <si>
    <t>DRE-DRE-010</t>
  </si>
  <si>
    <t>DRE-FOR-005</t>
  </si>
  <si>
    <t>DRE-TUB-085</t>
  </si>
  <si>
    <t>DRE-TUB-090</t>
  </si>
  <si>
    <t>DRE-TUB-095</t>
  </si>
  <si>
    <t>DRE-TUB-060</t>
  </si>
  <si>
    <t>DRE-TUB-065</t>
  </si>
  <si>
    <t>DRE-TUB-070</t>
  </si>
  <si>
    <t>DRE-TUB-075</t>
  </si>
  <si>
    <t>DRE-TUB-080</t>
  </si>
  <si>
    <t>DRE-TUB-040</t>
  </si>
  <si>
    <t>DRE-TUB-045</t>
  </si>
  <si>
    <t>DRE-TUB-050</t>
  </si>
  <si>
    <t>DRE-TUB-055</t>
  </si>
  <si>
    <t>DRE-TUB-110</t>
  </si>
  <si>
    <t>DRE-TUB-105</t>
  </si>
  <si>
    <t>DRE-TUB-115</t>
  </si>
  <si>
    <t>DRE-TUB-015</t>
  </si>
  <si>
    <t>DRE-TUB-020</t>
  </si>
  <si>
    <t>DRE-TUB-025</t>
  </si>
  <si>
    <t>DRE-TUB-005</t>
  </si>
  <si>
    <t>DRE-TUB-010</t>
  </si>
  <si>
    <t>DRE-SAR-025</t>
  </si>
  <si>
    <t>DRE-SAR-020</t>
  </si>
  <si>
    <t>DRE-POÇ-035</t>
  </si>
  <si>
    <t>DRE-POÇ-040</t>
  </si>
  <si>
    <t>DRE-POÇ-045</t>
  </si>
  <si>
    <t>DRE-POÇ-050</t>
  </si>
  <si>
    <t>DRE-POÇ-055</t>
  </si>
  <si>
    <t>DRE-POÇ-005</t>
  </si>
  <si>
    <t>DRE-POÇ-010</t>
  </si>
  <si>
    <t>DRE-POÇ-015</t>
  </si>
  <si>
    <t>DRE-POÇ-025</t>
  </si>
  <si>
    <t>DRE-POÇ-030</t>
  </si>
  <si>
    <t>DRE-POÇ-085</t>
  </si>
  <si>
    <t>DRE-POÇ-090</t>
  </si>
  <si>
    <t>DRE-POÇ-095</t>
  </si>
  <si>
    <t>DRE-POÇ-100</t>
  </si>
  <si>
    <t>DRE-POÇ-105</t>
  </si>
  <si>
    <t>DRE-POÇ-060</t>
  </si>
  <si>
    <t>DRE-POÇ-065</t>
  </si>
  <si>
    <t>DRE-POÇ-070</t>
  </si>
  <si>
    <t>DRE-POÇ-075</t>
  </si>
  <si>
    <t>DRE-POÇ-080</t>
  </si>
  <si>
    <t>DRE-POÇ-135</t>
  </si>
  <si>
    <t>DRE-POÇ-140</t>
  </si>
  <si>
    <t>DRE-POÇ-145</t>
  </si>
  <si>
    <t>DRE-POÇ-150</t>
  </si>
  <si>
    <t>DRE-POÇ-155</t>
  </si>
  <si>
    <t>DRE-POÇ-110</t>
  </si>
  <si>
    <t>DRE-POÇ-115</t>
  </si>
  <si>
    <t>DRE-POÇ-120</t>
  </si>
  <si>
    <t>DRE-POÇ-125</t>
  </si>
  <si>
    <t>DRE-POÇ-130</t>
  </si>
  <si>
    <t>DRE-SAR-005</t>
  </si>
  <si>
    <t>DRE-SAR-010</t>
  </si>
  <si>
    <t>DRE-SAR-015</t>
  </si>
  <si>
    <t>DRE-TAM-005</t>
  </si>
  <si>
    <t>DRE-TUB-100</t>
  </si>
  <si>
    <t>DRE-VAL-035</t>
  </si>
  <si>
    <t>DRE-VAL-005</t>
  </si>
  <si>
    <t>DRE-VAL-010</t>
  </si>
  <si>
    <t>DRE-VAL-015</t>
  </si>
  <si>
    <t>DRE-VAL-020</t>
  </si>
  <si>
    <t>DRE-VAL-025</t>
  </si>
  <si>
    <t>DRE-VAL-030</t>
  </si>
  <si>
    <t>ELE-BRÇ-005</t>
  </si>
  <si>
    <t>ELE-CAV-005</t>
  </si>
  <si>
    <t>ELE-ANE-005</t>
  </si>
  <si>
    <t>ELE-ARM-005</t>
  </si>
  <si>
    <t>ELE-PAD-110</t>
  </si>
  <si>
    <t>ELE-ATE-005</t>
  </si>
  <si>
    <t>ELE-PER-035</t>
  </si>
  <si>
    <t>ELE-CAM-005</t>
  </si>
  <si>
    <t>ELE-CBÇ-005</t>
  </si>
  <si>
    <t>ELE-CBÇ-015</t>
  </si>
  <si>
    <t>ELE-CBÇ-010</t>
  </si>
  <si>
    <t>ELE-CAB-290</t>
  </si>
  <si>
    <t>ELE-CAB-325</t>
  </si>
  <si>
    <t>ELE-CAB-270</t>
  </si>
  <si>
    <t>ELE-CAB-330</t>
  </si>
  <si>
    <t>ELE-CAB-295</t>
  </si>
  <si>
    <t>ELE-CAB-335</t>
  </si>
  <si>
    <t>ELE-CAB-340</t>
  </si>
  <si>
    <t>ELE-CAB-275</t>
  </si>
  <si>
    <t>ELE-CAB-300</t>
  </si>
  <si>
    <t>ELE-CAB-345</t>
  </si>
  <si>
    <t>ELE-CAB-305</t>
  </si>
  <si>
    <t>ELE-CAB-280</t>
  </si>
  <si>
    <t>ELE-CAB-350</t>
  </si>
  <si>
    <t>ELE-CAB-310</t>
  </si>
  <si>
    <t>ELE-CAB-355</t>
  </si>
  <si>
    <t>ELE-CAB-285</t>
  </si>
  <si>
    <t>ELE-CAB-315</t>
  </si>
  <si>
    <t>ELE-CAB-320</t>
  </si>
  <si>
    <t>ELE-CAB-250</t>
  </si>
  <si>
    <t>ELE-CAB-230</t>
  </si>
  <si>
    <t>ELE-CAB-255</t>
  </si>
  <si>
    <t>ELE-CAB-235</t>
  </si>
  <si>
    <t>ELE-CAB-260</t>
  </si>
  <si>
    <t>ELE-CAB-265</t>
  </si>
  <si>
    <t>ELE-CAB-240</t>
  </si>
  <si>
    <t>ELE-CAB-245</t>
  </si>
  <si>
    <t>ELE-COR-010</t>
  </si>
  <si>
    <t>ELE-COR-015</t>
  </si>
  <si>
    <t>ELE-COR-020</t>
  </si>
  <si>
    <t>ELE-COR-025</t>
  </si>
  <si>
    <t>ELE-COR-030</t>
  </si>
  <si>
    <t>ELE-COR-005</t>
  </si>
  <si>
    <t>ELE-COR-035</t>
  </si>
  <si>
    <t>ELE-COR-040</t>
  </si>
  <si>
    <t>ELE-CAB-180</t>
  </si>
  <si>
    <t>ELE-CAB-185</t>
  </si>
  <si>
    <t>ELE-CAB-190</t>
  </si>
  <si>
    <t>ELE-CAB-195</t>
  </si>
  <si>
    <t>ELE-CAB-200</t>
  </si>
  <si>
    <t>ELE-CAB-155</t>
  </si>
  <si>
    <t>ELE-CAB-175</t>
  </si>
  <si>
    <t>ELE-CAB-160</t>
  </si>
  <si>
    <t>ELE-CAB-165</t>
  </si>
  <si>
    <t>ELE-CAB-170</t>
  </si>
  <si>
    <t>ELE-CAB-205</t>
  </si>
  <si>
    <t>ELE-CAB-225</t>
  </si>
  <si>
    <t>ELE-CAB-210</t>
  </si>
  <si>
    <t>ELE-CAB-215</t>
  </si>
  <si>
    <t>ELE-CAB-220</t>
  </si>
  <si>
    <t>ELE-CXS-110</t>
  </si>
  <si>
    <t>ELE-CXS-115</t>
  </si>
  <si>
    <t>ELE-CXS-065</t>
  </si>
  <si>
    <t>ELE-CXS-050</t>
  </si>
  <si>
    <t>ELE-CXS-055</t>
  </si>
  <si>
    <t>ELE-CXS-060</t>
  </si>
  <si>
    <t>ELE-PER-090</t>
  </si>
  <si>
    <t>ELE-PER-095</t>
  </si>
  <si>
    <t>ELE-PER-100</t>
  </si>
  <si>
    <t>ELE-PER-105</t>
  </si>
  <si>
    <t>ELE-PER-110</t>
  </si>
  <si>
    <t>ELE-CXS-140</t>
  </si>
  <si>
    <t>ELE-CXS-145</t>
  </si>
  <si>
    <t>ELE-CXS-150</t>
  </si>
  <si>
    <t>ELE-CXS-155</t>
  </si>
  <si>
    <t>ELE-CXS-195</t>
  </si>
  <si>
    <t>ELE-CXS-200</t>
  </si>
  <si>
    <t>ELE-CXS-035</t>
  </si>
  <si>
    <t>ELE-CXS-045</t>
  </si>
  <si>
    <t>ELE-CXS-040</t>
  </si>
  <si>
    <t>ELE-CXS-180</t>
  </si>
  <si>
    <t>ELE-CXS-175</t>
  </si>
  <si>
    <t>ELE-CXS-170</t>
  </si>
  <si>
    <t>ELE-CXS-165</t>
  </si>
  <si>
    <t>ELE-CXS-160</t>
  </si>
  <si>
    <t>ELE-CXS-190</t>
  </si>
  <si>
    <t>ELE-CXS-185</t>
  </si>
  <si>
    <t>ELE-CXS-365</t>
  </si>
  <si>
    <t>ELE-CXS-105</t>
  </si>
  <si>
    <t>ELE-CXS-090</t>
  </si>
  <si>
    <t>ELE-CXS-095</t>
  </si>
  <si>
    <t>ELE-CXS-100</t>
  </si>
  <si>
    <t>ELE-CXS-019</t>
  </si>
  <si>
    <t>ELE-CXS-020</t>
  </si>
  <si>
    <t>ELE-CXS-025</t>
  </si>
  <si>
    <t>ELE-CXS-026</t>
  </si>
  <si>
    <t>ELE-CXS-030</t>
  </si>
  <si>
    <t>ELE-CXS-031</t>
  </si>
  <si>
    <t>ELE-CXS-005</t>
  </si>
  <si>
    <t>ELE-CXS-010</t>
  </si>
  <si>
    <t>ELE-CXS-015</t>
  </si>
  <si>
    <t>ELE-PIS-020</t>
  </si>
  <si>
    <t>ELE-PIS-025</t>
  </si>
  <si>
    <t>ELE-PIS-030</t>
  </si>
  <si>
    <t>ELE-CXS-380</t>
  </si>
  <si>
    <t>ELE-CXS-129</t>
  </si>
  <si>
    <t>ELE-CXS-130</t>
  </si>
  <si>
    <t>ELE-CXS-385</t>
  </si>
  <si>
    <t>ELE-CXS-390</t>
  </si>
  <si>
    <t>ELE-CXS-135</t>
  </si>
  <si>
    <t>ELE-CXS-395</t>
  </si>
  <si>
    <t>ELE-CXS-400</t>
  </si>
  <si>
    <t>ELE-CXS-136</t>
  </si>
  <si>
    <t>ELE-CXS-405</t>
  </si>
  <si>
    <t>ELE-CXS-410</t>
  </si>
  <si>
    <t>ELE-CXS-137</t>
  </si>
  <si>
    <t>ELE-CXS-415</t>
  </si>
  <si>
    <t>ELE-CXS-420</t>
  </si>
  <si>
    <t>ELE-CXS-138</t>
  </si>
  <si>
    <t>ELE-CXS-425</t>
  </si>
  <si>
    <t>ELE-CXS-430</t>
  </si>
  <si>
    <t>ELE-CXS-435</t>
  </si>
  <si>
    <t>ELE-CXS-209</t>
  </si>
  <si>
    <t>ELE-CXS-208</t>
  </si>
  <si>
    <t>ELE-CXS-211</t>
  </si>
  <si>
    <t>ELE-CXS-210</t>
  </si>
  <si>
    <t>ELE-CXS-213</t>
  </si>
  <si>
    <t>ELE-CXS-212</t>
  </si>
  <si>
    <t>ELE-CXS-070</t>
  </si>
  <si>
    <t>ELE-CXS-075</t>
  </si>
  <si>
    <t>ELE-CXS-080</t>
  </si>
  <si>
    <t>ELE-CXS-085</t>
  </si>
  <si>
    <t>ELE-CXS-370</t>
  </si>
  <si>
    <t>ELE-CXS-375</t>
  </si>
  <si>
    <t>ELE-PIS-015</t>
  </si>
  <si>
    <t>ELE-CXS-205</t>
  </si>
  <si>
    <t>ELE-CXS-310</t>
  </si>
  <si>
    <t>ELE-CXS-225</t>
  </si>
  <si>
    <t>ELE-CXS-240</t>
  </si>
  <si>
    <t>ELE-CXS-336</t>
  </si>
  <si>
    <t>ELE-CXS-330</t>
  </si>
  <si>
    <t>ELE-CXS-346</t>
  </si>
  <si>
    <t>ELE-CXS-341</t>
  </si>
  <si>
    <t>ELE-CXS-345</t>
  </si>
  <si>
    <t>ELE-CXS-335</t>
  </si>
  <si>
    <t>ELE-CXS-340</t>
  </si>
  <si>
    <t>ELE-PER-085</t>
  </si>
  <si>
    <t>ELE-ATE-015</t>
  </si>
  <si>
    <t>ELE-CXS-125</t>
  </si>
  <si>
    <t>ELE-CXS-126</t>
  </si>
  <si>
    <t>ELE-CXS-120</t>
  </si>
  <si>
    <t>ELE-CAM-011</t>
  </si>
  <si>
    <t>ELE-CAM-010</t>
  </si>
  <si>
    <t>ELE-CAN-005</t>
  </si>
  <si>
    <t>ELE-CAN-010</t>
  </si>
  <si>
    <t>ELE-CHA-015</t>
  </si>
  <si>
    <t>ELE-CHA-005</t>
  </si>
  <si>
    <t>ELE-CHA-010</t>
  </si>
  <si>
    <t>ELE-PAD-125</t>
  </si>
  <si>
    <t>ELE-CON-260</t>
  </si>
  <si>
    <t>ELE-CON-265</t>
  </si>
  <si>
    <t>ELE-CON-015</t>
  </si>
  <si>
    <t>ELE-CON-017</t>
  </si>
  <si>
    <t>ELE-CON-016</t>
  </si>
  <si>
    <t>ELE-CON-005</t>
  </si>
  <si>
    <t>ELE-CON-018</t>
  </si>
  <si>
    <t>ELE-CON-019</t>
  </si>
  <si>
    <t>ELE-CON-020</t>
  </si>
  <si>
    <t>ELE-CON-010</t>
  </si>
  <si>
    <t>ELE-CON-021</t>
  </si>
  <si>
    <t>ELE-CON-035</t>
  </si>
  <si>
    <t>ELE-CON-040</t>
  </si>
  <si>
    <t>ELE-CON-036</t>
  </si>
  <si>
    <t>ELE-CON-025</t>
  </si>
  <si>
    <t>ELE-CON-045</t>
  </si>
  <si>
    <t>ELE-CON-046</t>
  </si>
  <si>
    <t>ELE-CON-050</t>
  </si>
  <si>
    <t>ELE-CON-030</t>
  </si>
  <si>
    <t>ELE-CON-055</t>
  </si>
  <si>
    <t>ELE-CON-225</t>
  </si>
  <si>
    <t>ELE-CON-235</t>
  </si>
  <si>
    <t>ELE-CON-230</t>
  </si>
  <si>
    <t>ELE-CON-215</t>
  </si>
  <si>
    <t>ELE-CON-240</t>
  </si>
  <si>
    <t>ELE-CON-245</t>
  </si>
  <si>
    <t>ELE-CON-250</t>
  </si>
  <si>
    <t>ELE-CON-220</t>
  </si>
  <si>
    <t>ELE-CON-255</t>
  </si>
  <si>
    <t>ELE-CON-150</t>
  </si>
  <si>
    <t>ELE-CON-160</t>
  </si>
  <si>
    <t>ELE-CON-155</t>
  </si>
  <si>
    <t>ELE-CON-140</t>
  </si>
  <si>
    <t>ELE-CON-170</t>
  </si>
  <si>
    <t>ELE-CON-171</t>
  </si>
  <si>
    <t>ELE-CON-175</t>
  </si>
  <si>
    <t>ELE-CON-145</t>
  </si>
  <si>
    <t>ELE-CON-180</t>
  </si>
  <si>
    <t>ELE-CON-070</t>
  </si>
  <si>
    <t>ELE-CON-080</t>
  </si>
  <si>
    <t>ELE-CON-075</t>
  </si>
  <si>
    <t>ELE-CON-060</t>
  </si>
  <si>
    <t>ELE-CON-085</t>
  </si>
  <si>
    <t>ELE-CON-086</t>
  </si>
  <si>
    <t>ELE-CON-065</t>
  </si>
  <si>
    <t>ELE-CON-095</t>
  </si>
  <si>
    <t>ELE-CON-110</t>
  </si>
  <si>
    <t>ELE-CON-120</t>
  </si>
  <si>
    <t>ELE-CON-115</t>
  </si>
  <si>
    <t>ELE-CON-100</t>
  </si>
  <si>
    <t>ELE-CON-125</t>
  </si>
  <si>
    <t>ELE-CON-126</t>
  </si>
  <si>
    <t>ELE-CON-130</t>
  </si>
  <si>
    <t>ELE-CON-105</t>
  </si>
  <si>
    <t>ELE-CON-135</t>
  </si>
  <si>
    <t>ELE-CPB-020</t>
  </si>
  <si>
    <t>ELE-CPB-025</t>
  </si>
  <si>
    <t>ELE-CPB-030</t>
  </si>
  <si>
    <t>ELE-CPB-010</t>
  </si>
  <si>
    <t>ELE-CPB-015</t>
  </si>
  <si>
    <t>ELE-CTP-015</t>
  </si>
  <si>
    <t>ELE-CTP-025</t>
  </si>
  <si>
    <t>ELE-CON-200</t>
  </si>
  <si>
    <t>ELE-CON-210</t>
  </si>
  <si>
    <t>ELE-CON-205</t>
  </si>
  <si>
    <t>ELE-TOM-035</t>
  </si>
  <si>
    <t>ELE-TOM-040</t>
  </si>
  <si>
    <t>ELE-CON-190</t>
  </si>
  <si>
    <t>ELE-CON-185</t>
  </si>
  <si>
    <t>ELE-CON-195</t>
  </si>
  <si>
    <t>ELE-INT-060</t>
  </si>
  <si>
    <t>ELE-INT-085</t>
  </si>
  <si>
    <t>ELE-INT-030</t>
  </si>
  <si>
    <t>ELE-INT-070</t>
  </si>
  <si>
    <t>ELE-INT-090</t>
  </si>
  <si>
    <t>ELE-INT-035</t>
  </si>
  <si>
    <t>ELE-INT-065</t>
  </si>
  <si>
    <t>ELE-INT-080</t>
  </si>
  <si>
    <t>ELE-INT-026</t>
  </si>
  <si>
    <t>ELE-INT-025</t>
  </si>
  <si>
    <t>ELE-INT-040</t>
  </si>
  <si>
    <t>ELE-INT-075</t>
  </si>
  <si>
    <t>ELE-CRU-005</t>
  </si>
  <si>
    <t>ELE-PIS-050</t>
  </si>
  <si>
    <t>ELE-PIS-045</t>
  </si>
  <si>
    <t>ELE-PIS-040</t>
  </si>
  <si>
    <t>ELE-PIS-035</t>
  </si>
  <si>
    <t>ELE-PER-040</t>
  </si>
  <si>
    <t>ELE-PER-045</t>
  </si>
  <si>
    <t>ELE-PER-050</t>
  </si>
  <si>
    <t>ELE-DIS-028</t>
  </si>
  <si>
    <t>ELE-DIS-029</t>
  </si>
  <si>
    <t>ELE-DIS-030</t>
  </si>
  <si>
    <t>ELE-DIS-031</t>
  </si>
  <si>
    <t>ELE-DIS-020</t>
  </si>
  <si>
    <t>ELE-DIS-021</t>
  </si>
  <si>
    <t>ELE-DIS-022</t>
  </si>
  <si>
    <t>ELE-DIS-023</t>
  </si>
  <si>
    <t>ELE-DIS-024</t>
  </si>
  <si>
    <t>ELE-DIS-025</t>
  </si>
  <si>
    <t>ELE-DIS-026</t>
  </si>
  <si>
    <t>ELE-DIS-027</t>
  </si>
  <si>
    <t>ELE-DIS-060</t>
  </si>
  <si>
    <t>ELE-DIS-073</t>
  </si>
  <si>
    <t>ELE-DIS-061</t>
  </si>
  <si>
    <t>ELE-DIS-062</t>
  </si>
  <si>
    <t>ELE-DIS-063</t>
  </si>
  <si>
    <t>ELE-DIS-064</t>
  </si>
  <si>
    <t>ELE-DIS-065</t>
  </si>
  <si>
    <t>ELE-DIS-066</t>
  </si>
  <si>
    <t>ELE-DIS-067</t>
  </si>
  <si>
    <t>ELE-DIS-068</t>
  </si>
  <si>
    <t>ELE-DIS-069</t>
  </si>
  <si>
    <t>ELE-DIS-070</t>
  </si>
  <si>
    <t>ELE-DIS-071</t>
  </si>
  <si>
    <t>ELE-DIS-072</t>
  </si>
  <si>
    <t>ELE-DIS-005</t>
  </si>
  <si>
    <t>ELE-DIS-006</t>
  </si>
  <si>
    <t>ELE-DIS-007</t>
  </si>
  <si>
    <t>ELE-DIS-008</t>
  </si>
  <si>
    <t>ELE-DIS-009</t>
  </si>
  <si>
    <t>ELE-DIS-010</t>
  </si>
  <si>
    <t>ELE-DIS-011</t>
  </si>
  <si>
    <t>ELE-DIS-012</t>
  </si>
  <si>
    <t>ELE-DIS-013</t>
  </si>
  <si>
    <t>ELE-DIS-014</t>
  </si>
  <si>
    <t>ELE-DIS-015</t>
  </si>
  <si>
    <t>ELE-DIS-016</t>
  </si>
  <si>
    <t>ELE-DIS-090</t>
  </si>
  <si>
    <t>ELE-DIS-035</t>
  </si>
  <si>
    <t>ELE-DIS-046</t>
  </si>
  <si>
    <t>ELE-DIS-047</t>
  </si>
  <si>
    <t>ELE-DIS-048</t>
  </si>
  <si>
    <t>ELE-DIS-036</t>
  </si>
  <si>
    <t>ELE-DIS-050</t>
  </si>
  <si>
    <t>ELE-DIS-037</t>
  </si>
  <si>
    <t>ELE-DIS-049</t>
  </si>
  <si>
    <t>ELE-DIS-038</t>
  </si>
  <si>
    <t>ELE-DIS-039</t>
  </si>
  <si>
    <t>ELE-DIS-040</t>
  </si>
  <si>
    <t>ELE-DIS-041</t>
  </si>
  <si>
    <t>ELE-DIS-042</t>
  </si>
  <si>
    <t>ELE-DIS-043</t>
  </si>
  <si>
    <t>ELE-DIS-044</t>
  </si>
  <si>
    <t>ELE-DIS-045</t>
  </si>
  <si>
    <t>ELE-DIS-075</t>
  </si>
  <si>
    <t>ELE-DIS-086</t>
  </si>
  <si>
    <t>ELE-DIS-076</t>
  </si>
  <si>
    <t>ELE-DIS-077</t>
  </si>
  <si>
    <t>ELE-DIS-078</t>
  </si>
  <si>
    <t>ELE-DIS-079</t>
  </si>
  <si>
    <t>ELE-DIS-080</t>
  </si>
  <si>
    <t>ELE-DIS-081</t>
  </si>
  <si>
    <t>ELE-DIS-082</t>
  </si>
  <si>
    <t>ELE-DIS-083</t>
  </si>
  <si>
    <t>ELE-DIS-084</t>
  </si>
  <si>
    <t>ELE-DIS-085</t>
  </si>
  <si>
    <t>ELE-PIS-011</t>
  </si>
  <si>
    <t>ELE-PIS-010</t>
  </si>
  <si>
    <t>ELE-PIS-005</t>
  </si>
  <si>
    <t>ELE-CAL-005</t>
  </si>
  <si>
    <t>ELE-CAL-025</t>
  </si>
  <si>
    <t>ELE-CAL-010</t>
  </si>
  <si>
    <t>ELE-CAL-030</t>
  </si>
  <si>
    <t>ELE-CAL-015</t>
  </si>
  <si>
    <t>ELE-CAL-035</t>
  </si>
  <si>
    <t>ELE-CAL-020</t>
  </si>
  <si>
    <t>ELE-CAL-040</t>
  </si>
  <si>
    <t>ELE-CAL-045</t>
  </si>
  <si>
    <t>ELE-CAL-065</t>
  </si>
  <si>
    <t>ELE-CAL-050</t>
  </si>
  <si>
    <t>ELE-CAL-070</t>
  </si>
  <si>
    <t>ELE-CAL-055</t>
  </si>
  <si>
    <t>ELE-CAL-075</t>
  </si>
  <si>
    <t>ELE-CAL-060</t>
  </si>
  <si>
    <t>ELE-CAL-080</t>
  </si>
  <si>
    <t>ELE-EEN-005</t>
  </si>
  <si>
    <t>ELE-EEN-020</t>
  </si>
  <si>
    <t>ELE-EEN-025</t>
  </si>
  <si>
    <t>ELE-EEN-030</t>
  </si>
  <si>
    <t>ELE-EEN-010</t>
  </si>
  <si>
    <t>ELE-EEN-015</t>
  </si>
  <si>
    <t>ELE-ENV-005</t>
  </si>
  <si>
    <t>ELE-FIO-030</t>
  </si>
  <si>
    <t>ELE-FIO-025</t>
  </si>
  <si>
    <t>ELE-FIO-005</t>
  </si>
  <si>
    <t>ELE-FIO-010</t>
  </si>
  <si>
    <t>ELE-FIO-015</t>
  </si>
  <si>
    <t>ELE-FIO-020</t>
  </si>
  <si>
    <t>ELE-FIO-035</t>
  </si>
  <si>
    <t>ELE-HAS-010</t>
  </si>
  <si>
    <t>ELE-HAS-005</t>
  </si>
  <si>
    <t>ELE-PAD-135</t>
  </si>
  <si>
    <t>ELE-INT-100</t>
  </si>
  <si>
    <t>ELE-INT-115</t>
  </si>
  <si>
    <t>ELE-INT-095</t>
  </si>
  <si>
    <t>ELE-INT-120</t>
  </si>
  <si>
    <t>ELE-INT-125</t>
  </si>
  <si>
    <t>ELE-INT-021</t>
  </si>
  <si>
    <t>ELE-INT-022</t>
  </si>
  <si>
    <t>ELE-INT-105</t>
  </si>
  <si>
    <t>ELE-INT-110</t>
  </si>
  <si>
    <t>ELE-INT-020</t>
  </si>
  <si>
    <t>ELE-INT-130</t>
  </si>
  <si>
    <t>ELE-INT-010</t>
  </si>
  <si>
    <t>ELE-INT-015</t>
  </si>
  <si>
    <t>ELE-INT-005</t>
  </si>
  <si>
    <t>ELE-PAD-120</t>
  </si>
  <si>
    <t>ELE-PER-055</t>
  </si>
  <si>
    <t>ELE-PIS-090</t>
  </si>
  <si>
    <t>ELE-PIS-085</t>
  </si>
  <si>
    <t>ELE-LAM-025</t>
  </si>
  <si>
    <t>ELE-LAM-020</t>
  </si>
  <si>
    <t>ELE-LAM-030</t>
  </si>
  <si>
    <t>ELE-LAM-035</t>
  </si>
  <si>
    <t>ELE-LAM-040</t>
  </si>
  <si>
    <t>ELE-LAM-045</t>
  </si>
  <si>
    <t>ELE-LAM-055</t>
  </si>
  <si>
    <t>ELE-LAM-056</t>
  </si>
  <si>
    <t>ELE-LAM-050</t>
  </si>
  <si>
    <t>ELE-LAM-057</t>
  </si>
  <si>
    <t>ELE-LUM-005</t>
  </si>
  <si>
    <t>ELE-LUM-006</t>
  </si>
  <si>
    <t>ELE-LUM-020</t>
  </si>
  <si>
    <t>ELE-LUM-021</t>
  </si>
  <si>
    <t>ELE-LUM-010</t>
  </si>
  <si>
    <t>ELE-LUM-011</t>
  </si>
  <si>
    <t>ELE-LUM-025</t>
  </si>
  <si>
    <t>ELE-LUM-026</t>
  </si>
  <si>
    <t>ELE-LUM-015</t>
  </si>
  <si>
    <t>ELE-LUM-016</t>
  </si>
  <si>
    <t>ELE-LUM-030</t>
  </si>
  <si>
    <t>ELE-LUM-031</t>
  </si>
  <si>
    <t>ELE-LUM-065</t>
  </si>
  <si>
    <t>ELE-LUM-075</t>
  </si>
  <si>
    <t>ELE-LUM-070</t>
  </si>
  <si>
    <t>ELE-LUM-055</t>
  </si>
  <si>
    <t>ELE-LUM-060</t>
  </si>
  <si>
    <t>ELE-LUM-045</t>
  </si>
  <si>
    <t>ELE-LUM-046</t>
  </si>
  <si>
    <t>ELE-LUM-050</t>
  </si>
  <si>
    <t>ELE-LUM-052</t>
  </si>
  <si>
    <t>ELE-LUM-053</t>
  </si>
  <si>
    <t>ELE-LUM-051</t>
  </si>
  <si>
    <t>ELE-LUM-035</t>
  </si>
  <si>
    <t>ELE-LUM-036</t>
  </si>
  <si>
    <t>ELE-LUM-040</t>
  </si>
  <si>
    <t>ELE-LUM-041</t>
  </si>
  <si>
    <t>ELE-MAN-025</t>
  </si>
  <si>
    <t>ELE-MAN-030</t>
  </si>
  <si>
    <t>ELE-MAN-035</t>
  </si>
  <si>
    <t>ELE-MAN-040</t>
  </si>
  <si>
    <t>ELE-PAD-005</t>
  </si>
  <si>
    <t>ELE-PAD-010</t>
  </si>
  <si>
    <t>ELE-PAD-015</t>
  </si>
  <si>
    <t>ELE-PAD-020</t>
  </si>
  <si>
    <t>ELE-PAD-025</t>
  </si>
  <si>
    <t>ELE-PAD-030</t>
  </si>
  <si>
    <t>ELE-PAD-035</t>
  </si>
  <si>
    <t>ELE-PAD-040</t>
  </si>
  <si>
    <t>ELE-PAD-045</t>
  </si>
  <si>
    <t>ELE-PAD-050</t>
  </si>
  <si>
    <t>ELE-PAD-055</t>
  </si>
  <si>
    <t>ELE-PAD-060</t>
  </si>
  <si>
    <t>ELE-PAD-065</t>
  </si>
  <si>
    <t>ELE-PAD-070</t>
  </si>
  <si>
    <t>ELE-PAD-075</t>
  </si>
  <si>
    <t>ELE-PAD-080</t>
  </si>
  <si>
    <t>ELE-PAD-085</t>
  </si>
  <si>
    <t>ELE-PAD-090</t>
  </si>
  <si>
    <t>ELE-PAD-100</t>
  </si>
  <si>
    <t>ELE-PER-005</t>
  </si>
  <si>
    <t>ELE-PER-010</t>
  </si>
  <si>
    <t>ELE-PER-015</t>
  </si>
  <si>
    <t>ELE-PER-020</t>
  </si>
  <si>
    <t>ELE-PER-030</t>
  </si>
  <si>
    <t>ELE-PER-025</t>
  </si>
  <si>
    <t>ELE-PLA-020</t>
  </si>
  <si>
    <t>ELE-PLA-025</t>
  </si>
  <si>
    <t>ELE-PLA-010</t>
  </si>
  <si>
    <t>ELE-PLA-005</t>
  </si>
  <si>
    <t>ELE-PLA-015</t>
  </si>
  <si>
    <t>ELE-PLA-065</t>
  </si>
  <si>
    <t>ELE-PLA-030</t>
  </si>
  <si>
    <t>ELE-PLA-040</t>
  </si>
  <si>
    <t>ELE-PLA-060</t>
  </si>
  <si>
    <t>ELE-PLA-045</t>
  </si>
  <si>
    <t>ELE-PLA-055</t>
  </si>
  <si>
    <t>ELE-PLA-035</t>
  </si>
  <si>
    <t>ELE-PLA-050</t>
  </si>
  <si>
    <t>ELE-PER-075</t>
  </si>
  <si>
    <t>ELE-PAD-115D</t>
  </si>
  <si>
    <t>ELE-PAD-115</t>
  </si>
  <si>
    <t>ELE-PRO-010</t>
  </si>
  <si>
    <t>ELE-PRO-005</t>
  </si>
  <si>
    <t>ELE-CAM-016</t>
  </si>
  <si>
    <t>ELE-QUA-035</t>
  </si>
  <si>
    <t>ELE-QUA-040</t>
  </si>
  <si>
    <t>ELE-QUA-045</t>
  </si>
  <si>
    <t>ELE-QUA-050</t>
  </si>
  <si>
    <t>ELE-QUA-055</t>
  </si>
  <si>
    <t>ELE-QUA-060</t>
  </si>
  <si>
    <t>ELE-QUA-032</t>
  </si>
  <si>
    <t>ELE-QUA-031</t>
  </si>
  <si>
    <t>ELE-QUA-006</t>
  </si>
  <si>
    <t>ELE-QUA-010</t>
  </si>
  <si>
    <t>ELE-QUA-015</t>
  </si>
  <si>
    <t>ELE-QUA-020</t>
  </si>
  <si>
    <t>ELE-QUA-025</t>
  </si>
  <si>
    <t>ELE-QUA-030</t>
  </si>
  <si>
    <t>ELE-QUA-005</t>
  </si>
  <si>
    <t>ELE-REA-010</t>
  </si>
  <si>
    <t>ELE-REA-030</t>
  </si>
  <si>
    <t>ELE-REA-020</t>
  </si>
  <si>
    <t>ELE-REA-040</t>
  </si>
  <si>
    <t>ELE-REA-045</t>
  </si>
  <si>
    <t>ELE-REA-050</t>
  </si>
  <si>
    <t>ELE-REA-005</t>
  </si>
  <si>
    <t>ELE-REA-025</t>
  </si>
  <si>
    <t>ELE-REA-035</t>
  </si>
  <si>
    <t>ELE-LAM-060</t>
  </si>
  <si>
    <t>ELE-REL-005</t>
  </si>
  <si>
    <t>ELE-REL-010</t>
  </si>
  <si>
    <t>ELE-SIR-010</t>
  </si>
  <si>
    <t>ELE-SIR-005</t>
  </si>
  <si>
    <t>ELE-LAM-075</t>
  </si>
  <si>
    <t>ELE-LAM-070</t>
  </si>
  <si>
    <t>ELE-LAM-080</t>
  </si>
  <si>
    <t>ELE-PER-070</t>
  </si>
  <si>
    <t>ELE-PER-060</t>
  </si>
  <si>
    <t>ELE-PER-065</t>
  </si>
  <si>
    <t>ELE-SUP-010</t>
  </si>
  <si>
    <t>ELE-SUP-005</t>
  </si>
  <si>
    <t>ELE-TPO-005</t>
  </si>
  <si>
    <t>ELE-PIS-080</t>
  </si>
  <si>
    <t>ELE-PIS-075</t>
  </si>
  <si>
    <t>ELE-PAD-105</t>
  </si>
  <si>
    <t>ELE-CTC-025</t>
  </si>
  <si>
    <t>ELE-ATE-010</t>
  </si>
  <si>
    <t>ELE-TOM-025</t>
  </si>
  <si>
    <t>ELE-TOM-030</t>
  </si>
  <si>
    <t>ELE-TOM-045</t>
  </si>
  <si>
    <t>ELE-TOM-050</t>
  </si>
  <si>
    <t>ELE-TOM-005</t>
  </si>
  <si>
    <t>ELE-TOM-010</t>
  </si>
  <si>
    <t>ELE-TOM-015</t>
  </si>
  <si>
    <t>ELE-TOM-020</t>
  </si>
  <si>
    <t>ELE-PER-080</t>
  </si>
  <si>
    <t>ELE-ELE-050</t>
  </si>
  <si>
    <t>ELE-ELE-055</t>
  </si>
  <si>
    <t>ELE-ELE-060</t>
  </si>
  <si>
    <t>ELE-ELE-090</t>
  </si>
  <si>
    <t>ELE-ELE-065</t>
  </si>
  <si>
    <t>ELE-ELE-070</t>
  </si>
  <si>
    <t>ELE-ELE-075</t>
  </si>
  <si>
    <t>ELE-ELE-080</t>
  </si>
  <si>
    <t>ELE-ELE-085</t>
  </si>
  <si>
    <t>ELE-ELE-135</t>
  </si>
  <si>
    <t>ELE-ELE-095</t>
  </si>
  <si>
    <t>ELE-ELE-100</t>
  </si>
  <si>
    <t>ELE-ELE-105</t>
  </si>
  <si>
    <t>ELE-ELE-110</t>
  </si>
  <si>
    <t>ELE-ELE-115</t>
  </si>
  <si>
    <t>ELE-ELE-120</t>
  </si>
  <si>
    <t>ELE-ELE-125</t>
  </si>
  <si>
    <t>ELE-ELE-130</t>
  </si>
  <si>
    <t>ELE-ELE-045</t>
  </si>
  <si>
    <t>ELE-ELE-005</t>
  </si>
  <si>
    <t>ELE-ELE-010</t>
  </si>
  <si>
    <t>ELE-ELE-015</t>
  </si>
  <si>
    <t>ELE-ELE-020</t>
  </si>
  <si>
    <t>ELE-ELE-025</t>
  </si>
  <si>
    <t>ELE-ELE-030</t>
  </si>
  <si>
    <t>ELE-ELE-035</t>
  </si>
  <si>
    <t>ELE-ELE-040</t>
  </si>
  <si>
    <t>ELE-MAN-005</t>
  </si>
  <si>
    <t>ELE-MAN-010</t>
  </si>
  <si>
    <t>ELE-MAN-015</t>
  </si>
  <si>
    <t>ELE-MAN-020</t>
  </si>
  <si>
    <t>ELE-DUT-020</t>
  </si>
  <si>
    <t>ELE-DUT-025</t>
  </si>
  <si>
    <t>ELE-DUT-030</t>
  </si>
  <si>
    <t>ELE-DUT-005</t>
  </si>
  <si>
    <t>ELE-DUT-010</t>
  </si>
  <si>
    <t>ELE-DUT-015</t>
  </si>
  <si>
    <t>ENR-PED-010</t>
  </si>
  <si>
    <t>ENR-PED-005</t>
  </si>
  <si>
    <t>ENS-AÇO-010</t>
  </si>
  <si>
    <t>ENS-AÇO-005</t>
  </si>
  <si>
    <t>ENS-CON-015</t>
  </si>
  <si>
    <t>ENS-SOL-040</t>
  </si>
  <si>
    <t>ENS-SOL-045</t>
  </si>
  <si>
    <t>ENS-SOL-035</t>
  </si>
  <si>
    <t>ENS-SOL-050</t>
  </si>
  <si>
    <t>ENS-CON-005</t>
  </si>
  <si>
    <t>ENS-SOL-065</t>
  </si>
  <si>
    <t>ENS-SOL-095</t>
  </si>
  <si>
    <t>ENS-SOL-015</t>
  </si>
  <si>
    <t>ENS-SOL-020</t>
  </si>
  <si>
    <t>ENS-SOL-025</t>
  </si>
  <si>
    <t>ENS-SOL-030</t>
  </si>
  <si>
    <t>ENS-SOL-070</t>
  </si>
  <si>
    <t>ENS-SOL-060</t>
  </si>
  <si>
    <t>ENS-SOL-055</t>
  </si>
  <si>
    <t>ENS-SOL-090</t>
  </si>
  <si>
    <t>ENS-CON-045</t>
  </si>
  <si>
    <t>ENS-CON-055</t>
  </si>
  <si>
    <t>ENS-CON-050</t>
  </si>
  <si>
    <t>ENS-SOL-085</t>
  </si>
  <si>
    <t>ENS-SOL-075</t>
  </si>
  <si>
    <t>ENS-SOL-080</t>
  </si>
  <si>
    <t>ENS-SOL-010</t>
  </si>
  <si>
    <t>ENS-SOL-005</t>
  </si>
  <si>
    <t>ENS-SOL-100</t>
  </si>
  <si>
    <t>EQP-ESP-025</t>
  </si>
  <si>
    <t>EQP-ESP-020</t>
  </si>
  <si>
    <t>EQP-ESP-015</t>
  </si>
  <si>
    <t>EQP-ESP-030</t>
  </si>
  <si>
    <t>EQP-ESP-005</t>
  </si>
  <si>
    <t>EQP-ESP-010</t>
  </si>
  <si>
    <t>EQP-PLA-035</t>
  </si>
  <si>
    <t>EQP-PLA-020</t>
  </si>
  <si>
    <t>EQP-PLA-030</t>
  </si>
  <si>
    <t>EQP-PLA-025</t>
  </si>
  <si>
    <t>EQP-PLA-005</t>
  </si>
  <si>
    <t>EQP-PLA-010</t>
  </si>
  <si>
    <t>EQP-PLA-015</t>
  </si>
  <si>
    <t>ESQ-BAT-005</t>
  </si>
  <si>
    <t>ESQ-FOL-005</t>
  </si>
  <si>
    <t>ESQ-FOL-010</t>
  </si>
  <si>
    <t>ESQ-FOL-015</t>
  </si>
  <si>
    <t>ESQ-FOL-020</t>
  </si>
  <si>
    <t>ESQ-FOL-025</t>
  </si>
  <si>
    <t>ESQ-MAR-005</t>
  </si>
  <si>
    <t>ESQ-MAR-010</t>
  </si>
  <si>
    <t>ESQ-MAR-015</t>
  </si>
  <si>
    <t>ESQ-MAR-020</t>
  </si>
  <si>
    <t>ESQ-POR-040</t>
  </si>
  <si>
    <t>ESQ-POR-045</t>
  </si>
  <si>
    <t>ESQ-POR-050</t>
  </si>
  <si>
    <t>ESQ-POR-055</t>
  </si>
  <si>
    <t>ESQ-POR-082</t>
  </si>
  <si>
    <t>ESQ-POR-081</t>
  </si>
  <si>
    <t>ESQ-POR-080</t>
  </si>
  <si>
    <t>ESQ-POR-030</t>
  </si>
  <si>
    <t>ESQ-POR-015</t>
  </si>
  <si>
    <t>ESQ-POR-035</t>
  </si>
  <si>
    <t>ESQ-POR-010</t>
  </si>
  <si>
    <t>ESQ-POR-020</t>
  </si>
  <si>
    <t>ESQ-POR-025</t>
  </si>
  <si>
    <t>ESQ-POR-075</t>
  </si>
  <si>
    <t>ESQ-POR-070</t>
  </si>
  <si>
    <t>ESQ-POR-065</t>
  </si>
  <si>
    <t>ESQ-POR-060</t>
  </si>
  <si>
    <t>ESQ-POR-036</t>
  </si>
  <si>
    <t>ESQ-BAT-010</t>
  </si>
  <si>
    <t>ESQ-REG-005</t>
  </si>
  <si>
    <t>ESQ-REG-010</t>
  </si>
  <si>
    <t>EST-FOR-045</t>
  </si>
  <si>
    <t>EST-FOR-041</t>
  </si>
  <si>
    <t>EST-FOR-035</t>
  </si>
  <si>
    <t>EST-FOR-040</t>
  </si>
  <si>
    <t>EST-FOR-025</t>
  </si>
  <si>
    <t>EST-FOR-030</t>
  </si>
  <si>
    <t>EST-FOR-010</t>
  </si>
  <si>
    <t>EST-FOR-015</t>
  </si>
  <si>
    <t>EST-FOR-020</t>
  </si>
  <si>
    <t>EST-FOR-031</t>
  </si>
  <si>
    <t>EST-FOR-005</t>
  </si>
  <si>
    <t>EST-CON-030</t>
  </si>
  <si>
    <t>EST-CON-035</t>
  </si>
  <si>
    <t>EST-CON-040</t>
  </si>
  <si>
    <t>EST-CON-041</t>
  </si>
  <si>
    <t>EST-CON-045</t>
  </si>
  <si>
    <t>EST-CON-110</t>
  </si>
  <si>
    <t>EST-CON-115</t>
  </si>
  <si>
    <t>EST-CON-120</t>
  </si>
  <si>
    <t>EST-CON-121</t>
  </si>
  <si>
    <t>EST-CON-125</t>
  </si>
  <si>
    <t>EST-CON-130</t>
  </si>
  <si>
    <t>EST-CON-080</t>
  </si>
  <si>
    <t>EST-CON-085</t>
  </si>
  <si>
    <t>EST-CON-090</t>
  </si>
  <si>
    <t>EST-CON-091</t>
  </si>
  <si>
    <t>EST-CON-095</t>
  </si>
  <si>
    <t>EST-CON-096</t>
  </si>
  <si>
    <t>EST-CON-010</t>
  </si>
  <si>
    <t>EST-CON-015</t>
  </si>
  <si>
    <t>EST-CON-020</t>
  </si>
  <si>
    <t>EST-CON-025</t>
  </si>
  <si>
    <t>EST-CON-005</t>
  </si>
  <si>
    <t>EST-CON-060</t>
  </si>
  <si>
    <t>EST-CON-070</t>
  </si>
  <si>
    <t>EST-FOR-055</t>
  </si>
  <si>
    <t>EST-ANC-005</t>
  </si>
  <si>
    <t>EST-ESC-005</t>
  </si>
  <si>
    <t>EST-GRO-010</t>
  </si>
  <si>
    <t>EST-GRO-015</t>
  </si>
  <si>
    <t>EST-GRO-005</t>
  </si>
  <si>
    <t>EST-ARM-005</t>
  </si>
  <si>
    <t>EST-ARM-010</t>
  </si>
  <si>
    <t>EST-ARM-015</t>
  </si>
  <si>
    <t>EST-ARM-020</t>
  </si>
  <si>
    <t>EST-MET-085</t>
  </si>
  <si>
    <t>EST-MET-090</t>
  </si>
  <si>
    <t>EST-MET-095</t>
  </si>
  <si>
    <t>EST-MET-045</t>
  </si>
  <si>
    <t>EST-MET-050</t>
  </si>
  <si>
    <t>EST-MET-055</t>
  </si>
  <si>
    <t>EST-MET-060</t>
  </si>
  <si>
    <t>EST-MET-070</t>
  </si>
  <si>
    <t>EST-MET-075</t>
  </si>
  <si>
    <t>EST-MET-080</t>
  </si>
  <si>
    <t>EST-MET-065</t>
  </si>
  <si>
    <t>EST-MET-100</t>
  </si>
  <si>
    <t>EST-MET-105</t>
  </si>
  <si>
    <t>EST-MET-110</t>
  </si>
  <si>
    <t>EST-MET-115</t>
  </si>
  <si>
    <t>EST-MET-005</t>
  </si>
  <si>
    <t>EST-MET-010</t>
  </si>
  <si>
    <t>EST-MET-015</t>
  </si>
  <si>
    <t>EST-MET-030</t>
  </si>
  <si>
    <t>EST-MET-040</t>
  </si>
  <si>
    <t>EST-MET-035</t>
  </si>
  <si>
    <t>FOR-MAD-015</t>
  </si>
  <si>
    <t>FOR-GES-020</t>
  </si>
  <si>
    <t>FOR-MAD-020</t>
  </si>
  <si>
    <t>FOR-GES-015</t>
  </si>
  <si>
    <t>FOR-GES-010</t>
  </si>
  <si>
    <t>FOR-GES-005</t>
  </si>
  <si>
    <t>FOR-MAD-010</t>
  </si>
  <si>
    <t>FOR-MAD-005</t>
  </si>
  <si>
    <t>FOR-PVC-005</t>
  </si>
  <si>
    <t>FOR-PVC-010</t>
  </si>
  <si>
    <t>FRG-DOB-010</t>
  </si>
  <si>
    <t>FRG-DOB-015</t>
  </si>
  <si>
    <t>FRG-DOB-005</t>
  </si>
  <si>
    <t>FRG-FEC-005</t>
  </si>
  <si>
    <t>FRG-FEC-010</t>
  </si>
  <si>
    <t>FRG-FEC-015</t>
  </si>
  <si>
    <t>FRG-MOL-005</t>
  </si>
  <si>
    <t>FRG-MOL-010</t>
  </si>
  <si>
    <t>FRG-TAR-005</t>
  </si>
  <si>
    <t>FRG-TAR-010</t>
  </si>
  <si>
    <t>FUN-TRI-060</t>
  </si>
  <si>
    <t>FUN-TRI-050</t>
  </si>
  <si>
    <t>FUN-TRI-065</t>
  </si>
  <si>
    <t>FUN-TRI-055</t>
  </si>
  <si>
    <t>FUN-PRE-075</t>
  </si>
  <si>
    <t>FUN-FRA-025</t>
  </si>
  <si>
    <t>FUN-FRA-035</t>
  </si>
  <si>
    <t>FUN-FRA-010</t>
  </si>
  <si>
    <t>FUN-FRA-015</t>
  </si>
  <si>
    <t>FUN-FRA-020</t>
  </si>
  <si>
    <t>FUN-PRE-070</t>
  </si>
  <si>
    <t>FUN-PRE-060</t>
  </si>
  <si>
    <t>FUN-PRE-065</t>
  </si>
  <si>
    <t>FUN-STR-010</t>
  </si>
  <si>
    <t>FUN-STR-015</t>
  </si>
  <si>
    <t>FUN-STR-016</t>
  </si>
  <si>
    <t>FUN-STR-020</t>
  </si>
  <si>
    <t>FUN-STR-025</t>
  </si>
  <si>
    <t>FUN-TUB-005</t>
  </si>
  <si>
    <t>FUN-PRE-010</t>
  </si>
  <si>
    <t>FUN-PRE-015</t>
  </si>
  <si>
    <t>FUN-PRE-020</t>
  </si>
  <si>
    <t>FUN-PRE-025</t>
  </si>
  <si>
    <t>FUN-PRE-026</t>
  </si>
  <si>
    <t>FUN-PRE-027</t>
  </si>
  <si>
    <t>FUN-PRE-028</t>
  </si>
  <si>
    <t>FUN-PRE-030</t>
  </si>
  <si>
    <t>FUN-PRE-035</t>
  </si>
  <si>
    <t>FUN-PRE-040</t>
  </si>
  <si>
    <t>FUN-PRE-045</t>
  </si>
  <si>
    <t>FUN-PRE-050</t>
  </si>
  <si>
    <t>FUN-PRE-055</t>
  </si>
  <si>
    <t>FUN-PRE-056</t>
  </si>
  <si>
    <t>FUN-TRI-030</t>
  </si>
  <si>
    <t>FUN-TRI-010</t>
  </si>
  <si>
    <t>FUN-TRI-035</t>
  </si>
  <si>
    <t>FUN-TRI-015</t>
  </si>
  <si>
    <t>FUN-TRI-040</t>
  </si>
  <si>
    <t>FUN-TRI-020</t>
  </si>
  <si>
    <t>FUN-TRI-045</t>
  </si>
  <si>
    <t>FUN-TRI-025</t>
  </si>
  <si>
    <t>FUN-TRI-046</t>
  </si>
  <si>
    <t>FUN-TRI-026</t>
  </si>
  <si>
    <t>FUN-HEL-010</t>
  </si>
  <si>
    <t>FUN-HEL-015</t>
  </si>
  <si>
    <t>FUN-HEL-020</t>
  </si>
  <si>
    <t>FUN-HEL-025</t>
  </si>
  <si>
    <t>FUN-TRA-025</t>
  </si>
  <si>
    <t>FUN-TRA-026</t>
  </si>
  <si>
    <t>FUN-PRE-005</t>
  </si>
  <si>
    <t>FUN-PRE-006</t>
  </si>
  <si>
    <t>FUN-STR-005</t>
  </si>
  <si>
    <t>FUN-STR-006</t>
  </si>
  <si>
    <t>FUN-FRA-005</t>
  </si>
  <si>
    <t>FUN-FRA-006</t>
  </si>
  <si>
    <t>FUN-HEL-005</t>
  </si>
  <si>
    <t>FUN-HEL-006</t>
  </si>
  <si>
    <t>FUN-TRI-005</t>
  </si>
  <si>
    <t>FUN-TRI-006</t>
  </si>
  <si>
    <t>FUN-TRA-005</t>
  </si>
  <si>
    <t>FUN-TRA-010</t>
  </si>
  <si>
    <t>FUN-TRA-015</t>
  </si>
  <si>
    <t>FUN-TRA-020</t>
  </si>
  <si>
    <t>FUN-TRA-030</t>
  </si>
  <si>
    <t>FUN-TRA-035</t>
  </si>
  <si>
    <t>FUN-TRA-040</t>
  </si>
  <si>
    <t>FUN-TRA-045</t>
  </si>
  <si>
    <t>FUN-TRA-050</t>
  </si>
  <si>
    <t>FUN-TRA-055</t>
  </si>
  <si>
    <t>FUN-TRI-075</t>
  </si>
  <si>
    <t>FUN-TRI-070</t>
  </si>
  <si>
    <t>FUN-CON-015</t>
  </si>
  <si>
    <t>FUN-CON-010</t>
  </si>
  <si>
    <t>FUN-CON-005</t>
  </si>
  <si>
    <t>FUN-FOR-010</t>
  </si>
  <si>
    <t>FUN-FOR-005</t>
  </si>
  <si>
    <t>FUN-CON-045</t>
  </si>
  <si>
    <t>FUN-CON-050</t>
  </si>
  <si>
    <t>FUN-CON-055</t>
  </si>
  <si>
    <t>FUN-CON-056</t>
  </si>
  <si>
    <t>FUN-CON-060</t>
  </si>
  <si>
    <t>FUN-CON-130</t>
  </si>
  <si>
    <t>FUN-CON-155</t>
  </si>
  <si>
    <t>FUN-CON-135</t>
  </si>
  <si>
    <t>FUN-CON-140</t>
  </si>
  <si>
    <t>FUN-CON-141</t>
  </si>
  <si>
    <t>FUN-CON-150</t>
  </si>
  <si>
    <t>FUN-CON-095</t>
  </si>
  <si>
    <t>FUN-CON-100</t>
  </si>
  <si>
    <t>FUN-CON-105</t>
  </si>
  <si>
    <t>FUN-CON-106</t>
  </si>
  <si>
    <t>FUN-CON-110</t>
  </si>
  <si>
    <t>FUN-CON-025</t>
  </si>
  <si>
    <t>FUN-CON-030</t>
  </si>
  <si>
    <t>FUN-CON-035</t>
  </si>
  <si>
    <t>FUN-CON-040</t>
  </si>
  <si>
    <t>FUN-CON-020</t>
  </si>
  <si>
    <t>FUN-CON-075</t>
  </si>
  <si>
    <t>FUN-CON-085</t>
  </si>
  <si>
    <t>FUN-LAS-015</t>
  </si>
  <si>
    <t>FUN-LAS-010</t>
  </si>
  <si>
    <t>FUN-LAS-005</t>
  </si>
  <si>
    <t>GAS-BIS-005</t>
  </si>
  <si>
    <t>GAS-CAPS-005</t>
  </si>
  <si>
    <t>GAS-CIL-005</t>
  </si>
  <si>
    <t>GAS-COL-005</t>
  </si>
  <si>
    <t>GAS-COL-010</t>
  </si>
  <si>
    <t>GAS-DEP-005</t>
  </si>
  <si>
    <t>ARC-TUB-015</t>
  </si>
  <si>
    <t>ARC-TUB-025</t>
  </si>
  <si>
    <t>ARC-TUB-020</t>
  </si>
  <si>
    <t>ARC-TUB-005</t>
  </si>
  <si>
    <t>ARC-TUB-030</t>
  </si>
  <si>
    <t>ARC-TUB-035</t>
  </si>
  <si>
    <t>ARC-TUB-010</t>
  </si>
  <si>
    <t>GAS-MAN-005</t>
  </si>
  <si>
    <t>GAS-NIP-005</t>
  </si>
  <si>
    <t>GAS-NIP-010</t>
  </si>
  <si>
    <t>GAS-NIP-015</t>
  </si>
  <si>
    <t>GAS-PIG-005</t>
  </si>
  <si>
    <t>GAS-REG-005</t>
  </si>
  <si>
    <t>GAS-REG-010</t>
  </si>
  <si>
    <t>GAS-REG-015</t>
  </si>
  <si>
    <t>GAS-REP-005</t>
  </si>
  <si>
    <t>GAS-TAM-005</t>
  </si>
  <si>
    <t>GAS-TUB-010</t>
  </si>
  <si>
    <t>GAS-TUB-015</t>
  </si>
  <si>
    <t>GAS-TUB-005</t>
  </si>
  <si>
    <t>GAS-VAL-005</t>
  </si>
  <si>
    <t>GAS-VAL-010</t>
  </si>
  <si>
    <t>GAS-VAL-015</t>
  </si>
  <si>
    <t>HID-ADP-005</t>
  </si>
  <si>
    <t>HID-ADP-010</t>
  </si>
  <si>
    <t>HID-ADP-015</t>
  </si>
  <si>
    <t>HID-ADP-020</t>
  </si>
  <si>
    <t>HID-ADP-025</t>
  </si>
  <si>
    <t>HID-ADP-030</t>
  </si>
  <si>
    <t>HID-ADP-070</t>
  </si>
  <si>
    <t>HID-ADP-035</t>
  </si>
  <si>
    <t>HID-ADP-040</t>
  </si>
  <si>
    <t>HID-ADP-045</t>
  </si>
  <si>
    <t>HID-ADP-050</t>
  </si>
  <si>
    <t>HID-ADP-055</t>
  </si>
  <si>
    <t>HID-ADP-060</t>
  </si>
  <si>
    <t>HID-ADP-065</t>
  </si>
  <si>
    <t>HID-BOM-005</t>
  </si>
  <si>
    <t>HID-BOM-010</t>
  </si>
  <si>
    <t>HID-CXS-140</t>
  </si>
  <si>
    <t>HID-CXS-290</t>
  </si>
  <si>
    <t>HID-CXS-145</t>
  </si>
  <si>
    <t>HID-CXS-295</t>
  </si>
  <si>
    <t>HID-CXS-005</t>
  </si>
  <si>
    <t>HID-CXS-150</t>
  </si>
  <si>
    <t>HID-CXS-010</t>
  </si>
  <si>
    <t>HID-CXS-155</t>
  </si>
  <si>
    <t>HID-CXS-015</t>
  </si>
  <si>
    <t>HID-CXS-160</t>
  </si>
  <si>
    <t>HID-CXS-031</t>
  </si>
  <si>
    <t>HID-CXS-020</t>
  </si>
  <si>
    <t>HID-CXS-165</t>
  </si>
  <si>
    <t>HID-CXS-025</t>
  </si>
  <si>
    <t>HID-CXS-170</t>
  </si>
  <si>
    <t>HID-CXS-030</t>
  </si>
  <si>
    <t>HID-CXS-175</t>
  </si>
  <si>
    <t>HID-CXS-050</t>
  </si>
  <si>
    <t>HID-CXS-190</t>
  </si>
  <si>
    <t>HID-CXS-035</t>
  </si>
  <si>
    <t>HID-CXS-180</t>
  </si>
  <si>
    <t>HID-CXS-040</t>
  </si>
  <si>
    <t>HID-CXS-185</t>
  </si>
  <si>
    <t>HID-CXS-045</t>
  </si>
  <si>
    <t>HID-CXS-036</t>
  </si>
  <si>
    <t>HID-CXS-070</t>
  </si>
  <si>
    <t>HID-CXS-210</t>
  </si>
  <si>
    <t>HID-CXS-055</t>
  </si>
  <si>
    <t>HID-CXS-195</t>
  </si>
  <si>
    <t>HID-CXS-060</t>
  </si>
  <si>
    <t>HID-CXS-200</t>
  </si>
  <si>
    <t>HID-CXS-061</t>
  </si>
  <si>
    <t>HID-CXS-062</t>
  </si>
  <si>
    <t>HID-CXS-063</t>
  </si>
  <si>
    <t>HID-CXS-065</t>
  </si>
  <si>
    <t>HID-CXS-205</t>
  </si>
  <si>
    <t>HID-CXS-066</t>
  </si>
  <si>
    <t>HID-CXS-090</t>
  </si>
  <si>
    <t>HID-CXS-240</t>
  </si>
  <si>
    <t>HID-CXS-075</t>
  </si>
  <si>
    <t>HID-CXS-215</t>
  </si>
  <si>
    <t>HID-CXS-080</t>
  </si>
  <si>
    <t>HID-CXS-220</t>
  </si>
  <si>
    <t>HID-CXS-085</t>
  </si>
  <si>
    <t>HID-CXS-230</t>
  </si>
  <si>
    <t>HID-CXS-110</t>
  </si>
  <si>
    <t>HID-CXS-260</t>
  </si>
  <si>
    <t>HID-CXS-115</t>
  </si>
  <si>
    <t>HID-CXS-265</t>
  </si>
  <si>
    <t>HID-CXS-095</t>
  </si>
  <si>
    <t>HID-CXS-245</t>
  </si>
  <si>
    <t>HID-CXS-100</t>
  </si>
  <si>
    <t>HID-CXS-250</t>
  </si>
  <si>
    <t>HID-CXS-105</t>
  </si>
  <si>
    <t>HID-CXS-255</t>
  </si>
  <si>
    <t>HID-CXS-130</t>
  </si>
  <si>
    <t>HID-CXS-280</t>
  </si>
  <si>
    <t>HID-CXS-135</t>
  </si>
  <si>
    <t>HID-CXS-285</t>
  </si>
  <si>
    <t>HID-CXS-120</t>
  </si>
  <si>
    <t>HID-CXS-270</t>
  </si>
  <si>
    <t>HID-CXS-125</t>
  </si>
  <si>
    <t>HID-CXS-275</t>
  </si>
  <si>
    <t>HID-DAG-015</t>
  </si>
  <si>
    <t>HID-DAG-020</t>
  </si>
  <si>
    <t>HID-DAG-005</t>
  </si>
  <si>
    <t>HID-DAG-010</t>
  </si>
  <si>
    <t>HID-CXS-300</t>
  </si>
  <si>
    <t>HID-DES-005</t>
  </si>
  <si>
    <t>HID-GOR-040</t>
  </si>
  <si>
    <t>HID-GOR-035</t>
  </si>
  <si>
    <t>HID-GOR-030</t>
  </si>
  <si>
    <t>HID-INS-005</t>
  </si>
  <si>
    <t>HID-SEC-005</t>
  </si>
  <si>
    <t>HID-SIF-010</t>
  </si>
  <si>
    <t>HID-SIF-005</t>
  </si>
  <si>
    <t>HID-SIF-011</t>
  </si>
  <si>
    <t>HID-SIF-015</t>
  </si>
  <si>
    <t>HID-SIF-006</t>
  </si>
  <si>
    <t>HID-SIF-030</t>
  </si>
  <si>
    <t>HID-SIF-035</t>
  </si>
  <si>
    <t>HID-SIF-020</t>
  </si>
  <si>
    <t>HID-SIF-025</t>
  </si>
  <si>
    <t>HID-BOM-050</t>
  </si>
  <si>
    <t>HID-BOM-024</t>
  </si>
  <si>
    <t>HID-BOM-023</t>
  </si>
  <si>
    <t>HID-BOM-030</t>
  </si>
  <si>
    <t>HID-BOM-035</t>
  </si>
  <si>
    <t>HID-BOM-040</t>
  </si>
  <si>
    <t>HID-BOM-045</t>
  </si>
  <si>
    <t>HID-BOM-025</t>
  </si>
  <si>
    <t>HID-TUB-580</t>
  </si>
  <si>
    <t>HID-TUB-540</t>
  </si>
  <si>
    <t>HID-TUB-545</t>
  </si>
  <si>
    <t>HID-TUB-550</t>
  </si>
  <si>
    <t>HID-TUB-555</t>
  </si>
  <si>
    <t>HID-TUB-560</t>
  </si>
  <si>
    <t>HID-TUB-565</t>
  </si>
  <si>
    <t>HID-TUB-570</t>
  </si>
  <si>
    <t>HID-TUB-575</t>
  </si>
  <si>
    <t>HID-TUB-105</t>
  </si>
  <si>
    <t>HID-TUB-115</t>
  </si>
  <si>
    <t>HID-TUB-110</t>
  </si>
  <si>
    <t>HID-TUB-095</t>
  </si>
  <si>
    <t>HID-TUB-120</t>
  </si>
  <si>
    <t>HID-TUB-125</t>
  </si>
  <si>
    <t>HID-TUB-100</t>
  </si>
  <si>
    <t>HID-TUB-445</t>
  </si>
  <si>
    <t>HID-TUB-405</t>
  </si>
  <si>
    <t>HID-TUB-410</t>
  </si>
  <si>
    <t>HID-TUB-415</t>
  </si>
  <si>
    <t>HID-TUB-420</t>
  </si>
  <si>
    <t>HID-TUB-425</t>
  </si>
  <si>
    <t>HID-TUB-430</t>
  </si>
  <si>
    <t>HID-TUB-435</t>
  </si>
  <si>
    <t>HID-TUB-440</t>
  </si>
  <si>
    <t>HID-TUB-490</t>
  </si>
  <si>
    <t>HID-TUB-450</t>
  </si>
  <si>
    <t>HID-TUB-455</t>
  </si>
  <si>
    <t>HID-TUB-460</t>
  </si>
  <si>
    <t>HID-TUB-465</t>
  </si>
  <si>
    <t>HID-TUB-470</t>
  </si>
  <si>
    <t>HID-TUB-475</t>
  </si>
  <si>
    <t>HID-TUB-480</t>
  </si>
  <si>
    <t>HID-TUB-485</t>
  </si>
  <si>
    <t>HID-TUB-190</t>
  </si>
  <si>
    <t>HID-TUB-230</t>
  </si>
  <si>
    <t>HID-TUB-195</t>
  </si>
  <si>
    <t>HID-TUB-200</t>
  </si>
  <si>
    <t>HID-TUB-205</t>
  </si>
  <si>
    <t>HID-TUB-210</t>
  </si>
  <si>
    <t>HID-TUB-215</t>
  </si>
  <si>
    <t>HID-TUB-220</t>
  </si>
  <si>
    <t>HID-TUB-225</t>
  </si>
  <si>
    <t>HID-TUB-270</t>
  </si>
  <si>
    <t>HID-TUB-235</t>
  </si>
  <si>
    <t>HID-TUB-240</t>
  </si>
  <si>
    <t>HID-TUB-245</t>
  </si>
  <si>
    <t>HID-TUB-250</t>
  </si>
  <si>
    <t>HID-TUB-255</t>
  </si>
  <si>
    <t>HID-TUB-260</t>
  </si>
  <si>
    <t>HID-TUB-265</t>
  </si>
  <si>
    <t>HID-TUB-310</t>
  </si>
  <si>
    <t>HID-TUB-275</t>
  </si>
  <si>
    <t>HID-TUB-280</t>
  </si>
  <si>
    <t>HID-TUB-285</t>
  </si>
  <si>
    <t>HID-TUB-290</t>
  </si>
  <si>
    <t>HID-TUB-295</t>
  </si>
  <si>
    <t>HID-TUB-300</t>
  </si>
  <si>
    <t>HID-TUB-305</t>
  </si>
  <si>
    <t>HID-TUB-585</t>
  </si>
  <si>
    <t>HID-TUB-590</t>
  </si>
  <si>
    <t>HID-TUB-595</t>
  </si>
  <si>
    <t>HID-TUB-600</t>
  </si>
  <si>
    <t>HID-TUB-500</t>
  </si>
  <si>
    <t>HID-TUB-505</t>
  </si>
  <si>
    <t>HID-TUB-510</t>
  </si>
  <si>
    <t>HID-TUB-515</t>
  </si>
  <si>
    <t>HID-TUB-520</t>
  </si>
  <si>
    <t>HID-TUB-525</t>
  </si>
  <si>
    <t>HID-TUB-530</t>
  </si>
  <si>
    <t>HID-TUB-055</t>
  </si>
  <si>
    <t>HID-TUB-060</t>
  </si>
  <si>
    <t>HID-TUB-065</t>
  </si>
  <si>
    <t>HID-TUB-075</t>
  </si>
  <si>
    <t>HID-TUB-045</t>
  </si>
  <si>
    <t>HID-TUB-050</t>
  </si>
  <si>
    <t>HID-TUB-085</t>
  </si>
  <si>
    <t>HID-TUB-090</t>
  </si>
  <si>
    <t>HID-TUB-078</t>
  </si>
  <si>
    <t>HID-TUB-079</t>
  </si>
  <si>
    <t>HID-TUB-080</t>
  </si>
  <si>
    <t>HID-TUB-370</t>
  </si>
  <si>
    <t>HID-TUB-380</t>
  </si>
  <si>
    <t>HID-TUB-375</t>
  </si>
  <si>
    <t>HID-TUB-360</t>
  </si>
  <si>
    <t>HID-TUB-385</t>
  </si>
  <si>
    <t>HID-TUB-390</t>
  </si>
  <si>
    <t>HID-TUB-395</t>
  </si>
  <si>
    <t>HID-TUB-365</t>
  </si>
  <si>
    <t>HID-TUB-400</t>
  </si>
  <si>
    <t>HID-TUB-041</t>
  </si>
  <si>
    <t>HID-TUB-005</t>
  </si>
  <si>
    <t>HID-TUB-010</t>
  </si>
  <si>
    <t>HID-TUB-015</t>
  </si>
  <si>
    <t>HID-TUB-020</t>
  </si>
  <si>
    <t>HID-TUB-025</t>
  </si>
  <si>
    <t>HID-TUB-030</t>
  </si>
  <si>
    <t>HID-TUB-035</t>
  </si>
  <si>
    <t>HID-TUB-040</t>
  </si>
  <si>
    <t>HID-GRE-011</t>
  </si>
  <si>
    <t>HID-GRE-005</t>
  </si>
  <si>
    <t>HID-GRE-010</t>
  </si>
  <si>
    <t>HID-GRE-015</t>
  </si>
  <si>
    <t>HID-GRE-020</t>
  </si>
  <si>
    <t>HID-HID-030</t>
  </si>
  <si>
    <t>HID-HID-020</t>
  </si>
  <si>
    <t>HID-HID-025</t>
  </si>
  <si>
    <t>HID-MIT-005</t>
  </si>
  <si>
    <t>HID-BOM-015</t>
  </si>
  <si>
    <t>HID-BOM-020</t>
  </si>
  <si>
    <t>HID-RAL-010</t>
  </si>
  <si>
    <t>HID-RAL-013</t>
  </si>
  <si>
    <t>HID-RAL-014</t>
  </si>
  <si>
    <t>HID-RAL-025</t>
  </si>
  <si>
    <t>HID-RAL-015</t>
  </si>
  <si>
    <t>HID-RAL-020</t>
  </si>
  <si>
    <t>HID-RAL-012</t>
  </si>
  <si>
    <t>HID-RAL-011</t>
  </si>
  <si>
    <t>HID-RAL-005</t>
  </si>
  <si>
    <t>HID-RAL-007</t>
  </si>
  <si>
    <t>HID-RAL-006</t>
  </si>
  <si>
    <t>HID-REG-095</t>
  </si>
  <si>
    <t>HID-REG-100</t>
  </si>
  <si>
    <t>HID-REG-105</t>
  </si>
  <si>
    <t>HID-REG-110</t>
  </si>
  <si>
    <t>HID-REG-120</t>
  </si>
  <si>
    <t>HID-REG-125</t>
  </si>
  <si>
    <t>HID-REG-055</t>
  </si>
  <si>
    <t>HID-REG-056</t>
  </si>
  <si>
    <t>HID-REG-015</t>
  </si>
  <si>
    <t>HID-REG-016</t>
  </si>
  <si>
    <t>HID-REG-020</t>
  </si>
  <si>
    <t>HID-REG-021</t>
  </si>
  <si>
    <t>HID-REG-025</t>
  </si>
  <si>
    <t>HID-REG-026</t>
  </si>
  <si>
    <t>HID-REG-030</t>
  </si>
  <si>
    <t>HID-REG-031</t>
  </si>
  <si>
    <t>HID-REG-035</t>
  </si>
  <si>
    <t>HID-REG-036</t>
  </si>
  <si>
    <t>HID-REG-040</t>
  </si>
  <si>
    <t>HID-REG-041</t>
  </si>
  <si>
    <t>HID-REG-045</t>
  </si>
  <si>
    <t>HID-REG-046</t>
  </si>
  <si>
    <t>HID-REG-130</t>
  </si>
  <si>
    <t>HID-REG-050</t>
  </si>
  <si>
    <t>HID-REG-050D</t>
  </si>
  <si>
    <t>HID-REG-070</t>
  </si>
  <si>
    <t>HID-REG-071</t>
  </si>
  <si>
    <t>HID-REG-075</t>
  </si>
  <si>
    <t>HID-REG-076</t>
  </si>
  <si>
    <t>HID-REG-080</t>
  </si>
  <si>
    <t>HID-REG-081</t>
  </si>
  <si>
    <t>HID-REG-085</t>
  </si>
  <si>
    <t>HID-REG-086</t>
  </si>
  <si>
    <t>HID-REG-090</t>
  </si>
  <si>
    <t>HID-REG-091</t>
  </si>
  <si>
    <t>HID-REG-092</t>
  </si>
  <si>
    <t>HID-REG-093</t>
  </si>
  <si>
    <t>HID-REG-005</t>
  </si>
  <si>
    <t>HID-REG-006</t>
  </si>
  <si>
    <t>HID-REG-010</t>
  </si>
  <si>
    <t>HID-REG-011</t>
  </si>
  <si>
    <t>HID-REG-012</t>
  </si>
  <si>
    <t>HID-REG-013</t>
  </si>
  <si>
    <t>HID-TAM-005</t>
  </si>
  <si>
    <t>HID-TAM-010</t>
  </si>
  <si>
    <t>HID-TUB-165</t>
  </si>
  <si>
    <t>HID-TUB-170</t>
  </si>
  <si>
    <t>HID-TUB-175</t>
  </si>
  <si>
    <t>HID-TUB-180</t>
  </si>
  <si>
    <t>HID-TUB-185</t>
  </si>
  <si>
    <t>IIO-ARE-070</t>
  </si>
  <si>
    <t>IIO-SAN-005</t>
  </si>
  <si>
    <t>IIO-BAR-046</t>
  </si>
  <si>
    <t>IIO-BAR-015</t>
  </si>
  <si>
    <t>IIO-BAR-020</t>
  </si>
  <si>
    <t>IIO-BAR-025</t>
  </si>
  <si>
    <t>IIO-BAR-030</t>
  </si>
  <si>
    <t>IIO-BAR-035</t>
  </si>
  <si>
    <t>IIO-BAR-005</t>
  </si>
  <si>
    <t>IIO-BAR-010</t>
  </si>
  <si>
    <t>IIO-BAR-040</t>
  </si>
  <si>
    <t>IIO-BAR-045</t>
  </si>
  <si>
    <t>IIO-CER-025</t>
  </si>
  <si>
    <t>IIO-SIN-015</t>
  </si>
  <si>
    <t>IIO-CON-045</t>
  </si>
  <si>
    <t>IIO-CON-010</t>
  </si>
  <si>
    <t>IIO-CON-015</t>
  </si>
  <si>
    <t>IIO-CON-040</t>
  </si>
  <si>
    <t>IIO-CON-025</t>
  </si>
  <si>
    <t>IIO-CON-035</t>
  </si>
  <si>
    <t>IIO-CON-030</t>
  </si>
  <si>
    <t>IIO-CON-020</t>
  </si>
  <si>
    <t>IIO-ESC-015</t>
  </si>
  <si>
    <t>IIO-ESC-020</t>
  </si>
  <si>
    <t>IIO-ESC-005</t>
  </si>
  <si>
    <t>IIO-ESC-010</t>
  </si>
  <si>
    <t>IIO-SIN-010</t>
  </si>
  <si>
    <t>IIO-PLA-005</t>
  </si>
  <si>
    <t>IIO-PLA-010</t>
  </si>
  <si>
    <t>IIO-PLA-015</t>
  </si>
  <si>
    <t>IIO-LIG-005</t>
  </si>
  <si>
    <t>IIO-LIG-010</t>
  </si>
  <si>
    <t>IIO-CON-005</t>
  </si>
  <si>
    <t>IIO-SIN-005</t>
  </si>
  <si>
    <t>IIO-TAP-040</t>
  </si>
  <si>
    <t>IIO-TAP-026</t>
  </si>
  <si>
    <t>IIO-TAP-020</t>
  </si>
  <si>
    <t>IIO-TAP-035</t>
  </si>
  <si>
    <t>IIO-TAP-030</t>
  </si>
  <si>
    <t>IIO-TAP-005</t>
  </si>
  <si>
    <t>IIO-TAP-010</t>
  </si>
  <si>
    <t>IIO-TAP-015</t>
  </si>
  <si>
    <t>IMP-CAM-005</t>
  </si>
  <si>
    <t>IMP-MAN-005</t>
  </si>
  <si>
    <t>IMP-ARG-005</t>
  </si>
  <si>
    <t>IMP-ASF-005</t>
  </si>
  <si>
    <t>IMP-ASF-010</t>
  </si>
  <si>
    <t>IMP-PAR-005</t>
  </si>
  <si>
    <t>IMP-CRI-006</t>
  </si>
  <si>
    <t>IMP-PIN-005</t>
  </si>
  <si>
    <t>IMP-PIN-010</t>
  </si>
  <si>
    <t>IMP-PRO-005</t>
  </si>
  <si>
    <t>INC-ABR-010</t>
  </si>
  <si>
    <t>INC-ABR-015</t>
  </si>
  <si>
    <t>INC-ABR-005</t>
  </si>
  <si>
    <t>INC-ACI-005</t>
  </si>
  <si>
    <t>INC-ADP-005</t>
  </si>
  <si>
    <t>INC-ADP-006</t>
  </si>
  <si>
    <t>INC-EXT-020</t>
  </si>
  <si>
    <t>INC-SPR-035</t>
  </si>
  <si>
    <t>INC-CHA-005</t>
  </si>
  <si>
    <t>INC-BOM-025</t>
  </si>
  <si>
    <t>INC-BOM-005</t>
  </si>
  <si>
    <t>INC-ESG-005</t>
  </si>
  <si>
    <t>INC-EXT-005</t>
  </si>
  <si>
    <t>INC-EXT-010</t>
  </si>
  <si>
    <t>INC-EXT-016</t>
  </si>
  <si>
    <t>INC-EXT-015</t>
  </si>
  <si>
    <t>INC-HID-005</t>
  </si>
  <si>
    <t>INC-LUM-005</t>
  </si>
  <si>
    <t>INC-MAN-005</t>
  </si>
  <si>
    <t>INC-MAN-020</t>
  </si>
  <si>
    <t>INC-PLA-040</t>
  </si>
  <si>
    <t>INC-PLA-005</t>
  </si>
  <si>
    <t>INC-PLA-010</t>
  </si>
  <si>
    <t>INC-PLA-045</t>
  </si>
  <si>
    <t>INC-PLA-015</t>
  </si>
  <si>
    <t>INC-PLA-020</t>
  </si>
  <si>
    <t>INC-PLA-030</t>
  </si>
  <si>
    <t>INC-PLA-035</t>
  </si>
  <si>
    <t>INC-PLA-025</t>
  </si>
  <si>
    <t>INC-BOM-015</t>
  </si>
  <si>
    <t>INC-BOM-010</t>
  </si>
  <si>
    <t>INC-REG-005</t>
  </si>
  <si>
    <t>INC-REG-010</t>
  </si>
  <si>
    <t>INC-REG-015</t>
  </si>
  <si>
    <t>INC-REG-020</t>
  </si>
  <si>
    <t>INC-BOM-030</t>
  </si>
  <si>
    <t>INC-SPR-020</t>
  </si>
  <si>
    <t>INC-SPR-025</t>
  </si>
  <si>
    <t>INC-SPR-030</t>
  </si>
  <si>
    <t>INC-SPR-005</t>
  </si>
  <si>
    <t>INC-SPR-010</t>
  </si>
  <si>
    <t>INC-SPR-015</t>
  </si>
  <si>
    <t>INC-VAL-005</t>
  </si>
  <si>
    <t>INC-VAL-010</t>
  </si>
  <si>
    <t>INST-AGU-010</t>
  </si>
  <si>
    <t>INST-AGU-005</t>
  </si>
  <si>
    <t>INST-ESG-015</t>
  </si>
  <si>
    <t>INST-ESG-005</t>
  </si>
  <si>
    <t>INST-ESG-010</t>
  </si>
  <si>
    <t>INST-GAS-005</t>
  </si>
  <si>
    <t>INST-INT-005</t>
  </si>
  <si>
    <t>INST-LUZ-005</t>
  </si>
  <si>
    <t>INST-TEL-005</t>
  </si>
  <si>
    <t>INST-TOM-005</t>
  </si>
  <si>
    <t>INST-STVAL-010</t>
  </si>
  <si>
    <t>INST-STVAL-005</t>
  </si>
  <si>
    <t>JUN-DIL-010</t>
  </si>
  <si>
    <t>JUN-DIL-005</t>
  </si>
  <si>
    <t>JUN-ENT-005</t>
  </si>
  <si>
    <t>JUN-ENT-010</t>
  </si>
  <si>
    <t>JUN-ENT-025</t>
  </si>
  <si>
    <t>JUN-ENT-030</t>
  </si>
  <si>
    <t>JUN-ENT-015</t>
  </si>
  <si>
    <t>JUN-ENT-020</t>
  </si>
  <si>
    <t>JUN-DIL-015</t>
  </si>
  <si>
    <t>LAJ-ESC-005</t>
  </si>
  <si>
    <t>LAJ-REV-005</t>
  </si>
  <si>
    <t>LAJ-REV-010</t>
  </si>
  <si>
    <t>LAJ-REV-015</t>
  </si>
  <si>
    <t>LAJ-REV-020</t>
  </si>
  <si>
    <t>LAJ-REV-025</t>
  </si>
  <si>
    <t>LAJ-REV-030</t>
  </si>
  <si>
    <t>LAJ-REV-035</t>
  </si>
  <si>
    <t>LAJ-REV-040</t>
  </si>
  <si>
    <t>LAJ-REV-045</t>
  </si>
  <si>
    <t>LAJ-REV-050</t>
  </si>
  <si>
    <t>LAJ-REV-055</t>
  </si>
  <si>
    <t>LAJ-APA-005</t>
  </si>
  <si>
    <t>LAJ-APA-010</t>
  </si>
  <si>
    <t>LAJ-APA-015</t>
  </si>
  <si>
    <t>LAJ-APA-020</t>
  </si>
  <si>
    <t>LAJ-APA-025</t>
  </si>
  <si>
    <t>LAJ-APA-030</t>
  </si>
  <si>
    <t>LAJ-APA-035</t>
  </si>
  <si>
    <t>LAJ-APA-040</t>
  </si>
  <si>
    <t>LAJ-APA-045</t>
  </si>
  <si>
    <t>LIM-FAC-005</t>
  </si>
  <si>
    <t>LIM-LOU-005</t>
  </si>
  <si>
    <t>LIM-CER-005</t>
  </si>
  <si>
    <t>LIM-MET-005</t>
  </si>
  <si>
    <t>LIM-ROD-005</t>
  </si>
  <si>
    <t>LIM-VID-005</t>
  </si>
  <si>
    <t>LIM-CAL-005</t>
  </si>
  <si>
    <t>LIM-GER-005</t>
  </si>
  <si>
    <t>LIM-PER-010</t>
  </si>
  <si>
    <t>LIM-PER-005</t>
  </si>
  <si>
    <t>LOC-OBR-005</t>
  </si>
  <si>
    <t>LOC-TOP-015</t>
  </si>
  <si>
    <t>LOC-TOP-005</t>
  </si>
  <si>
    <t>LOC-TOP-010</t>
  </si>
  <si>
    <t>LOU-VAS-030</t>
  </si>
  <si>
    <t>LOU-VAS-015</t>
  </si>
  <si>
    <t>LOU-VAS-035</t>
  </si>
  <si>
    <t>LOU-VAS-010</t>
  </si>
  <si>
    <t>LOU-VAS-020</t>
  </si>
  <si>
    <t>LOU-VAS-025</t>
  </si>
  <si>
    <t>MET-BOL-005</t>
  </si>
  <si>
    <t>MET-CHU-005</t>
  </si>
  <si>
    <t>MET-CHU-015</t>
  </si>
  <si>
    <t>MET-CHU-020</t>
  </si>
  <si>
    <t>MET-CHU-030</t>
  </si>
  <si>
    <t>MET-CHU-025</t>
  </si>
  <si>
    <t>MET-VAS-005</t>
  </si>
  <si>
    <t>MET-CRI-005</t>
  </si>
  <si>
    <t>LOU-CUB-005</t>
  </si>
  <si>
    <t>LOU-CUB-010</t>
  </si>
  <si>
    <t>LOU-BOJ-005</t>
  </si>
  <si>
    <t>LOU-BOJ-010</t>
  </si>
  <si>
    <t>LOU-TAN-005</t>
  </si>
  <si>
    <t>LOU-TAN-010</t>
  </si>
  <si>
    <t>MET-DUC-005</t>
  </si>
  <si>
    <t>MET-SIF-005</t>
  </si>
  <si>
    <t>MET-SIF-010</t>
  </si>
  <si>
    <t>MET-VAL-035</t>
  </si>
  <si>
    <t>LOU-LAV-010</t>
  </si>
  <si>
    <t>LOU-LAV-015</t>
  </si>
  <si>
    <t>LOU-LAV-005</t>
  </si>
  <si>
    <t>MET-LIG-005</t>
  </si>
  <si>
    <t>MET-LIG-010</t>
  </si>
  <si>
    <t>LOU-MIC-010</t>
  </si>
  <si>
    <t>LOU-MIC-005</t>
  </si>
  <si>
    <t>LOU-MIC-011</t>
  </si>
  <si>
    <t>MET-PAR-005</t>
  </si>
  <si>
    <t>LOU-TAN-015</t>
  </si>
  <si>
    <t>LOU-TAN-020</t>
  </si>
  <si>
    <t>LOU-TAN-035</t>
  </si>
  <si>
    <t>LOU-TAN-040</t>
  </si>
  <si>
    <t>MET-BOI-005</t>
  </si>
  <si>
    <t>MET-BOI-010</t>
  </si>
  <si>
    <t>MET-BOI-015</t>
  </si>
  <si>
    <t>MET-BOI-020</t>
  </si>
  <si>
    <t>MET-BOI-021</t>
  </si>
  <si>
    <t>MET-BOI-022</t>
  </si>
  <si>
    <t>MET-BOI-023</t>
  </si>
  <si>
    <t>MET-TOR-025</t>
  </si>
  <si>
    <t>MET-TOR-010</t>
  </si>
  <si>
    <t>MET-TOR-035</t>
  </si>
  <si>
    <t>MET-TOR-030</t>
  </si>
  <si>
    <t>MET-TOR-021</t>
  </si>
  <si>
    <t>MET-TOR-022</t>
  </si>
  <si>
    <t>MET-TOR-015</t>
  </si>
  <si>
    <t>MET-TOR-020</t>
  </si>
  <si>
    <t>MET-TOR-040</t>
  </si>
  <si>
    <t>MET-TUB-005</t>
  </si>
  <si>
    <t>MET-TUB-010</t>
  </si>
  <si>
    <t>MET-TUB-015</t>
  </si>
  <si>
    <t>MET-VAL-005</t>
  </si>
  <si>
    <t>MET-VAL-010</t>
  </si>
  <si>
    <t>MET-VAL-015</t>
  </si>
  <si>
    <t>MET-VAL-026</t>
  </si>
  <si>
    <t>MET-VAL-018</t>
  </si>
  <si>
    <t>MET-VAL-019</t>
  </si>
  <si>
    <t>MET-VAL-020</t>
  </si>
  <si>
    <t>MET-VAL-021</t>
  </si>
  <si>
    <t>MET-VAL-022</t>
  </si>
  <si>
    <t>MET-VAL-023</t>
  </si>
  <si>
    <t>MET-VAL-024</t>
  </si>
  <si>
    <t>MET-VAL-025</t>
  </si>
  <si>
    <t>MET-VAL-070</t>
  </si>
  <si>
    <t>MET-VAL-038</t>
  </si>
  <si>
    <t>MET-VAL-039</t>
  </si>
  <si>
    <t>MET-VAL-050</t>
  </si>
  <si>
    <t>MET-VAL-040</t>
  </si>
  <si>
    <t>MET-VAL-045</t>
  </si>
  <si>
    <t>MET-VAL-055</t>
  </si>
  <si>
    <t>MET-VAL-060</t>
  </si>
  <si>
    <t>MET-VAL-065</t>
  </si>
  <si>
    <t>MET-VAL-029</t>
  </si>
  <si>
    <t>MET-VAL-030</t>
  </si>
  <si>
    <t>LOU-VAS-005</t>
  </si>
  <si>
    <t>MAO-AJD-005</t>
  </si>
  <si>
    <t>MAO-AJD-020</t>
  </si>
  <si>
    <t>MAO-AJD-010</t>
  </si>
  <si>
    <t>MAO-AJD-015</t>
  </si>
  <si>
    <t>MAO-AJD-030</t>
  </si>
  <si>
    <t>MAO-AJD-025</t>
  </si>
  <si>
    <t>MAO-AJD-035</t>
  </si>
  <si>
    <t>MAO-OFC-045</t>
  </si>
  <si>
    <t>MAO-OFC-005</t>
  </si>
  <si>
    <t>MAO-OFC-040</t>
  </si>
  <si>
    <t>MAO-OFC-010</t>
  </si>
  <si>
    <t>MAO-OFC-015</t>
  </si>
  <si>
    <t>MAO-OFC-020</t>
  </si>
  <si>
    <t>MAO-OFC-035</t>
  </si>
  <si>
    <t>MAO-OFC-110</t>
  </si>
  <si>
    <t>MAO-OFC-050</t>
  </si>
  <si>
    <t>MAO-OFC-055</t>
  </si>
  <si>
    <t>MAO-OFC-060</t>
  </si>
  <si>
    <t>MAO-OFC-065</t>
  </si>
  <si>
    <t>MAO-OFC-115</t>
  </si>
  <si>
    <t>MAO-OFC-070</t>
  </si>
  <si>
    <t>MAO-OFC-075</t>
  </si>
  <si>
    <t>MAO-OFC-080</t>
  </si>
  <si>
    <t>MAO-OFC-085</t>
  </si>
  <si>
    <t>MAO-OFC-090</t>
  </si>
  <si>
    <t>MAO-AJD-045</t>
  </si>
  <si>
    <t>MAO-AJD-040</t>
  </si>
  <si>
    <t>MAO-OFC-100</t>
  </si>
  <si>
    <t>MAO-OFC-105</t>
  </si>
  <si>
    <t>MOB-DES-005</t>
  </si>
  <si>
    <t>MOB-DES-010</t>
  </si>
  <si>
    <t>MOB-DES-015</t>
  </si>
  <si>
    <t>MOB-DES-020</t>
  </si>
  <si>
    <t>MOB-DES-025</t>
  </si>
  <si>
    <t>MOB-DES-030</t>
  </si>
  <si>
    <t>MUR-DEF-005</t>
  </si>
  <si>
    <t>MUR-DEF-010</t>
  </si>
  <si>
    <t>MUR-COL-005</t>
  </si>
  <si>
    <t>MUR-CON-005</t>
  </si>
  <si>
    <t>MUR-CON-010</t>
  </si>
  <si>
    <t>MUR-CON-015</t>
  </si>
  <si>
    <t>MUR-TIJ-020</t>
  </si>
  <si>
    <t>MUR-TIJ-025</t>
  </si>
  <si>
    <t>MUR-CAL-005</t>
  </si>
  <si>
    <t>MUR-BLO-005</t>
  </si>
  <si>
    <t>MUR-BLO-010</t>
  </si>
  <si>
    <t>MUR-BLO-015</t>
  </si>
  <si>
    <t>MUR-TIJ-005</t>
  </si>
  <si>
    <t>MUR-TIJ-015</t>
  </si>
  <si>
    <t>MUR-TIJ-010</t>
  </si>
  <si>
    <t>OBR-VIA-207</t>
  </si>
  <si>
    <t>OBR-VIA-440</t>
  </si>
  <si>
    <t>OBR-VIA-208</t>
  </si>
  <si>
    <t>OBR-VIA-210</t>
  </si>
  <si>
    <t>OBR-VIA-215</t>
  </si>
  <si>
    <t>ESS-SOL-050</t>
  </si>
  <si>
    <t>OBR-VIA-206</t>
  </si>
  <si>
    <t>OBR-VIA-218</t>
  </si>
  <si>
    <t>OBR-VIA-219</t>
  </si>
  <si>
    <t>OBR-VIA-216</t>
  </si>
  <si>
    <t>OBR-VIA-217</t>
  </si>
  <si>
    <t>OBR-PON-075</t>
  </si>
  <si>
    <t>OBR-PON-070</t>
  </si>
  <si>
    <t>OBR-PON-110</t>
  </si>
  <si>
    <t>OBR-PON-105</t>
  </si>
  <si>
    <t>OBR-PON-100</t>
  </si>
  <si>
    <t>OBR-PON-095</t>
  </si>
  <si>
    <t>OBR-PON-090</t>
  </si>
  <si>
    <t>OBR-PON-085</t>
  </si>
  <si>
    <t>OBR-PON-080</t>
  </si>
  <si>
    <t>PAI-CER-005</t>
  </si>
  <si>
    <t>PAI-MUD-045</t>
  </si>
  <si>
    <t>PAI-MUD-050</t>
  </si>
  <si>
    <t>PAI-MUD-020</t>
  </si>
  <si>
    <t>PAI-MUD-010</t>
  </si>
  <si>
    <t>PAI-MUD-025</t>
  </si>
  <si>
    <t>PAI-MUD-015</t>
  </si>
  <si>
    <t>PAI-MUD-005</t>
  </si>
  <si>
    <t>PAI-MUD-030</t>
  </si>
  <si>
    <t>PAI-MUD-040</t>
  </si>
  <si>
    <t>PAI-MUD-035</t>
  </si>
  <si>
    <t>PAI-MUD-055</t>
  </si>
  <si>
    <t>PAI-MUD-060</t>
  </si>
  <si>
    <t>PAI-SEI-005</t>
  </si>
  <si>
    <t>PAI-GRA-005</t>
  </si>
  <si>
    <t>PAI-GRA-015</t>
  </si>
  <si>
    <t>PAI-GRA-010</t>
  </si>
  <si>
    <t>PAI-COV-010</t>
  </si>
  <si>
    <t>PAI-COV-005</t>
  </si>
  <si>
    <t>PAI-COV-015</t>
  </si>
  <si>
    <t>PIN-CER-005</t>
  </si>
  <si>
    <t>PIN-CER-010</t>
  </si>
  <si>
    <t>PIN-EMA-015</t>
  </si>
  <si>
    <t>PIN-EMA-020</t>
  </si>
  <si>
    <t>PIN-EMA-030</t>
  </si>
  <si>
    <t>PIN-EMA-031</t>
  </si>
  <si>
    <t>PIN-EMA-006</t>
  </si>
  <si>
    <t>PIN-EMA-005</t>
  </si>
  <si>
    <t>PIN-EMA-011</t>
  </si>
  <si>
    <t>PIN-EMA-010</t>
  </si>
  <si>
    <t>PIN-EMA-025</t>
  </si>
  <si>
    <t>PIN-EMA-026</t>
  </si>
  <si>
    <t>PIN-EMA-008</t>
  </si>
  <si>
    <t>PIN-EMA-007</t>
  </si>
  <si>
    <t>PIN-EMA-013</t>
  </si>
  <si>
    <t>PIN-EMA-012</t>
  </si>
  <si>
    <t>PIN-LIX-005</t>
  </si>
  <si>
    <t>PIN-LIX-010</t>
  </si>
  <si>
    <t>PIN-LIX-015</t>
  </si>
  <si>
    <t>PIN-LIX-006</t>
  </si>
  <si>
    <t>PIN-SIL-005</t>
  </si>
  <si>
    <t>PIN-ACR-005</t>
  </si>
  <si>
    <t>PIN-ACR-015</t>
  </si>
  <si>
    <t>PIN-ACR-010</t>
  </si>
  <si>
    <t>PIN-ACR-006</t>
  </si>
  <si>
    <t>PIN-ACR-016</t>
  </si>
  <si>
    <t>PIN-ACR-011</t>
  </si>
  <si>
    <t>PIN-ACR-030</t>
  </si>
  <si>
    <t>PIN-ACR-040</t>
  </si>
  <si>
    <t>PIN-ACR-025</t>
  </si>
  <si>
    <t>PIN-ACR-035</t>
  </si>
  <si>
    <t>PIN-ACR-045</t>
  </si>
  <si>
    <t>PIN-ZAR-006</t>
  </si>
  <si>
    <t>PIN-BOR-005</t>
  </si>
  <si>
    <t>PIN-BOR-020</t>
  </si>
  <si>
    <t>PIN-BOR-015</t>
  </si>
  <si>
    <t>PIN-BOR-010</t>
  </si>
  <si>
    <t>PIN-RES-005</t>
  </si>
  <si>
    <t>PIN-ACR-050</t>
  </si>
  <si>
    <t>PIN-TEX-010</t>
  </si>
  <si>
    <t>PIN-TEX-015</t>
  </si>
  <si>
    <t>PIN-TEX-015D</t>
  </si>
  <si>
    <t>PIN-VER-005</t>
  </si>
  <si>
    <t>PIN-VER-025</t>
  </si>
  <si>
    <t>PIN-VER-030</t>
  </si>
  <si>
    <t>PIN-VER-015</t>
  </si>
  <si>
    <t>PIN-VER-010</t>
  </si>
  <si>
    <t>PIN-VER-020</t>
  </si>
  <si>
    <t>PIN-VER-035</t>
  </si>
  <si>
    <t>PIN-CAI-010</t>
  </si>
  <si>
    <t>PIN-CAI-005</t>
  </si>
  <si>
    <t>PIN-EPO-020</t>
  </si>
  <si>
    <t>PIN-EPO-005</t>
  </si>
  <si>
    <t>PIN-EPO-010</t>
  </si>
  <si>
    <t>PIN-OLE-005</t>
  </si>
  <si>
    <t>PIN-OLE-015</t>
  </si>
  <si>
    <t>PIN-ESM-015</t>
  </si>
  <si>
    <t>PIN-ESM-005</t>
  </si>
  <si>
    <t>PIN-ESM-010</t>
  </si>
  <si>
    <t>PIN-ESM-035</t>
  </si>
  <si>
    <t>PIN-ESM-030</t>
  </si>
  <si>
    <t>PIN-ESM-025</t>
  </si>
  <si>
    <t>PIN-LAT-005</t>
  </si>
  <si>
    <t>PIN-LAT-015</t>
  </si>
  <si>
    <t>PIN-LAT-010</t>
  </si>
  <si>
    <t>PIN-LAT-020</t>
  </si>
  <si>
    <t>PIN-LAT-006</t>
  </si>
  <si>
    <t>PIN-LAT-016</t>
  </si>
  <si>
    <t>PIN-LAT-011</t>
  </si>
  <si>
    <t>PIN-SIN-010</t>
  </si>
  <si>
    <t>PIN-PER-010</t>
  </si>
  <si>
    <t>PIN-PER-005</t>
  </si>
  <si>
    <t>PIN-SEL-015</t>
  </si>
  <si>
    <t>PIN-SEL-005</t>
  </si>
  <si>
    <t>PIN-SEL-010</t>
  </si>
  <si>
    <t>PIN-TRA-005</t>
  </si>
  <si>
    <t>PIN-TRA-006</t>
  </si>
  <si>
    <t>PIS-API-005</t>
  </si>
  <si>
    <t>PIS-FAI-005</t>
  </si>
  <si>
    <t>PIS-LON-005</t>
  </si>
  <si>
    <t>PIS-JUN-005</t>
  </si>
  <si>
    <t>PIS-CAL-005</t>
  </si>
  <si>
    <t>PIS-CON-005</t>
  </si>
  <si>
    <t>PIS-CON-010</t>
  </si>
  <si>
    <t>PIS-CON-015</t>
  </si>
  <si>
    <t>PIS-CON-020</t>
  </si>
  <si>
    <t>PIS-ARD-020</t>
  </si>
  <si>
    <t>PIS-FAI-010</t>
  </si>
  <si>
    <t>PIS-LAJ-022</t>
  </si>
  <si>
    <t>PIS-LAJ-026</t>
  </si>
  <si>
    <t>PIS-LAJ-023</t>
  </si>
  <si>
    <t>PIS-LAJ-024</t>
  </si>
  <si>
    <t>PIS-LAJ-027</t>
  </si>
  <si>
    <t>PIS-LAJ-005</t>
  </si>
  <si>
    <t>PIS-LAJ-010</t>
  </si>
  <si>
    <t>PIS-LAJ-020</t>
  </si>
  <si>
    <t>PIS-LAJ-025</t>
  </si>
  <si>
    <t>PIS-LAJ-028</t>
  </si>
  <si>
    <t>PIS-LAJ-015</t>
  </si>
  <si>
    <t>PIS-LAJ-021</t>
  </si>
  <si>
    <t>PIS-MIT-025</t>
  </si>
  <si>
    <t>PIS-CER-005</t>
  </si>
  <si>
    <t>PIS-CIM-100</t>
  </si>
  <si>
    <t>PIS-CIM-015</t>
  </si>
  <si>
    <t>PIS-CIM-005</t>
  </si>
  <si>
    <t>PIS-CIM-025</t>
  </si>
  <si>
    <t>PIS-CIM-020</t>
  </si>
  <si>
    <t>PIS-CIM-010</t>
  </si>
  <si>
    <t>PIS-CIM-030</t>
  </si>
  <si>
    <t>PIS-CIM-035</t>
  </si>
  <si>
    <t>PIS-CIM-105</t>
  </si>
  <si>
    <t>PIS-CIM-040</t>
  </si>
  <si>
    <t>PIS-CIM-075</t>
  </si>
  <si>
    <t>PIS-CIM-065</t>
  </si>
  <si>
    <t>PIS-CIM-085</t>
  </si>
  <si>
    <t>PIS-CIM-045</t>
  </si>
  <si>
    <t>PIS-CIM-080</t>
  </si>
  <si>
    <t>PIS-CIM-070</t>
  </si>
  <si>
    <t>PIS-CIM-090</t>
  </si>
  <si>
    <t>PIS-CIM-050</t>
  </si>
  <si>
    <t>PIS-CIM-095</t>
  </si>
  <si>
    <t>PIS-CIM-060</t>
  </si>
  <si>
    <t>PIS-TIJ-005</t>
  </si>
  <si>
    <t>PIS-CON-035</t>
  </si>
  <si>
    <t>PIS-CON-025</t>
  </si>
  <si>
    <t>PIS-CON-030</t>
  </si>
  <si>
    <t>PIS-MIT-020</t>
  </si>
  <si>
    <t>PIS-MIT-015</t>
  </si>
  <si>
    <t>PIS-MIT-011</t>
  </si>
  <si>
    <t>PIS-MIT-010</t>
  </si>
  <si>
    <t>PIS-MIT-006</t>
  </si>
  <si>
    <t>PIS-MIT-005</t>
  </si>
  <si>
    <t>PIS-IAR-010</t>
  </si>
  <si>
    <t>PIS-IAR-005</t>
  </si>
  <si>
    <t>PIS-TAT-017</t>
  </si>
  <si>
    <t>PIS-TAT-08</t>
  </si>
  <si>
    <t>PIS-TAT-015</t>
  </si>
  <si>
    <t>PIS-TAT-016</t>
  </si>
  <si>
    <t>PIS-TAT-008</t>
  </si>
  <si>
    <t>PIS-TAT-007</t>
  </si>
  <si>
    <t>PIS-TAT-006</t>
  </si>
  <si>
    <t>PIS-TAT-005</t>
  </si>
  <si>
    <t>PIS-LAD-035</t>
  </si>
  <si>
    <t>PIS-LAD-040</t>
  </si>
  <si>
    <t>PIS-MAD-010</t>
  </si>
  <si>
    <t>PIS-BOR-005</t>
  </si>
  <si>
    <t>PIS-VIN-005</t>
  </si>
  <si>
    <t>PIS-POL-010</t>
  </si>
  <si>
    <t>PIS-MAD-025</t>
  </si>
  <si>
    <t>PIS-MAD-020</t>
  </si>
  <si>
    <t>PIS-MAD-015</t>
  </si>
  <si>
    <t>PIS-REJ-005</t>
  </si>
  <si>
    <t>PIS-CAL-010</t>
  </si>
  <si>
    <t>PIS-ARD-005</t>
  </si>
  <si>
    <t>PIS-ARD-010</t>
  </si>
  <si>
    <t>PIS-ARD-015</t>
  </si>
  <si>
    <t>PIS-CER-020</t>
  </si>
  <si>
    <t>PIS-CER-015</t>
  </si>
  <si>
    <t>PIS-CER-010</t>
  </si>
  <si>
    <t>PIS-GRA-005</t>
  </si>
  <si>
    <t>PIS-LAD-015</t>
  </si>
  <si>
    <t>PIS-LAD-010</t>
  </si>
  <si>
    <t>PIS-LAD-005</t>
  </si>
  <si>
    <t>PIS-LAD-030</t>
  </si>
  <si>
    <t>PIS-LAD-025</t>
  </si>
  <si>
    <t>PIS-LAD-020</t>
  </si>
  <si>
    <t>PIS-MAR-005</t>
  </si>
  <si>
    <t>PIS-MAR-010</t>
  </si>
  <si>
    <t>PIS-SOC-005</t>
  </si>
  <si>
    <t>PIS-SOL-006</t>
  </si>
  <si>
    <t>PIS-MAD-007</t>
  </si>
  <si>
    <t>PIS-MAD-008</t>
  </si>
  <si>
    <t>PIS-MAD-005</t>
  </si>
  <si>
    <t>PIS-MAD-006</t>
  </si>
  <si>
    <t>PLA-LAT-005</t>
  </si>
  <si>
    <t>PLA-ALU-040</t>
  </si>
  <si>
    <t>PLA-ALU-045</t>
  </si>
  <si>
    <t>PLA-ALU-015</t>
  </si>
  <si>
    <t>PLA-ALU-020</t>
  </si>
  <si>
    <t>PLA-ALU-025</t>
  </si>
  <si>
    <t>PLA-ALU-030</t>
  </si>
  <si>
    <t>PLA-ALU-035</t>
  </si>
  <si>
    <t>PLA-ALU-005</t>
  </si>
  <si>
    <t>PLA-ALU-010</t>
  </si>
  <si>
    <t>PLA-ALU-050</t>
  </si>
  <si>
    <t>PLA-ALU-055</t>
  </si>
  <si>
    <t>PLA-ACO-005</t>
  </si>
  <si>
    <t>PLA-TUB-005</t>
  </si>
  <si>
    <t>PLA-TUB-010</t>
  </si>
  <si>
    <t>PLU-DRE-005</t>
  </si>
  <si>
    <t>PLU-CAL-030</t>
  </si>
  <si>
    <t>PLU-CAL-005</t>
  </si>
  <si>
    <t>PLU-CAL-010</t>
  </si>
  <si>
    <t>PLU-CAL-015</t>
  </si>
  <si>
    <t>PLU-CAL-020</t>
  </si>
  <si>
    <t>PLU-CAL-025</t>
  </si>
  <si>
    <t>PLU-CAL-060</t>
  </si>
  <si>
    <t>PLU-CAL-035</t>
  </si>
  <si>
    <t>PLU-CAL-040</t>
  </si>
  <si>
    <t>PLU-CAL-045</t>
  </si>
  <si>
    <t>PLU-CAL-046</t>
  </si>
  <si>
    <t>PLU-CAL-050</t>
  </si>
  <si>
    <t>PLU-CAL-055</t>
  </si>
  <si>
    <t>PLU-CAL-090</t>
  </si>
  <si>
    <t>PLU-CAL-065</t>
  </si>
  <si>
    <t>PLU-CAL-070</t>
  </si>
  <si>
    <t>PLU-CAL-075</t>
  </si>
  <si>
    <t>PLU-CAL-080</t>
  </si>
  <si>
    <t>PLU-CAL-085</t>
  </si>
  <si>
    <t>PLU-CHA-005</t>
  </si>
  <si>
    <t>PLU-CON-005</t>
  </si>
  <si>
    <t>PLU-CON-006</t>
  </si>
  <si>
    <t>PLU-CON-010</t>
  </si>
  <si>
    <t>PLU-GRE-010</t>
  </si>
  <si>
    <t>PLU-GRE-015</t>
  </si>
  <si>
    <t>PLU-GRE-005</t>
  </si>
  <si>
    <t>PLU-RUF-005</t>
  </si>
  <si>
    <t>PLU-RUF-010</t>
  </si>
  <si>
    <t>PLU-RUF-015</t>
  </si>
  <si>
    <t>PLU-RUF-020</t>
  </si>
  <si>
    <t>PLU-RUF-025</t>
  </si>
  <si>
    <t>PLU-RUF-030</t>
  </si>
  <si>
    <t>PLU-RUF-035</t>
  </si>
  <si>
    <t>PLU-RUF-040</t>
  </si>
  <si>
    <t>PLU-RUF-045</t>
  </si>
  <si>
    <t>PLU-RUF-050</t>
  </si>
  <si>
    <t>PLU-RUF-055</t>
  </si>
  <si>
    <t>PRA-ARD-010</t>
  </si>
  <si>
    <t>PRA-ARD-005</t>
  </si>
  <si>
    <t>PRA-CON-010</t>
  </si>
  <si>
    <t>PRA-CON-005</t>
  </si>
  <si>
    <t>PRA-GRA-010</t>
  </si>
  <si>
    <t>PRA-GRA-005</t>
  </si>
  <si>
    <t>PRA-MAD-005</t>
  </si>
  <si>
    <t>PRA-MAD-010</t>
  </si>
  <si>
    <t>PRA-MAR-010</t>
  </si>
  <si>
    <t>PRA-MAR-005</t>
  </si>
  <si>
    <t>PRE-CAP-005</t>
  </si>
  <si>
    <t>PRE-ARV-020</t>
  </si>
  <si>
    <t>PRE-ARV-015</t>
  </si>
  <si>
    <t>PRE-ARV-010</t>
  </si>
  <si>
    <t>PRE-ARV-005</t>
  </si>
  <si>
    <t>PRE-DES-005</t>
  </si>
  <si>
    <t>PRE-LIM-005</t>
  </si>
  <si>
    <t>ENC-ALV-005</t>
  </si>
  <si>
    <t>ENC-ALV-010</t>
  </si>
  <si>
    <t>ENC-ALV-015</t>
  </si>
  <si>
    <t>RAS-ALV-005</t>
  </si>
  <si>
    <t>RAS-ALV-010</t>
  </si>
  <si>
    <t>RAS-ALV-015</t>
  </si>
  <si>
    <t>RAS-ALV-020</t>
  </si>
  <si>
    <t>RAS-ALV-025</t>
  </si>
  <si>
    <t>RAS-ALV-030</t>
  </si>
  <si>
    <t>REV-AZU-015</t>
  </si>
  <si>
    <t>REV-CAN-010</t>
  </si>
  <si>
    <t>REV-CAN-005</t>
  </si>
  <si>
    <t>REV-CER-035</t>
  </si>
  <si>
    <t>REV-CHA-020</t>
  </si>
  <si>
    <t>REV-CHA-015</t>
  </si>
  <si>
    <t>REV-CHA-010</t>
  </si>
  <si>
    <t>REV-CHA-005</t>
  </si>
  <si>
    <t>REV-CHA-006</t>
  </si>
  <si>
    <t>REV-EMB-005</t>
  </si>
  <si>
    <t>REV-CER-021</t>
  </si>
  <si>
    <t>REV-FRI-005</t>
  </si>
  <si>
    <t>REV-VER-010</t>
  </si>
  <si>
    <t>REV-LIT-005</t>
  </si>
  <si>
    <t>REV-REB-015</t>
  </si>
  <si>
    <t>REV-REB-010</t>
  </si>
  <si>
    <t>REV-REB-005</t>
  </si>
  <si>
    <t>REV-ARD-010</t>
  </si>
  <si>
    <t>REV-BAR-005</t>
  </si>
  <si>
    <t>REV-REB-020</t>
  </si>
  <si>
    <t>REV-REB-021</t>
  </si>
  <si>
    <t>REV-AZU-005</t>
  </si>
  <si>
    <t>REV-AZU-010</t>
  </si>
  <si>
    <t>REV-AZU-011</t>
  </si>
  <si>
    <t>REV-CER-005</t>
  </si>
  <si>
    <t>REV-CER-010</t>
  </si>
  <si>
    <t>REV-CER-015</t>
  </si>
  <si>
    <t>REV-GRA-005</t>
  </si>
  <si>
    <t>REV-REB-025</t>
  </si>
  <si>
    <t>REV-LAD-005</t>
  </si>
  <si>
    <t>REV-LAD-010</t>
  </si>
  <si>
    <t>REV-MAR-005</t>
  </si>
  <si>
    <t>REV-PAS-005</t>
  </si>
  <si>
    <t>REV-PAS-010</t>
  </si>
  <si>
    <t>REV-PST-010</t>
  </si>
  <si>
    <t>REV-POR-011</t>
  </si>
  <si>
    <t>REV-POR-012</t>
  </si>
  <si>
    <t>REV-GES-010</t>
  </si>
  <si>
    <t>REV-LAM-010</t>
  </si>
  <si>
    <t>REV-NAT-010</t>
  </si>
  <si>
    <t>ROD-IAR-005</t>
  </si>
  <si>
    <t>ROD-IAR-010</t>
  </si>
  <si>
    <t>ROD-ARG-015</t>
  </si>
  <si>
    <t>ROD-ARG-005</t>
  </si>
  <si>
    <t>ROD-ARG-010</t>
  </si>
  <si>
    <t>ROD-CER-005</t>
  </si>
  <si>
    <t>ROD-GRA-015</t>
  </si>
  <si>
    <t>ROD-GRA-010</t>
  </si>
  <si>
    <t>ROD-GRA-005</t>
  </si>
  <si>
    <t>ROD-MAR-015</t>
  </si>
  <si>
    <t>ROD-MAR-005</t>
  </si>
  <si>
    <t>ROD-MAR-010</t>
  </si>
  <si>
    <t>ROD-ARD-005</t>
  </si>
  <si>
    <t>ROD-ARD-010</t>
  </si>
  <si>
    <t>ROD-MIT-021</t>
  </si>
  <si>
    <t>ROD-MIT-015</t>
  </si>
  <si>
    <t>ROD-MIT-010D</t>
  </si>
  <si>
    <t>ROD-MIT-011</t>
  </si>
  <si>
    <t>ROD-MIT-005</t>
  </si>
  <si>
    <t>ROD-MIT-010</t>
  </si>
  <si>
    <t>ROD-MAD-005</t>
  </si>
  <si>
    <t>SEDS-ALA-005</t>
  </si>
  <si>
    <t>SEDS-ANT-005</t>
  </si>
  <si>
    <t>SEDS-COL-005</t>
  </si>
  <si>
    <t>SEDS-VAS-005</t>
  </si>
  <si>
    <t>SEDS-TAN-005</t>
  </si>
  <si>
    <t>SEDS-BEL-005</t>
  </si>
  <si>
    <t>SEDS-CAM-005</t>
  </si>
  <si>
    <t>SEDS-ESC-005</t>
  </si>
  <si>
    <t>SEDS-ESQ-080</t>
  </si>
  <si>
    <t>SEDS-ESQ-090</t>
  </si>
  <si>
    <t>SEDS-GRE-010</t>
  </si>
  <si>
    <t>SEDS-GRE-005</t>
  </si>
  <si>
    <t>SEDS-COR-005</t>
  </si>
  <si>
    <t>SEDS-ESQ-025</t>
  </si>
  <si>
    <t>SEDS-ESQ-030</t>
  </si>
  <si>
    <t>SEDS-ESQ-020</t>
  </si>
  <si>
    <t>SEDS-ESQ-060</t>
  </si>
  <si>
    <t>SEDS-ESQ-065</t>
  </si>
  <si>
    <t>SEDS-ESQ-010</t>
  </si>
  <si>
    <t>SEDS-ESQ-040</t>
  </si>
  <si>
    <t>SEDS-ESQ-085</t>
  </si>
  <si>
    <t>SEDS-ESQ-035</t>
  </si>
  <si>
    <t>SEDS-LAV-005</t>
  </si>
  <si>
    <t>SEDS-MAR-005</t>
  </si>
  <si>
    <t>SEDS-MES-010</t>
  </si>
  <si>
    <t>SEDS-MES-005</t>
  </si>
  <si>
    <t>SEDS-MUR-005</t>
  </si>
  <si>
    <t>SEDS-ESQ-045</t>
  </si>
  <si>
    <t>SEDS-ESQ-050</t>
  </si>
  <si>
    <t>SEDS-ESQ-070</t>
  </si>
  <si>
    <t>SEDS-ESQ-075</t>
  </si>
  <si>
    <t>SEDS-ESQ-005</t>
  </si>
  <si>
    <t>SEDS-ESQ-015</t>
  </si>
  <si>
    <t>SEDS-ESQ-055</t>
  </si>
  <si>
    <t>SEDS-PRA-005</t>
  </si>
  <si>
    <t>SEDS-PRA-010</t>
  </si>
  <si>
    <t>SEDS-SET-005</t>
  </si>
  <si>
    <t>SEDS-SET-010</t>
  </si>
  <si>
    <t>SEDS-SET-015</t>
  </si>
  <si>
    <t>SEE-ARM-005</t>
  </si>
  <si>
    <t>SEE-ALA-005</t>
  </si>
  <si>
    <t>SEE-ALA-010</t>
  </si>
  <si>
    <t>SEE-ALA-015</t>
  </si>
  <si>
    <t>SEE-ALÇ-010</t>
  </si>
  <si>
    <t>SEE-ALÇ-005</t>
  </si>
  <si>
    <t>SEE-ARM-020</t>
  </si>
  <si>
    <t>SEE-ARM-015</t>
  </si>
  <si>
    <t>SEE-ARQ-005</t>
  </si>
  <si>
    <t>SEE-ARM-010</t>
  </si>
  <si>
    <t>SEE-BAN-005</t>
  </si>
  <si>
    <t>SEE-BAR-005</t>
  </si>
  <si>
    <t>SEE-LAV-010</t>
  </si>
  <si>
    <t>SEE-FUN-005</t>
  </si>
  <si>
    <t>SEE-FUN-010</t>
  </si>
  <si>
    <t>SEE-EST-050</t>
  </si>
  <si>
    <t>SEE-EST-060</t>
  </si>
  <si>
    <t>SEE-EST-015</t>
  </si>
  <si>
    <t>SEE-ESQ-005</t>
  </si>
  <si>
    <t>SEE-EST-025</t>
  </si>
  <si>
    <t>SEE-EST-055</t>
  </si>
  <si>
    <t>SEE-ARM-025</t>
  </si>
  <si>
    <t>SEE-FOS-005</t>
  </si>
  <si>
    <t>SEE-FOS-010</t>
  </si>
  <si>
    <t>SEE-FOS-015</t>
  </si>
  <si>
    <t>SEE-FOS-020</t>
  </si>
  <si>
    <t>SEE-FOS-025</t>
  </si>
  <si>
    <t>SEE-SER-055</t>
  </si>
  <si>
    <t>SEE-SER-056</t>
  </si>
  <si>
    <t>SEE-SER-061</t>
  </si>
  <si>
    <t>SEE-SER-060</t>
  </si>
  <si>
    <t>SEE-SER-065</t>
  </si>
  <si>
    <t>SEE-SER-066</t>
  </si>
  <si>
    <t>SEE-SER-070</t>
  </si>
  <si>
    <t>SEE-SER-076</t>
  </si>
  <si>
    <t>SEE-SER-075</t>
  </si>
  <si>
    <t>SEE-SER-150</t>
  </si>
  <si>
    <t>SEE-SER-135</t>
  </si>
  <si>
    <t>SEE-SER-130</t>
  </si>
  <si>
    <t>SEE-SER-016</t>
  </si>
  <si>
    <t>SEE-SER-015</t>
  </si>
  <si>
    <t>SEE-SER-021</t>
  </si>
  <si>
    <t>SEE-SER-020</t>
  </si>
  <si>
    <t>SEE-SER-026</t>
  </si>
  <si>
    <t>SEE-SER-025</t>
  </si>
  <si>
    <t>SEE-SER-030</t>
  </si>
  <si>
    <t>SEE-SER-035</t>
  </si>
  <si>
    <t>SEE-SER-036</t>
  </si>
  <si>
    <t>SEE-SER-041</t>
  </si>
  <si>
    <t>SEE-SER-040</t>
  </si>
  <si>
    <t>SEE-SER-046</t>
  </si>
  <si>
    <t>SEE-SER-045</t>
  </si>
  <si>
    <t>SEE-SER-051</t>
  </si>
  <si>
    <t>SEE-SER-050</t>
  </si>
  <si>
    <t>SEE-SER-006</t>
  </si>
  <si>
    <t>SEE-SER-005</t>
  </si>
  <si>
    <t>SEE-SER-011</t>
  </si>
  <si>
    <t>SEE-SER-010</t>
  </si>
  <si>
    <t>SEE-SER-080</t>
  </si>
  <si>
    <t>SEE-SER-081</t>
  </si>
  <si>
    <t>SEE-SER-170</t>
  </si>
  <si>
    <t>SEE-SER-175</t>
  </si>
  <si>
    <t>SEE-EST-030</t>
  </si>
  <si>
    <t>SEE-EST-035</t>
  </si>
  <si>
    <t>SEE-EST-040</t>
  </si>
  <si>
    <t>SEE-LAV-005</t>
  </si>
  <si>
    <t>SEE-MAN-005</t>
  </si>
  <si>
    <t>SEE-EST-020</t>
  </si>
  <si>
    <t>SEE-SER-100</t>
  </si>
  <si>
    <t>SEE-EST-005</t>
  </si>
  <si>
    <t>SEE-EST-010</t>
  </si>
  <si>
    <t>SEE-POÇ-005</t>
  </si>
  <si>
    <t>SEE-SER-160</t>
  </si>
  <si>
    <t>SEE-SER-165</t>
  </si>
  <si>
    <t>SEE-SER-120</t>
  </si>
  <si>
    <t>SEE-SER-155</t>
  </si>
  <si>
    <t>SEE-SER-110</t>
  </si>
  <si>
    <t>SEE-ESQ-010</t>
  </si>
  <si>
    <t>SEE-QUA-026</t>
  </si>
  <si>
    <t>SEE-QUA-025</t>
  </si>
  <si>
    <t>SEE-QUA-030</t>
  </si>
  <si>
    <t>SEE-QUA-036</t>
  </si>
  <si>
    <t>SEE-QUA-035</t>
  </si>
  <si>
    <t>SEE-QUA-040</t>
  </si>
  <si>
    <t>SEE-SER-125</t>
  </si>
  <si>
    <t>SEE-QUA-005</t>
  </si>
  <si>
    <t>SEE-QUA-010</t>
  </si>
  <si>
    <t>SEE-QUA-016</t>
  </si>
  <si>
    <t>SEE-QUA-015</t>
  </si>
  <si>
    <t>SEE-QUA-020</t>
  </si>
  <si>
    <t>SEE-REG-005</t>
  </si>
  <si>
    <t>SEE-TEL-005</t>
  </si>
  <si>
    <t>SEE-EST-045</t>
  </si>
  <si>
    <t>SER-ALA-010</t>
  </si>
  <si>
    <t>SER-ALA-005</t>
  </si>
  <si>
    <t>SER-ALA-015</t>
  </si>
  <si>
    <t>SER-ALÇ-005</t>
  </si>
  <si>
    <t>SER-ALÇ-015</t>
  </si>
  <si>
    <t>SER-ALÇ-010</t>
  </si>
  <si>
    <t>SER-APO-005</t>
  </si>
  <si>
    <t>SER-ARM-005</t>
  </si>
  <si>
    <t>SER-ARM-010</t>
  </si>
  <si>
    <t>SER-COL-015</t>
  </si>
  <si>
    <t>SER-COL-005</t>
  </si>
  <si>
    <t>SER-COL-010</t>
  </si>
  <si>
    <t>SER-COL-020</t>
  </si>
  <si>
    <t>SER-BAT-005</t>
  </si>
  <si>
    <t>SER-COR-030</t>
  </si>
  <si>
    <t>SER-COR-007</t>
  </si>
  <si>
    <t>SER-COR-020</t>
  </si>
  <si>
    <t>SER-COR-025</t>
  </si>
  <si>
    <t>SER-COR-005</t>
  </si>
  <si>
    <t>SER-COR-006</t>
  </si>
  <si>
    <t>SER-DEG-005</t>
  </si>
  <si>
    <t>SER-ESC-010</t>
  </si>
  <si>
    <t>SER-ESC-005</t>
  </si>
  <si>
    <t>SER-FEC-005</t>
  </si>
  <si>
    <t>SER-CAI-006</t>
  </si>
  <si>
    <t>SER-GRA-005</t>
  </si>
  <si>
    <t>SER-JAN-005</t>
  </si>
  <si>
    <t>SER-JAN-010</t>
  </si>
  <si>
    <t>SER-JAN-025</t>
  </si>
  <si>
    <t>SER-JAN-030</t>
  </si>
  <si>
    <t>SER-JAN-035</t>
  </si>
  <si>
    <t>SER-JAN-040</t>
  </si>
  <si>
    <t>SER-JAN-006</t>
  </si>
  <si>
    <t>SER-JAN-015</t>
  </si>
  <si>
    <t>SER-JAN-007</t>
  </si>
  <si>
    <t>SER-JAN-016</t>
  </si>
  <si>
    <t>SER-JAN-020</t>
  </si>
  <si>
    <t>SER-MAR-005</t>
  </si>
  <si>
    <t>SER-PAI-005</t>
  </si>
  <si>
    <t>SER-POR-005</t>
  </si>
  <si>
    <t>SER-POR-095</t>
  </si>
  <si>
    <t>SER-GRE-005</t>
  </si>
  <si>
    <t>SER-GRE-010</t>
  </si>
  <si>
    <t>SER-COR-011</t>
  </si>
  <si>
    <t>SER-COR-010</t>
  </si>
  <si>
    <t>SER-COR-045</t>
  </si>
  <si>
    <t>SER-COR-040</t>
  </si>
  <si>
    <t>SER-COR-035</t>
  </si>
  <si>
    <t>SER-COR-015</t>
  </si>
  <si>
    <t>SER-MAS-005</t>
  </si>
  <si>
    <t>SER-MAS-010</t>
  </si>
  <si>
    <t>SER-MAS-015</t>
  </si>
  <si>
    <t>SER-POR-010</t>
  </si>
  <si>
    <t>SER-POR-011</t>
  </si>
  <si>
    <t>SER-POR-015</t>
  </si>
  <si>
    <t>SER-POR-016</t>
  </si>
  <si>
    <t>SER-POR-020</t>
  </si>
  <si>
    <t>SER-POR-080</t>
  </si>
  <si>
    <t>SER-POR-085</t>
  </si>
  <si>
    <t>SER-POR-090</t>
  </si>
  <si>
    <t>SER-POR-030</t>
  </si>
  <si>
    <t>SER-POR-025</t>
  </si>
  <si>
    <t>SER-POR-026</t>
  </si>
  <si>
    <t>SER-POR-035</t>
  </si>
  <si>
    <t>SER-POR-040</t>
  </si>
  <si>
    <t>SER-POR-045</t>
  </si>
  <si>
    <t>SER-POR-050</t>
  </si>
  <si>
    <t>SER-POR-055</t>
  </si>
  <si>
    <t>SER-POR-060</t>
  </si>
  <si>
    <t>SER-POR-070</t>
  </si>
  <si>
    <t>SER-POR-076</t>
  </si>
  <si>
    <t>SER-POR-075</t>
  </si>
  <si>
    <t>SER-VED-005</t>
  </si>
  <si>
    <t>PEI-ARD-006</t>
  </si>
  <si>
    <t>PEI-CON-005</t>
  </si>
  <si>
    <t>PEI-CON-010</t>
  </si>
  <si>
    <t>PEI-GRA-005</t>
  </si>
  <si>
    <t>PEI-GRA-010</t>
  </si>
  <si>
    <t>PEI-MAR-005</t>
  </si>
  <si>
    <t>PEI-MAR-010</t>
  </si>
  <si>
    <t>PEI-CON-015</t>
  </si>
  <si>
    <t>SOL-ARD-005</t>
  </si>
  <si>
    <t>SOL-GRA-005</t>
  </si>
  <si>
    <t>SOL-GRA-010</t>
  </si>
  <si>
    <t>SOL-MAR-005</t>
  </si>
  <si>
    <t>SOL-MAR-010</t>
  </si>
  <si>
    <t>SON-SPT-005</t>
  </si>
  <si>
    <t>SON-SPT-015</t>
  </si>
  <si>
    <t>SON-SPT-010</t>
  </si>
  <si>
    <t>SON-SPT-020</t>
  </si>
  <si>
    <t>SPDA-ABR-020</t>
  </si>
  <si>
    <t>SPDA-ABR-025</t>
  </si>
  <si>
    <t>SPDA-ABR-010</t>
  </si>
  <si>
    <t>SPDA-ABR-015</t>
  </si>
  <si>
    <t>SPDA-ADV-005</t>
  </si>
  <si>
    <t>SPDA-APA-010</t>
  </si>
  <si>
    <t>SPDA-APA-005</t>
  </si>
  <si>
    <t>SPDA-ATE-005</t>
  </si>
  <si>
    <t>SPDA-BAR-005</t>
  </si>
  <si>
    <t>SPDA-BAR-010</t>
  </si>
  <si>
    <t>SPDA-BAR-015</t>
  </si>
  <si>
    <t>SPDA-CAB-050</t>
  </si>
  <si>
    <t>SPDA-CAB-010</t>
  </si>
  <si>
    <t>SPDA-CAB-015</t>
  </si>
  <si>
    <t>SPDA-CAB-020</t>
  </si>
  <si>
    <t>SPDA-CAB-025</t>
  </si>
  <si>
    <t>SPDA-CAB-030</t>
  </si>
  <si>
    <t>SPDA-CAB-005</t>
  </si>
  <si>
    <t>SPDA-CAB-035</t>
  </si>
  <si>
    <t>SPDA-CAB-045</t>
  </si>
  <si>
    <t>SPDA-CXS-005</t>
  </si>
  <si>
    <t>SPDA-CXS-010</t>
  </si>
  <si>
    <t>SPDA-CXS-015</t>
  </si>
  <si>
    <t>SPDA-CXS-025</t>
  </si>
  <si>
    <t>SPDA-CXS-020</t>
  </si>
  <si>
    <t>SPDA-CAP-005</t>
  </si>
  <si>
    <t>SPDA-CHA-010</t>
  </si>
  <si>
    <t>SPDA-CHA-005</t>
  </si>
  <si>
    <t>SPDA-CLIP-005</t>
  </si>
  <si>
    <t>SPDA-CON-025</t>
  </si>
  <si>
    <t>SPDA-CON-030</t>
  </si>
  <si>
    <t>SPDA-COM-035</t>
  </si>
  <si>
    <t>SPDA-CON-010</t>
  </si>
  <si>
    <t>SPDA-CON-005</t>
  </si>
  <si>
    <t>SPDA-CON-015</t>
  </si>
  <si>
    <t>SPDA-CON-020</t>
  </si>
  <si>
    <t>SPDA-CAB-055</t>
  </si>
  <si>
    <t>SPDA-CAB-060</t>
  </si>
  <si>
    <t>SPDA-CAB-065</t>
  </si>
  <si>
    <t>SPDA-CAB-070</t>
  </si>
  <si>
    <t>SPDA-CAB-075</t>
  </si>
  <si>
    <t>SPDA-CRV-005</t>
  </si>
  <si>
    <t>SPDA-CRV-010</t>
  </si>
  <si>
    <t>SPDA-CRV-015</t>
  </si>
  <si>
    <t>TER-ESC-070</t>
  </si>
  <si>
    <t>SPDA-FIT-005</t>
  </si>
  <si>
    <t>SPDA-FIT-015</t>
  </si>
  <si>
    <t>SPDA-FIT-010</t>
  </si>
  <si>
    <t>SPDA-FIT-050</t>
  </si>
  <si>
    <t>SPDA-FIX-015</t>
  </si>
  <si>
    <t>SPDA-FIX-020</t>
  </si>
  <si>
    <t>SPDA-FUZ-055</t>
  </si>
  <si>
    <t>SPDA-FUZ-050</t>
  </si>
  <si>
    <t>SPDA-HST-005</t>
  </si>
  <si>
    <t>SPDA-MAS-005</t>
  </si>
  <si>
    <t>SPDA-PAR-005</t>
  </si>
  <si>
    <t>SPDA-PRF-005</t>
  </si>
  <si>
    <t>SPDA-PRE-015</t>
  </si>
  <si>
    <t>SPDA-PRE-005</t>
  </si>
  <si>
    <t>SPDA-PRE-010</t>
  </si>
  <si>
    <t>SPDA-PRO-005</t>
  </si>
  <si>
    <t>SPDA-BAR-025</t>
  </si>
  <si>
    <t>SPDA-BAR-030</t>
  </si>
  <si>
    <t>SPDA-BAR-020</t>
  </si>
  <si>
    <t>SPDA-SOL-015</t>
  </si>
  <si>
    <t>SPDA-SOL-030</t>
  </si>
  <si>
    <t>SPDA-SOL-010</t>
  </si>
  <si>
    <t>SPDA-SOL-025</t>
  </si>
  <si>
    <t>SPDA-SOL-020</t>
  </si>
  <si>
    <t>SPDA-SOL-005</t>
  </si>
  <si>
    <t>SPDA-TEL-005</t>
  </si>
  <si>
    <t>SPDA-TER-016</t>
  </si>
  <si>
    <t>SPDA-TER-015</t>
  </si>
  <si>
    <t>SPDA-TER-020</t>
  </si>
  <si>
    <t>SPDA-TER-025</t>
  </si>
  <si>
    <t>SPDA-TER-030</t>
  </si>
  <si>
    <t>SPDA-TER-035</t>
  </si>
  <si>
    <t>SPDA-TER-040</t>
  </si>
  <si>
    <t>SPDA-TER-045</t>
  </si>
  <si>
    <t>SPDA-TER-050</t>
  </si>
  <si>
    <t>SPDA-TER-010</t>
  </si>
  <si>
    <t>SPDA-FIX-005</t>
  </si>
  <si>
    <t>SPDA-FIX-010</t>
  </si>
  <si>
    <t>SPDA-VLC-005</t>
  </si>
  <si>
    <t>TER-API-010</t>
  </si>
  <si>
    <t>TER-API-005</t>
  </si>
  <si>
    <t>TER-ATE-010</t>
  </si>
  <si>
    <t>TER-ATE-020</t>
  </si>
  <si>
    <t>TER-ATE-005</t>
  </si>
  <si>
    <t>TER-ATE-015</t>
  </si>
  <si>
    <t>TER-COM-005</t>
  </si>
  <si>
    <t>TER-COR-005</t>
  </si>
  <si>
    <t>TER-ESC-015</t>
  </si>
  <si>
    <t>TER-ESC-020</t>
  </si>
  <si>
    <t>TER-ESC-050</t>
  </si>
  <si>
    <t>TER-ESC-035</t>
  </si>
  <si>
    <t>TER-ESC-040</t>
  </si>
  <si>
    <t>TER-ESC-045</t>
  </si>
  <si>
    <t>TER-ESC-005</t>
  </si>
  <si>
    <t>TER-ESC-010</t>
  </si>
  <si>
    <t>TER-ESC-055</t>
  </si>
  <si>
    <t>TER-ESC-060</t>
  </si>
  <si>
    <t>TER-ESC-065</t>
  </si>
  <si>
    <t>TER-ESC-075</t>
  </si>
  <si>
    <t>TER-ESC-090</t>
  </si>
  <si>
    <t>TER-ESC-080</t>
  </si>
  <si>
    <t>TER-ESC-085</t>
  </si>
  <si>
    <t>TER-ESC-095</t>
  </si>
  <si>
    <t>TER-ECR-005</t>
  </si>
  <si>
    <t>TER-ECR-010</t>
  </si>
  <si>
    <t>TER-REA-010</t>
  </si>
  <si>
    <t>TER-REA-005</t>
  </si>
  <si>
    <t>TER-REG-010</t>
  </si>
  <si>
    <t>TER-REG-015</t>
  </si>
  <si>
    <t>TER-REG-005</t>
  </si>
  <si>
    <t>TRA-CAR-005</t>
  </si>
  <si>
    <t>TRA-CAR-010</t>
  </si>
  <si>
    <t>TRA-MAO-005</t>
  </si>
  <si>
    <t>TRA-MAO-010</t>
  </si>
  <si>
    <t>TRA-CAM-005</t>
  </si>
  <si>
    <t>TRA-CAM-020</t>
  </si>
  <si>
    <t>TRA-CAM-010</t>
  </si>
  <si>
    <t>TRA-CAM-015</t>
  </si>
  <si>
    <t>TRA-CAÇ-015</t>
  </si>
  <si>
    <t>TRA-CAÇ-016</t>
  </si>
  <si>
    <t>URB-COR-005</t>
  </si>
  <si>
    <t>URB-DRE-010</t>
  </si>
  <si>
    <t>URB-DRE-005</t>
  </si>
  <si>
    <t>URB-DRE-015</t>
  </si>
  <si>
    <t>URB-PAS-015</t>
  </si>
  <si>
    <t>URB-MFC-015</t>
  </si>
  <si>
    <t>URB-MFC-005</t>
  </si>
  <si>
    <t>URB-MFC-010</t>
  </si>
  <si>
    <t>URB-PAS-010</t>
  </si>
  <si>
    <t>URB-PAS-006</t>
  </si>
  <si>
    <t>URB-PAS-005</t>
  </si>
  <si>
    <t>URB-RAM-005</t>
  </si>
  <si>
    <t>URB-MFG-005</t>
  </si>
  <si>
    <t>URB-MFC-020</t>
  </si>
  <si>
    <t>VID-ESP-010</t>
  </si>
  <si>
    <t>VID-ESP-015</t>
  </si>
  <si>
    <t>VID-ESP-005</t>
  </si>
  <si>
    <t>VID-ARA-005</t>
  </si>
  <si>
    <t>VID-LIS-005</t>
  </si>
  <si>
    <t>VID-LIS-010</t>
  </si>
  <si>
    <t>VID-LIS-015</t>
  </si>
  <si>
    <t>VID-FAN-010</t>
  </si>
  <si>
    <t>VID-FAN-005</t>
  </si>
  <si>
    <t>VID-TEM-015</t>
  </si>
  <si>
    <t>VID-TEM-005</t>
  </si>
  <si>
    <t>VID-TEM-010</t>
  </si>
  <si>
    <t>100 - CONSULTORIA</t>
  </si>
  <si>
    <t>RO-40091</t>
  </si>
  <si>
    <t>VEÍCULO TIPO GOL 1.6, QUATRO PORTAS, OU SIMILAR, COM MOTORISTA</t>
  </si>
  <si>
    <t>RO-40096</t>
  </si>
  <si>
    <t>VEÍCULO TIPO GOL 1.6, QUATRO PORTAS, OU SIMILAR, SEM MOTORISTA</t>
  </si>
  <si>
    <t>RO-40102</t>
  </si>
  <si>
    <t>VEÍCULO TIPO KOMBI OU SIMILAR COM MOTORISTA</t>
  </si>
  <si>
    <t>RO-40103</t>
  </si>
  <si>
    <t>VEÍCULO TIPO KOMBI OU SIMILAR, SEM MOTORISTA</t>
  </si>
  <si>
    <t>101 - TERRAPLENAGEM</t>
  </si>
  <si>
    <t>RO-43333</t>
  </si>
  <si>
    <t>OBR-VIA-005</t>
  </si>
  <si>
    <t>DESMATAMENTO, DESTOCAMENTO E LIMPEZA DE ÁRVORES, ARBUSTOS E VEGETAÇÃO RASTEIRA. (EXECUÇÃO NA ESPESSURA DE ATÉ 30CM, INCLUINDO REMANEJAMENTO PARA FORA DA LINHA DE OFFSETS E ACERTO DO MATERIAL)</t>
  </si>
  <si>
    <t>RO-40108</t>
  </si>
  <si>
    <t>CORTE DE ÁRVORE NATIVA COM MOTO-SERRA  0,15M =&lt; Ø &lt; 0,30M - ATÉ 1.000 UNIDADES</t>
  </si>
  <si>
    <t>RO-43419</t>
  </si>
  <si>
    <t>CORTE DE ÁRVORE NATIVA COM MOTO-SERRA  0,15M =&lt; Ø &lt; 0,30M - ACIMA DE 1.000 UNIDADES</t>
  </si>
  <si>
    <t>RO-42488</t>
  </si>
  <si>
    <t>RO-43420</t>
  </si>
  <si>
    <t>CORTE DE ÁRVORE NATIVA COM MOTO-SERRA   Ø &gt;= 0,30M - ACIMA DE 1.000 UNIDADES</t>
  </si>
  <si>
    <t>RO-40114</t>
  </si>
  <si>
    <t>RASPAGEM E LIMPEZA DE VEGETAÇÃO COM REGULARIZAÇÃO DO TERRENO</t>
  </si>
  <si>
    <t>RO-40118</t>
  </si>
  <si>
    <t>REMOÇÃO, TRANSPORTE E ESPALHAMENTO DE SOLO MOLE. DISTÂNCIA MÉDIA DE TRANSPORTE  &lt;= 200 M</t>
  </si>
  <si>
    <t>RO-40120</t>
  </si>
  <si>
    <t>REMOÇÃO, TRANSPORTE E ESPALHAMENTO DE SOLO MOLE. DISTÂNCIA MÉDIA DE TRANSPORTE  DE 201 A 400 M</t>
  </si>
  <si>
    <t>RO-40121</t>
  </si>
  <si>
    <t>REMOÇÃO, TRANSPORTE E ESPALHAMENTO DE SOLO MOLE. DISTÂNCIA MÉDIA DE TRANSPORTE  DE 401 A 600 M</t>
  </si>
  <si>
    <t>RO-40122</t>
  </si>
  <si>
    <t>REMOÇÃO, TRANSPORTE E ESPALHAMENTO DE SOLO MOLE. DISTÂNCIA MÉDIA DE TRANSPORTE  DE 601 A 800 M</t>
  </si>
  <si>
    <t>RO-40123</t>
  </si>
  <si>
    <t>REMOÇÃO, TRANSPORTE E ESPALHAMENTO DE SOLO MOLE. DISTÂNCIA MÉDIA DE TRANSPORTE  DE 801 A 1.000 M</t>
  </si>
  <si>
    <t>RO-40124</t>
  </si>
  <si>
    <t>REMOÇÃO, TRANSPORTE E ESPALHAMENTO DE SOLO MOLE. DISTÂNCIA MÉDIA DE TRANSPORTE  DE 1.001 A 1.500 M</t>
  </si>
  <si>
    <t>RO-40125</t>
  </si>
  <si>
    <t>REMOÇÃO, TRANSPORTE E ESPALHAMENTO DE SOLO MOLE. DISTÂNCIA MÉDIA DE TRANSPORTE  DE 1.501 A 2.000 M</t>
  </si>
  <si>
    <t>RO-40128</t>
  </si>
  <si>
    <t>REMOÇÃO, TRANSPORTE E ESPALHAMENTO DE SOLO MOLE. DISTÂNCIA MÉDIA DE TRANSPORTE  DE 2.001 A 3.000 M</t>
  </si>
  <si>
    <t>RO-43144</t>
  </si>
  <si>
    <t>REMOÇÃO, TRANSPORTE E ESPALHAMENTO DE SOLO MOLE. DISTÂNCIA MÉDIA DE TRANSPORTE DE 3.001 A 4.000 M</t>
  </si>
  <si>
    <t>RO-40129</t>
  </si>
  <si>
    <t>ESCAVAÇÃO, CARGA, DESCARGA, ESPALHAMENTO E TRANSPORTE DE MATERIAL DE 1ª CATEGORIA, COM MOTOSCRAPER. DISTÂNCIA MÉDIA DE TRANSPORTE  &lt;= 200 M</t>
  </si>
  <si>
    <t>RO-40130</t>
  </si>
  <si>
    <t>ESCAVAÇÃO, CARGA, DESCARGA, ESPALHAMENTO E TRANSPORTE DE MATERIAL DE 1ª CATEGORIA, COM MOTOSCRAPER. DISTÂNCIA MÉDIA DE TRANSPORTE  DE 201 A 400 M</t>
  </si>
  <si>
    <t>RO-40131</t>
  </si>
  <si>
    <t>ESCAVAÇÃO, CARGA, DESCARGA, ESPALHAMENTO E TRANSPORTE DE MATERIAL DE 1ª CATEGORIA, COM MOTOSCRAPER. DISTÂNCIA MÉDIA DE TRANSPORTE  DE 401 A 600 M</t>
  </si>
  <si>
    <t>RO-40134</t>
  </si>
  <si>
    <t>ESCAVAÇÃO, CARGA, DESCARGA, ESPALHAMENTO E TRANSPORTE DE MATERIAL DE 1ª CATEGORIA, COM MOTOSCRAPER. DISTÂNCIA MÉDIA DE TRANSPORTE  DE 601 A 800 M</t>
  </si>
  <si>
    <t>RO-40135</t>
  </si>
  <si>
    <t>ESCAVAÇÃO, CARGA, DESCARGA, ESPALHAMENTO E TRANSPORTE DE MATERIAL DE 1ª CATEGORIA, COM MOTOSCRAPER. DISTÂNCIA MÉDIA DE TRANSPORTE  DE 801 A 1.000 M</t>
  </si>
  <si>
    <t>RO-40137</t>
  </si>
  <si>
    <t>ESCAVAÇÃO, CARGA, DESCARGA, ESPALHAMENTO E TRANSPORTE DE MATERIAL DE  2ª CATEGORIA COM MOTOSCRAPER. DISTÂNCIA MÉDIA DE TRANSPORTE  DE 0 A 200 M</t>
  </si>
  <si>
    <t>RO-40138</t>
  </si>
  <si>
    <t>ESCAVAÇÃO, CARGA, DESCARGA, ESPALHAMENTO E TRANSPORTE DE MATERIAL DE  2ª CATEGORIA COM MOTOSCRAPER. DISTÂNCIA MÉDIA DE TRANSPORTE  DE 201 A 400 M</t>
  </si>
  <si>
    <t>RO-40140</t>
  </si>
  <si>
    <t>ESCAVAÇÃO, CARGA, DESCARGA, ESPALHAMENTO E TRANSPORTE DE MATERIAL DE  2ª CATEGORIA COM MOTOSCRAPER. DISTÂNCIA MÉDIA DE TRANSPORTE  DE 401 A 600 M</t>
  </si>
  <si>
    <t>RO-40143</t>
  </si>
  <si>
    <t>ESCAVAÇÃO, CARGA, DESCARGA, ESPALHAMENTO E TRANSPORTE DE MATERIAL DE  2ª CATEGORIA COM MOTOSCRAPER. DISTÂNCIA MÉDIA DE TRANSPORTE  DE 601 A 800 M</t>
  </si>
  <si>
    <t>RO-40144</t>
  </si>
  <si>
    <t>ESCAVAÇÃO, CARGA, DESCARGA, ESPALHAMENTO E TRANSPORTE DE MATERIAL DE  2ª CATEGORIA COM MOTOSCRAPER. DISTÂNCIA MÉDIA DE TRANSPORTE  DE 801 A 1.000 M</t>
  </si>
  <si>
    <t>RO-40148</t>
  </si>
  <si>
    <t>ESCAVAÇÃO, CARGA, DESCARGA, ESPALHAMENTO E TRANSPORTE DE MATERIAL DE 1ª CATEGORIA, COM CAMINHÃO. DISTÂNCIA MÉDIA DE TRANSPORTE  &lt;= 200 M</t>
  </si>
  <si>
    <t>RO-40149</t>
  </si>
  <si>
    <t>ESCAVAÇÃO, CARGA, DESCARGA, ESPALHAMENTO E TRANSPORTE DE MATERIAL DE 1ª CATEGORIA, COM CAMINHÃO. DISTÂNCIA MÉDIA DE TRANSPORTE  DE 201 A 400 M</t>
  </si>
  <si>
    <t>RO-40150</t>
  </si>
  <si>
    <t>ESCAVAÇÃO, CARGA, DESCARGA, ESPALHAMENTO E TRANSPORTE DE MATERIAL DE 1ª CATEGORIA, COM CAMINHÃO. DISTÂNCIA MÉDIA DE TRANSPORTE  DE 401 A 600 M</t>
  </si>
  <si>
    <t>RO-40151</t>
  </si>
  <si>
    <t>ESCAVAÇÃO, CARGA, DESCARGA, ESPALHAMENTO E TRANSPORTE DE MATERIAL DE 1ª CATEGORIA, COM CAMINHÃO. DISTÂNCIA MÉDIA DE TRANSPORTE  DE 601 A 800 M</t>
  </si>
  <si>
    <t>RO-40152</t>
  </si>
  <si>
    <t>ESCAVAÇÃO, CARGA, DESCARGA, ESPALHAMENTO E TRANSPORTE DE MATERIAL DE 1ª CATEGORIA, COM CAMINHÃO. DISTÂNCIA MÉDIA DE TRANSPORTE  DE 801 A 1.000 M</t>
  </si>
  <si>
    <t>RO-40153</t>
  </si>
  <si>
    <t>ESCAVAÇÃO, CARGA, DESCARGA, ESPALHAMENTO E TRANSPORTE DE MATERIAL DE 1ª CATEGORIA, COM CAMINHÃO. DISTÂNCIA MÉDIA DE TRANSPORTE  DE 1.001 A 1.200 M</t>
  </si>
  <si>
    <t>RO-40154</t>
  </si>
  <si>
    <t>ESCAVAÇÃO, CARGA, DESCARGA, ESPALHAMENTO E TRANSPORTE DE MATERIAL DE 1ª CATEGORIA, COM CAMINHÃO. DISTÂNCIA MÉDIA DE TRANSPORTE  DE 1.201 A 1.400 M</t>
  </si>
  <si>
    <t>RO-40155</t>
  </si>
  <si>
    <t>ESCAVAÇÃO, CARGA, DESCARGA, ESPALHAMENTO E TRANSPORTE DE MATERIAL DE 1ª CATEGORIA, COM CAMINHÃO. DISTÂNCIA MÉDIA DE TRANSPORTE  DE 1.401 A 1.600 M</t>
  </si>
  <si>
    <t>RO-40156</t>
  </si>
  <si>
    <t>ESCAVAÇÃO, CARGA, DESCARGA, ESPALHAMENTO E TRANSPORTE DE MATERIAL DE 1ª CATEGORIA, COM CAMINHÃO. DISTÂNCIA MÉDIA DE TRANSPORTE  DE 1.601 A 1.800 M</t>
  </si>
  <si>
    <t>RO-40157</t>
  </si>
  <si>
    <t>ESCAVAÇÃO, CARGA, DESCARGA, ESPALHAMENTO E TRANSPORTE DE MATERIAL DE 1ª CATEGORIA, COM CAMINHÃO. DISTÂNCIA MÉDIA DE TRANSPORTE  DE 1.801 A 2.000 M</t>
  </si>
  <si>
    <t>RO-40158</t>
  </si>
  <si>
    <t>ESCAVAÇÃO, CARGA, DESCARGA, ESPALHAMENTO E TRANSPORTE DE MATERIAL DE 1ª CATEGORIA, COM CAMINHÃO. DISTÂNCIA MÉDIA DE TRANSPORTE  DE 2.001 A 2.500 M</t>
  </si>
  <si>
    <t>RO-40159</t>
  </si>
  <si>
    <t>ESCAVAÇÃO, CARGA, DESCARGA, ESPALHAMENTO E TRANSPORTE DE MATERIAL DE 1ª CATEGORIA, COM CAMINHÃO. DISTÂNCIA MÉDIA DE TRANSPORTE  DE 2.501 A 3.000 M</t>
  </si>
  <si>
    <t>RO-40160</t>
  </si>
  <si>
    <t>ESCAVAÇÃO, CARGA, DESCARGA, ESPALHAMENTO E TRANSPORTE DE MATERIAL DE 1ª CATEGORIA, COM CAMINHÃO. DISTÂNCIA MÉDIA DE TRANSPORTE  DE 3.001 A 4.000 M</t>
  </si>
  <si>
    <t>RO-40162</t>
  </si>
  <si>
    <t>ESCAVAÇÃO, CARGA, DESCARGA, ESPALHAMENTO E TRANSPORTE DE MATERIAL DE 2ª. CATEGORIA COM CAMINHÃO. DISTÂNCIA MÉDIA DE TRANSPORTE  &lt;= 200 M</t>
  </si>
  <si>
    <t>RO-40163</t>
  </si>
  <si>
    <t>ESCAVAÇÃO, CARGA, DESCARGA, ESPALHAMENTO E TRANSPORTE DE MATERIAL DE 2ª. CATEGORIA COM CAMINHÃO. DISTÂNCIA MÉDIA DE TRANSPORTE  DE 201 A 400 M</t>
  </si>
  <si>
    <t>RO-40164</t>
  </si>
  <si>
    <t>ESCAVAÇÃO, CARGA, DESCARGA, ESPALHAMENTO E TRANSPORTE DE MATERIAL DE 2ª. CATEGORIA COM CAMINHÃO. DISTÂNCIA MÉDIA DE TRANSPORTE  DE 401 A 600 M</t>
  </si>
  <si>
    <t>RO-40165</t>
  </si>
  <si>
    <t>ESCAVAÇÃO, CARGA, DESCARGA, ESPALHAMENTO E TRANSPORTE DE MATERIAL DE 2ª. CATEGORIA COM CAMINHÃO. DISTÂNCIA MÉDIA DE TRANSPORTE  DE 601 A 800 M</t>
  </si>
  <si>
    <t>RO-40166</t>
  </si>
  <si>
    <t>ESCAVAÇÃO, CARGA, DESCARGA, ESPALHAMENTO E TRANSPORTE DE MATERIAL DE 2ª. CATEGORIA COM CAMINHÃO. DISTÂNCIA MÉDIA DE TRANSPORTE  DE 801 A 1.000 M</t>
  </si>
  <si>
    <t>RO-40167</t>
  </si>
  <si>
    <t>ESCAVAÇÃO, CARGA, DESCARGA, ESPALHAMENTO E TRANSPORTE DE MATERIAL DE 2ª. CATEGORIA COM CAMINHÃO. DISTÂNCIA MÉDIA DE TRANSPORTE  DE 1.001 A 1.200 M</t>
  </si>
  <si>
    <t>RO-40168</t>
  </si>
  <si>
    <t>ESCAVAÇÃO, CARGA, DESCARGA, ESPALHAMENTO E TRANSPORTE DE MATERIAL DE 2ª. CATEGORIA COM CAMINHÃO. DISTÂNCIA MÉDIA DE TRANSPORTE  DE 1.201 A 1.400 M</t>
  </si>
  <si>
    <t>RO-40169</t>
  </si>
  <si>
    <t>ESCAVAÇÃO, CARGA, DESCARGA, ESPALHAMENTO E TRANSPORTE DE MATERIAL DE 2ª. CATEGORIA COM CAMINHÃO. DISTÂNCIA MÉDIA DE TRANSPORTE  DE 1.401 A 1.600 M</t>
  </si>
  <si>
    <t>RO-40170</t>
  </si>
  <si>
    <t>ESCAVAÇÃO, CARGA, DESCARGA, ESPALHAMENTO E TRANSPORTE DE MATERIAL DE 2ª. CATEGORIA COM CAMINHÃO. DISTÂNCIA MÉDIA DE TRANSPORTE  DE 1.601 A 1.800 M</t>
  </si>
  <si>
    <t>RO-40171</t>
  </si>
  <si>
    <t>ESCAVAÇÃO, CARGA, DESCARGA, ESPALHAMENTO E TRANSPORTE DE MATERIAL DE 2ª. CATEGORIA COM CAMINHÃO. DISTÂNCIA MÉDIA DE TRANSPORTE  DE 1.801 A 2.000 M</t>
  </si>
  <si>
    <t>RO-40172</t>
  </si>
  <si>
    <t>ESCAVAÇÃO, CARGA, DESCARGA, ESPALHAMENTO E TRANSPORTE DE MATERIAL DE 2ª. CATEGORIA COM CAMINHÃO. DISTÂNCIA MÉDIA DE TRANSPORTE  DE 2.001 A 2.500 M</t>
  </si>
  <si>
    <t>RO-40173</t>
  </si>
  <si>
    <t>ESCAVAÇÃO, CARGA, DESCARGA, ESPALHAMENTO E TRANSPORTE DE MATERIAL DE 2ª. CATEGORIA COM CAMINHÃO. DISTÂNCIA MÉDIA DE TRANSPORTE  DE 2.501 A 3.000 M</t>
  </si>
  <si>
    <t>RO-40174</t>
  </si>
  <si>
    <t>ESCAVAÇÃO, CARGA, DESCARGA, ESPALHAMENTO E TRANSPORTE DE MATERIAL DE 2ª. CATEGORIA COM CAMINHÃO. DISTÂNCIA MÉDIA DE TRANSPORTE  DE 3.001 A 4.000 M</t>
  </si>
  <si>
    <t>RO-40182</t>
  </si>
  <si>
    <t>ESCAVAÇÃO, CARGA, DESCARGA, ESPALHAMENTO E TRANSPORTE DE MATERIAL DE 3ª CATEGORIA. DISTÂNCIA MÉDIA DE TRANSPORTE  &lt;= 200 M</t>
  </si>
  <si>
    <t>RO-40183</t>
  </si>
  <si>
    <t>ESCAVAÇÃO, CARGA, DESCARGA, ESPALHAMENTO E TRANSPORTE DE MATERIAL DE 3ª CATEGORIA. DISTÂNCIA MÉDIA DE TRANSPORTE  DE 201 A 400 M</t>
  </si>
  <si>
    <t>RO-40184</t>
  </si>
  <si>
    <t>ESCAVAÇÃO, CARGA, DESCARGA, ESPALHAMENTO E TRANSPORTE DE MATERIAL DE 3ª CATEGORIA. DISTÂNCIA MÉDIA DE TRANSPORTE  DE 401 A 600 M</t>
  </si>
  <si>
    <t>RO-40185</t>
  </si>
  <si>
    <t>ESCAVAÇÃO, CARGA, DESCARGA, ESPALHAMENTO E TRANSPORTE DE MATERIAL DE 3ª CATEGORIA. DISTÂNCIA MÉDIA DE TRANSPORTE  DE 601 A 800 M</t>
  </si>
  <si>
    <t>RO-41776</t>
  </si>
  <si>
    <t>ESCAVAÇÃO, CARGA, DESCARGA, ESPALHAMENTO E TRANSPORTE DE MATERIAL DE 3ª CATEGORIA. DISTÂNCIA MÉDIA DE TRANSPORTE DE 801 A 1.000 M</t>
  </si>
  <si>
    <t>RO-41777</t>
  </si>
  <si>
    <t>ESCAVAÇÃO, CARGA, DESCARGA, ESPALHAMENTO E TRANSPORTE DE MATERIAL DE 3ª CATEGORIA. DISTÂNCIA MÉDIA DE TRANSPORTE  DE 1.001 A 1.200 M</t>
  </si>
  <si>
    <t>RO-41778</t>
  </si>
  <si>
    <t>ESCAVAÇÃO, CARGA, DESCARGA, ESPALHAMENTO E TRANSPORTE DE MATERIAL DE 3ª CATEGORIA. DISTÂNCIA MÉDIA DE TRANSPORTE DE 1.201 A 1.400 M</t>
  </si>
  <si>
    <t>RO-41834</t>
  </si>
  <si>
    <t>ESCAVAÇÃO, CARGA, DESCARGA, ESPALHAMENTO E TRANSPORTE DE MATERIAL DE 3ª CATEGORIA. DISTÂNCIA MÉDIA DE TRANSPORTE DE 1.401 A 1.600 M</t>
  </si>
  <si>
    <t>RO-41835</t>
  </si>
  <si>
    <t>ESCAVAÇÃO, CARGA, DESCARGA, ESPALHAMENTO E TRANSPORTE DE MATERIAL DE 3ª CATEGORIA. DISTÂNCIA MÉDIA DE TRANSPORTE DE 1.601 A 1.800 M</t>
  </si>
  <si>
    <t>RO-41836</t>
  </si>
  <si>
    <t>ESCAVAÇÃO, CARGA, DESCARGA, ESPALHAMENTO E TRANSPORTE DE MATERIAL DE 3ª CATEGORIA. DISTÂNCIA MÉDIA DE TRANSPORTE DE 1.801 A 2.000 M</t>
  </si>
  <si>
    <t>RO-40186</t>
  </si>
  <si>
    <t>ESCAVAÇÃO, CARGA, DESCARGA, ESPALHAMENTO E TRANSPORTE DE MATERIAL DE 3ª CATEGORIA. DISTÂNCIA MÉDIA DE TRANSPORTE DE 2.001 A 2.500 M</t>
  </si>
  <si>
    <t>RO-42329</t>
  </si>
  <si>
    <t>ESCAVAÇÃO, CARGA, DESCARGA, ESPALHAMENTO E TRANSPORTE DE MATERIAL DE 3ª. CATEGORIA . DISTÂNCIA MÉDIA DE TRANSPORTE  DE 2.501 A 3.000 M</t>
  </si>
  <si>
    <t>RO-42330</t>
  </si>
  <si>
    <t>ESCAVAÇÃO, CARGA, DESCARGA, ESPALHAMENTO E TRANSPORTE DE MATERIAL DE 3ª. CATEGORIA. DISTÂNCIA MÉDIA DE TRANSPORTE  DE 3.001 A 4.000 M</t>
  </si>
  <si>
    <t>RO-40192</t>
  </si>
  <si>
    <t>OBR-VIA-015</t>
  </si>
  <si>
    <t>ESCAVAÇÃO E CARGA COM TRATOR E CARREGADEIRA (MATERIAL DE 1ª CATEGORIA)</t>
  </si>
  <si>
    <t>RO-40194</t>
  </si>
  <si>
    <t>ESCAVAÇÃO E TRANSPORTE COM TRATOR DE MATERIAL DE 1ª CATEGORIA.DISTÂNCIA MÉDIA DE TRANSPORTE &lt;= 50 M</t>
  </si>
  <si>
    <t>RO-40193</t>
  </si>
  <si>
    <t>ESCAVAÇÃO E TRANSPORTE COM TRATOR  DE MATERIAL DE 2ª CATEGORIA.DISTÂNCIA MÉDIA DE TRANSPORTE &lt;=50 M</t>
  </si>
  <si>
    <t>RO-40198</t>
  </si>
  <si>
    <t>OBR-VIA-025</t>
  </si>
  <si>
    <t>CARGA, TRANSPORTE E DESCARGA DE MATERIAL DE 1ª CATEGORIA, COM CAMINHÃO. DISTÂNCIA MÉDIA DE TRANSPORTE &lt;= 200 M</t>
  </si>
  <si>
    <t>RO-40199</t>
  </si>
  <si>
    <t>OBR-VIA-030</t>
  </si>
  <si>
    <t>CARGA, TRANSPORTE E DESCARGA DE MATERIAL DE 1ª CATEGORIA, COM CAMINHÃO. DISTÂNCIA MÉDIA DE TRANSPORTE  DE 201 A 400 M</t>
  </si>
  <si>
    <t>RO-40200</t>
  </si>
  <si>
    <t>OBR-VIA-035</t>
  </si>
  <si>
    <t>CARGA ,TRANSPORTE E DESCARGA DE MATERIAL DE 1ª CATEGORIA, COM CAMINHÃO. DISTÂNCIA MÉDIA DE TRANSPORTE 401 A 600 M</t>
  </si>
  <si>
    <t>RO-40201</t>
  </si>
  <si>
    <t>OBR-VIA-040</t>
  </si>
  <si>
    <t>CARGA, TRANSPORTE E DESCARGA DE MATERIAL DE 1ª CATEGORIA, COM CAMINHÃO. DISTÂNCIA MÉDIA DE TRANSPORTE  DE 601 A 800 M</t>
  </si>
  <si>
    <t>RO-40202</t>
  </si>
  <si>
    <t>OBR-VIA-045</t>
  </si>
  <si>
    <t>CARGA, TRANSPORTE E DESCARGA DE MATERIAL DE 1ª CATEGORIA, COM CAMINHÃO. DISTÂNCIA MÉDIA DE TRANSPORTE DE 801 A 1.000 M</t>
  </si>
  <si>
    <t>RO-43394</t>
  </si>
  <si>
    <t>OBR-VIA-050</t>
  </si>
  <si>
    <t>CARGA, TRANSPORTE E DESCARGA DE MATERIAL DE 1ª CATEGORIA, COM CAMINHÃO.DISTÂNCIA MÉDIA DE TRANSPORTE 1.001 A 1.200 M</t>
  </si>
  <si>
    <t>RO-42767</t>
  </si>
  <si>
    <t>OBR-VIA-055</t>
  </si>
  <si>
    <t>CARGA, TRANSPORTE E DESCARGA DE MATERIAL DE 1ª CATEGORIA, COM CAMINHÃO.DISTÂNCIA MÉDIA DE TRANSPORTE DE 1.201 A 1.400 M</t>
  </si>
  <si>
    <t>RO-43901</t>
  </si>
  <si>
    <t>OBR-VIA-060</t>
  </si>
  <si>
    <t>CARGA, TRANSPORTE E DESCARGA DE MATERIAL DE 1ª CATEGORIA, COM CAMINHÃO.DISTÂNCIA MÉDIA DE TRANSPORTE DE 1.401 A 1.600 M</t>
  </si>
  <si>
    <t>RO-43902</t>
  </si>
  <si>
    <t>OBR-VIA-065</t>
  </si>
  <si>
    <t>CARGA, TRANSPORTE E DESCARGA DE MATERIAL DE 1ª CATEGORIA, COM CAMINHÃO.DISTÂNCIA MÉDIA DE TRANSPORTE DE 1.601 A 1.800 M</t>
  </si>
  <si>
    <t>RO-43398</t>
  </si>
  <si>
    <t>OBR-VIA-066</t>
  </si>
  <si>
    <t>CARGA, TRANSPORTE E DESCARGA DE MATERIAL DE 1ª CATEGORIA, COM CAMINHÃO.DISTÂNCIA MÉDIA DE TRANSPORTE DE 1.801 A 2.000 M</t>
  </si>
  <si>
    <t>RO-43681</t>
  </si>
  <si>
    <t>CARGA, TRANSPORTE E DESCARGA DE MATERIAL DE 1ª CATEGORIA, COM CAMINHÃO. DISTÂNCIA MÉDIA DE TRANSPORTE DE 2.001 A 2.500 M</t>
  </si>
  <si>
    <t>RO-43886</t>
  </si>
  <si>
    <t>CARGA, TRANSPORTE E DESCARGA DE MATERIAL DE 1ª CATEGORIA, COM CAMINHÃO.DISTÂNCIA MÉDIA DE TRANSPORTE DE 2.501 A 3.000  M</t>
  </si>
  <si>
    <t>RO-40210</t>
  </si>
  <si>
    <t>OBR-VIA-070</t>
  </si>
  <si>
    <t>REVESTIMENTO PRIMÁRIO (EXECUÇÃO, INCLUINDO ESCAVAÇÃO, CARGA, DESCARGA, ESPALHAMENTO E COMPACTAÇÃO DO MATERIAL)</t>
  </si>
  <si>
    <t>RO-40211</t>
  </si>
  <si>
    <t>OBR-VIA-075</t>
  </si>
  <si>
    <t>ESCAVAÇÃO MANUAL DE VALAS EM SOLO, COM ALTURA DE 0 A 1,50 M</t>
  </si>
  <si>
    <t>RO-40213</t>
  </si>
  <si>
    <t>OBR-VIA-080</t>
  </si>
  <si>
    <t>ESCAVAÇÃO MANUAL DE VALAS EM SOLO, COM ALTURA DE 1,50 M A 3,00 M</t>
  </si>
  <si>
    <t>RO-40216</t>
  </si>
  <si>
    <t>ESCAVAÇÃO MANUAL EM MATERIAL DE 1ª CATEGORIA COM ESGOTAMENTO DE ÀGUA</t>
  </si>
  <si>
    <t>RO-40217</t>
  </si>
  <si>
    <t>ESCAVAÇÃO EM MATERIAL DE 3ª CATEGORIA COM ESGOTAMENTO DE ÀGUA</t>
  </si>
  <si>
    <t>RO-40215</t>
  </si>
  <si>
    <t>ESCAVAÇÃO MECÂNICA DE VALAS EM MATERIAL DE 1ª E 2ª CATEGORIA (EXECUÇÃO, INCLUINDO REMOÇÃO PARA FORA DO LEITO ESTRADAL)</t>
  </si>
  <si>
    <t>RO-40218</t>
  </si>
  <si>
    <t>OBR-VIA-085</t>
  </si>
  <si>
    <t>ESCAVAÇÃO MECÂNICA DE VALAS EM MATERIAL DE 1ª CATEGORIA (EXECUÇÃO, INCLUINDO REMOÇÃO PARA FORA DO LEITO ESTRADAL)</t>
  </si>
  <si>
    <t>RO-40219</t>
  </si>
  <si>
    <t>OBR-VIA-090</t>
  </si>
  <si>
    <t>ESCAVAÇÃO MECÂNICA DE VALAS EM MATERIAL DE 2ª CATEGORIA (EXECUÇÃO, INCLUINDO REMOÇÃO PARA FORA DO LEITO ESTRADAL)</t>
  </si>
  <si>
    <t>RO-40230</t>
  </si>
  <si>
    <t>OBR-VIA-095</t>
  </si>
  <si>
    <t>MURO DE ARRIMO EM GABIÃO CAIXA, TELA GALVANIZADA (EXECUÇÃO, INCLUINDO FORNECIMENTO DE TODOS OS MATERIAIS)</t>
  </si>
  <si>
    <t>RO-40221</t>
  </si>
  <si>
    <t>OBR-VIA-100</t>
  </si>
  <si>
    <t>MURO DE ARRIMO EM GABIÃO CAIXA, TELA REVESTIDA COM PVC (EXECUÇÃO, INCLUINDO FORNECIMENTO DE TODOS OS MATERIAIS)</t>
  </si>
  <si>
    <t>RO-40222</t>
  </si>
  <si>
    <t>DEMOLIÇÃO DE MURO DE ARRIMO EM GABIÃO</t>
  </si>
  <si>
    <t>RO-40231</t>
  </si>
  <si>
    <t>OBR-VIA-105</t>
  </si>
  <si>
    <t>GABIÃO TIPO COLCHÃO RENO ESPESSURA = 0,30 M, TELA  REVESTIDA COM  PVC (EXECUÇÃO, INCLUINDO FORNECIMENTO DE TODOS OS MATERIAIS)</t>
  </si>
  <si>
    <t>RO-40229</t>
  </si>
  <si>
    <t>ENROCAMENTO DE PEDRA DE MÃO JOGADA (EXECUÇÃO INCLUINDO O FORNECIMENTO DE TODOS OS MATERIAIS)</t>
  </si>
  <si>
    <t>RO-40233</t>
  </si>
  <si>
    <t>MURO DE ARRIMO EM RIP-RAP, COM ENCHIMENTO DE AREIA E CIMENTO. TRAÇO - 1:10 (EXECUÇÃO, INCLUINDO FORNECIMENTO E TRANSPORTE DE TODOS OS MATERIAIS)</t>
  </si>
  <si>
    <t>RO-40232</t>
  </si>
  <si>
    <t>MURO DE ARRIMO EM RIP-RAP (VEGETATIVO)</t>
  </si>
  <si>
    <t>RO-40234</t>
  </si>
  <si>
    <t>REATERRO E COMPACTAÇÃO MANUAL DE VALA</t>
  </si>
  <si>
    <t>RO-40238</t>
  </si>
  <si>
    <t>COMPACTAÇÃO MANUAL DE ATERROS</t>
  </si>
  <si>
    <t>RO-40239</t>
  </si>
  <si>
    <t>APILOAMENTO DE FUNDO DE VALAS</t>
  </si>
  <si>
    <t>RO-40240</t>
  </si>
  <si>
    <t>OBR-VIA-120</t>
  </si>
  <si>
    <t>PATROLAMENTO (RECONFORMAÇÃO MECÂNICA DA PLATAFORMA)</t>
  </si>
  <si>
    <t>RO-40242</t>
  </si>
  <si>
    <t>ESCALONAMENTO DE TALUDES DE ATERRO</t>
  </si>
  <si>
    <t>RO-40241</t>
  </si>
  <si>
    <t>COMPACTAÇÃO DE BOTA-FORA A 80% PROCTOR NORMAL</t>
  </si>
  <si>
    <t>RO-40249</t>
  </si>
  <si>
    <t>COMPACTAÇÃO DE ATERRO A 95% PROCTOR NORMAL</t>
  </si>
  <si>
    <t>RO-40251</t>
  </si>
  <si>
    <t>COMPACTAÇÃO DE ATERRO A 100% PROCTOR NORMAL</t>
  </si>
  <si>
    <t>RO-40253</t>
  </si>
  <si>
    <t>COMPACTAÇÃO DE ATERRO A 100% PROCTOR INTERNORMAL (150%PROCTOR NORMAL)</t>
  </si>
  <si>
    <t>RO-40252</t>
  </si>
  <si>
    <t>COMPACTAÇÃO DE ATERRO A 100% DO PROCTOR INTERMEDIÁRIO</t>
  </si>
  <si>
    <t>RO-40254</t>
  </si>
  <si>
    <t>COMPACTAÇÃO DE ATERRO A 100% PROCTOR NORMAL COM INTERFERÊNCIA DE FILTRO VERTICAL</t>
  </si>
  <si>
    <t>RO-40255</t>
  </si>
  <si>
    <t>COMPACTAÇÃO DE ATERRO A 100% PROCTOR NORMAL, COM INTERFERÊNCIA DE SOLO ENVELOPADO</t>
  </si>
  <si>
    <t>RO-42263</t>
  </si>
  <si>
    <t>ESPALHAMENTO DE MATERIAL EM BOTA-FORA</t>
  </si>
  <si>
    <t>102 - DRENAGEM</t>
  </si>
  <si>
    <t>RO-40269</t>
  </si>
  <si>
    <t>BUEIRO SIMPLES TUBULAR DE CONCRETO CLASSE CA-1. BSTC Ø 0,40 M - CORPO (EXECUÇÃO, INCLUINDO FORNECIMENTO E TRANSPORTE DE TODOS OS MATERIAIS E BERÇO, EXCLUSIVE ESCAVAÇÃO E COMPACTAÇÃO)</t>
  </si>
  <si>
    <t>RO-40270</t>
  </si>
  <si>
    <t>BUEIRO SIMPLES TUBULAR DE CONCRETO, CLASSE CA-1. BSTC Ø 0,60 M - CORPO (EXECUÇÃO, INCLUINDO FORNECIMENTO E TRANSPORTE DE TODOS OS MATERIAIS E BERÇO, EXCLUSIVE ESCAVAÇÃO E COMPACTAÇÃO)</t>
  </si>
  <si>
    <t>RO-40271</t>
  </si>
  <si>
    <t>BUEIRO SIMPLES TUBULAR DE CONCRETO, CLASSE CA-1. BSTC Ø 0,80 M - CORPO (EXECUÇÃO, INCLUINDO FORNECIMENTO E TRANSPORTE DE TODOS OS MATERIAIS E BERÇO, EXCLUSIVE ESCAVAÇÃO E COMPACTAÇÃO)</t>
  </si>
  <si>
    <t>RO-40272</t>
  </si>
  <si>
    <t>BUEIRO SIMPLES TUBULAR DE CONCRETO, CLASSE CA-1. BSTC Ø 1,00 M - CORPO (EXECUÇÃO, INCLUINDO FORNECIMENTO E TRANSPORTE DE TODOS OS MATERIAIS E BERÇO, EXCLUSIVE ESCAVAÇÃO E COMPACTAÇÃO)</t>
  </si>
  <si>
    <t>RO-40273</t>
  </si>
  <si>
    <t>BUEIRO SIMPLES TUBULAR DE CONCRETO, CLASSE CA-1. BSTC Ø 1,20 M - CORPO (EXECUÇÃO, INCLUINDO FORNECIMENTO E TRANSPORTE DE TODOS OS MATERIAIS E BERÇO, EXCLUSIVE ESCAVAÇÃO E COMPACTAÇÃO)</t>
  </si>
  <si>
    <t>RO-40274</t>
  </si>
  <si>
    <t>BUEIRO SIMPLES TUBULAR DE CONCRETO, CLASSE CA-1. BSTC Ø 1,50 M - CORPO (EXECUÇÃO, INCLUINDO FORNECIMENTO E TRANSPORTE DE TODOS OS MATERIAIS E BERÇO, EXCLUSIVE ESCAVAÇÃO E COMPACTAÇÃO)</t>
  </si>
  <si>
    <t>RO-40275</t>
  </si>
  <si>
    <t>BUEIRO SIMPLES TUBULAR  DE CONCRETO, CLASSE CA-2.  BSTC Ø 0,40 M - CORPO (EXECUÇÃO, INCLUINDO FORNECIMENTO E TRANSPORTE DE TODOS OS MATERIAIS E BERÇO, EXCLUSIVE ESCAVAÇÃO E COMPACTAÇÃO)</t>
  </si>
  <si>
    <t>RO-40276</t>
  </si>
  <si>
    <t>BUEIRO SIMPLES TUBULAR  DE CONCRETO, CLASSE CA-2.  BSTC Ø 0,60 M  - CORPO (EXECUÇÃO, INCLUINDO FORNECIMENTO E TRANSPORTE DE TODOS OS MATERIAIS E BERÇO, EXCLUSIVE ESCAVAÇÃO E COMPACTAÇÃO)</t>
  </si>
  <si>
    <t>RO-40277</t>
  </si>
  <si>
    <t>BUEIRO SIMPLES TUBULAR  DE CONCRETO, CLASSE CA-2.  BSTC Ø 0,80 M  - CORPO (EXECUÇÃO, INCLUINDO FORNECIMENTO E TRANSPORTE DE TODOS OS MATERIAIS E BERÇO, EXCLUSIVE ESCAVAÇÃO E COMPACTAÇÃO)</t>
  </si>
  <si>
    <t>RO-40278</t>
  </si>
  <si>
    <t>BUEIRO SIMPLES TUBULAR  DE CONCRETO, CLASSE CA-2.  BSTC Ø 1,00 M - CORPO (EXECUÇÃO, INCLUINDO FORNECIMENTO E TRANSPORTE DE TODOS OS MATERIAIS E BERÇO, EXCLUSIVE ESCAVAÇÃO E COMPACTAÇÃO)</t>
  </si>
  <si>
    <t>RO-40279</t>
  </si>
  <si>
    <t>BUEIRO SIMPLES TUBULAR  DE CONCRETO, CLASSE CA-2.  BSTC Ø 1,20 M  - CORPO (EXECUÇÃO, INCLUINDO FORNECIMENTO E TRANSPORTE DE TODOS OS MATERIAIS E BERÇO, EXCLUSIVE ESCAVAÇÃO E COMPACTAÇÃO)</t>
  </si>
  <si>
    <t>RO-40280</t>
  </si>
  <si>
    <t>BUEIRO SIMPLES TUBULAR  DE CONCRETO, CLASSE CA-2.  BSTC Ø 1,50 M  - CORPO (EXECUÇÃO, INCLUINDO FORNECIMENTO E TRANSPORTE DE TODOS OS MATERIAIS E BERÇO, EXCLUSIVE ESCAVAÇÃO E COMPACTAÇÃO)</t>
  </si>
  <si>
    <t>RO-40281</t>
  </si>
  <si>
    <t>BUEIRO SIMPLES TUBULAR DE CONCRETO, CLASSE CA-3. BSTC Ø 0,60 M - CORPO (EXECUÇÃO, INCLUINDO FORNECIMENTO E TRANSPORTE DE TODOS OS MATERIAIS E BERÇO, EXCLUSIVE ESCAVAÇÃO E COMPACTAÇÃO)</t>
  </si>
  <si>
    <t>RO-40282</t>
  </si>
  <si>
    <t>BUEIRO SIMPLES TUBULAR DE CONCRETO, CLASSE CA-3. BSTC Ø 0,80 M - CORPO (EXECUÇÃO, INCLUINDO FORNECIMENTO E TRANSPORTE DE TODOS OS MATERIAIS E BERÇO, EXCLUSIVE ESCAVAÇÃO E COMPACTAÇÃO)</t>
  </si>
  <si>
    <t>RO-40283</t>
  </si>
  <si>
    <t>BUEIRO SIMPLES TUBULAR DE CONCRETO, CLASSE CA-3. BSTC Ø 1,00 M - CORPO (EXECUÇÃO, INCLUINDO FORNECIMENTO E TRANSPORTE DE TODOS OS MATERIAIS E BERÇO, EXCLUSIVE ESCAVAÇÃO E COMPACTAÇÃO)</t>
  </si>
  <si>
    <t>RO-40284</t>
  </si>
  <si>
    <t>BUEIRO SIMPLES TUBULAR DE CONCRETO, CLASSE CA-3. BSTC Ø 1,20 M - CORPO (EXECUÇÃO, INCLUINDO FORNECIMENTO E TRANSPORTE DE TODOS OS MATERIAIS E BERÇO, EXCLUSIVE ESCAVAÇÃO E COMPACTAÇÃO)</t>
  </si>
  <si>
    <t>RO-40285</t>
  </si>
  <si>
    <t>BUEIRO SIMPLES TUBULAR DE CONCRETO, CLASSE CA-3. BSTC Ø 1,50 M - CORPO (EXECUÇÃO, INCLUINDO FORNECIMENTO E TRANSPORTE DE TODOS OS MATERIAIS E BERÇO, EXCLUSIVE ESCAVAÇÃO E COMPACTAÇÃO)</t>
  </si>
  <si>
    <t>RO-40286</t>
  </si>
  <si>
    <t>BUEIRO SIMPLES TUBULAR DE CONCRETO, BSTC Ø 0,40 M - BOCA (EXECUÇÃO, INCLUINDO FORNECIMENTO E TRANSPORTE DE TODOS OS MATERIAIS, EXCLUSIVE ESCAVAÇÃO E COMPACTAÇÃO)</t>
  </si>
  <si>
    <t>RO-40287</t>
  </si>
  <si>
    <t>BUEIRO SIMPLES TUBULAR DE CONCRETO, BSTC Ø 0,60 M - BOCA (EXECUÇÃO, INCLUINDO FORNECIMENTO E TRANSPORTE DE TODOS OS MATERIAIS, EXCLUSIVE ESCAVAÇÃO E COMPACTAÇÃO)</t>
  </si>
  <si>
    <t>RO-40288</t>
  </si>
  <si>
    <t>BUEIRO SIMPLES TUBULAR DE CONCRETO, BSTC Ø 0,80 M - BOCA (EXECUÇÃO, INCLUINDO FORNECIMENTO E TRANSPORTE DE TODOS OS MATERIAIS, EXCLUSIVE ESCAVAÇÃO E COMPACTAÇÃO)</t>
  </si>
  <si>
    <t>RO-41754</t>
  </si>
  <si>
    <t>BUEIRO SIMPLES TUBULAR DE CONCRETO. BSTC Ø 1,00 M - BOCA (EXECUÇÃO, INCLUINDO FORNECIMENTO E TRANSPORTE DE TODOS OS MATERIAIS, EXCLUSIVE ESCAVAÇÃO E COMPACTAÇÃO)</t>
  </si>
  <si>
    <t>RO-41783</t>
  </si>
  <si>
    <t>BUEIRO SIMPLES TUBULAR DE CONCRETO. BSTC Ø 1,20 M - BOCA (EXECUÇÃO, INCLUINDO FORNECIMENTO E TRANSPORTE DE TODOS OS MATERIAIS, EXCLUSIVE ESCAVAÇÃO E COMPACTAÇÃO)</t>
  </si>
  <si>
    <t>RO-42197</t>
  </si>
  <si>
    <t>BUEIRO SIMPLES TUBULAR DE CONCRETO. BSTC Ø 1,50 M - BOCA (EXECUÇÃO, INCLUINDO FORNECIMENTO E TRANSPORTE DE TODOS OS MATERIAIS, EXCLUSIVE ESCAVAÇÃO E COMPACTAÇÃO)</t>
  </si>
  <si>
    <t>RO-40292</t>
  </si>
  <si>
    <t>BUEIRO DUPLO TUBULAR DE CONCRETO, CLASSE CA-1. BDTC Ø 0,60 M - CORPO (EXECUÇÃO, INCLUINDO FORNECIMENTO E TRANSPORTE DE TODOS OS MATERIAIS E BERÇO, EXCLUSIVE ESCAVAÇÃO E COMPACTAÇÃO)</t>
  </si>
  <si>
    <t>RO-40293</t>
  </si>
  <si>
    <t>BUEIRO DUPLO TUBULAR DE CONCRETO, CLASSE CA-1. BDTC Ø 0,80 M - CORPO (EXECUÇÃO, INCLUINDO FORNECIMENTO E TRANSPORTE DE TODOS OS MATERIAIS E BERÇO, EXCLUSIVE ESCAVAÇÃO E COMPACTAÇÃO)</t>
  </si>
  <si>
    <t>RO-40294</t>
  </si>
  <si>
    <t>BUEIRO DUPLO TUBULAR DE CONCRETO, CLASSE CA-1. BDTC Ø 1,00 M - CORPO (EXECUÇÃO, INCLUINDO FORNECIMENTO E TRANSPORTE DE TODOS OS MATERIAIS E BERÇO, EXCLUSIVE ESCAVAÇÃO E COMPACTAÇÃO)</t>
  </si>
  <si>
    <t>RO-40295</t>
  </si>
  <si>
    <t>BUEIRO DUPLO TUBULAR DE CONCRETO, CLASSE CA-1. BDTC Ø 1,20 M - CORPO (EXECUÇÃO, INCLUINDO FORNECIMENTO E TRANSPORTE DE TODOS OS MATERIAIS E BERÇO, EXCLUSIVE ESCAVAÇÃO E COMPACTAÇÃO)</t>
  </si>
  <si>
    <t>RO-40296</t>
  </si>
  <si>
    <t>BUEIRO DUPLO TUBULAR DE CONCRETO, CLASSE CA-1. BDTC Ø 1,50 M - CORPO (EXECUÇÃO, INCLUINDO FORNECIMENTO E TRANSPORTE DE TODOS OS MATERIAIS E BERÇO, EXCLUSIVE ESCAVAÇÃO E COMPACTAÇÃO)</t>
  </si>
  <si>
    <t>RO-40297</t>
  </si>
  <si>
    <t>BUEIRO DUPLO TUBULAR  DE CONCRETO, CLASSE CA-2.  BDTC Ø 0,60 M - CORPO (EXECUÇÃO, INCLUINDO FORNECIMENTO E TRANSPORTE DE TODOS OS MATERIAIS E BERÇO, EXCLUSIVE ESCAVAÇÃO E COMPACTAÇÃO)</t>
  </si>
  <si>
    <t>RO-40298</t>
  </si>
  <si>
    <t>BUEIRO DUPLO TUBULAR  DE CONCRETO, CLASSE CA-2.  BDTC Ø 0,80 M - CORPO (EXECUÇÃO, INCLUINDO FORNECIMENTO E TRANSPORTE DE TODOS OS MATERIAIS E BERÇO, EXCLUSIVE ESCAVAÇÃO E COMPACTAÇÃO)</t>
  </si>
  <si>
    <t>RO-40299</t>
  </si>
  <si>
    <t>BUEIRO DUPLO TUBULAR  DE CONCRETO, CLASSE CA-2.  BDTC Ø 1,00  M - CORPO (EXECUÇÃO, INCLUINDO FORNECIMENTO E TRANSPORTE DE TODOS OS MATERIAIS E BERÇO, EXCLUSIVE ESCAVAÇÃO E COMPACTAÇÃO)</t>
  </si>
  <si>
    <t>RO-40300</t>
  </si>
  <si>
    <t>BUEIRO DUPLO TUBULAR  DE CONCRETO, CLASSE CA-2.  BDTC Ø 1,20 M - CORPO (EXECUÇÃO, INCLUINDO FORNECIMENTO E TRANSPORTE DE TODOS OS MATERIAIS E BERÇO, EXCLUSIVE ESCAVAÇÃO E COMPACTAÇÃO)</t>
  </si>
  <si>
    <t>RO-40301</t>
  </si>
  <si>
    <t>BUEIRO DUPLO TUBULAR  DE CONCRETO, CLASSE CA-2.  BDTC Ø 1,50  M - CORPO (EXECUÇÃO, INCLUINDO FORNECIMENTO E TRANSPORTE DE TODOS OS MATERIAIS E BERÇO, EXCLUSIVE ESCAVAÇÃO E COMPACTAÇÃO)</t>
  </si>
  <si>
    <t>RO-40302</t>
  </si>
  <si>
    <t>BUEIRO DUPLO TUBULAR DE CONCRETO, CLASSE CA-3. BDTC Ø 0,60 M - CORPO (EXECUÇÃO, INCLUINDO FORNECIMENTO E TRANSPORTE DE TODOS OS MATERIAIS E BERÇO, EXCLUSIVE ESCAVAÇÃO E COMPACTAÇÃO)</t>
  </si>
  <si>
    <t>RO-40303</t>
  </si>
  <si>
    <t>BUEIRO DUPLO TUBULAR DE CONCRETO, CLASSE CA-3. BDTC Ø 0,80 M - CORPO (EXECUÇÃO, INCLUINDO FORNECIMENTO E TRANSPORTE DE TODOS OS MATERIAIS E BERÇO, EXCLUSIVE ESCAVAÇÃO E COMPACTAÇÃO)</t>
  </si>
  <si>
    <t>RO-40304</t>
  </si>
  <si>
    <t>BUEIRO DUPLO TUBULAR DE CONCRETO, CLASSE CA-3. BDTC Ø 1,00 M - CORPO (EXECUÇÃO, INCLUINDO FORNECIMENTO E TRANSPORTE DE TODOS OS MATERIAIS E BERÇO, EXCLUSIVE ESCAVAÇÃO E COMPACTAÇÃO)</t>
  </si>
  <si>
    <t>RO-40305</t>
  </si>
  <si>
    <t>BUEIRO DUPLO TUBULAR DE CONCRETO, CLASSE CA-3. BDTC Ø 1,20 M - CORPO (EXECUÇÃO, INCLUINDO FORNECIMENTO E TRANSPORTE DE TODOS OS MATERIAIS E BERÇO, EXCLUSIVE ESCAVAÇÃO E COMPACTAÇÃO)</t>
  </si>
  <si>
    <t>RO-40306</t>
  </si>
  <si>
    <t>BUEIRO DUPLO TUBULAR DE CONCRETO, CLASSE CA-3. BDTC Ø 1,50 M - CORPO (EXECUÇÃO, INCLUINDO FORNECIMENTO E TRANSPORTE DE TODOS OS MATERIAIS E BERÇO, EXCLUSIVE ESCAVAÇÃO E COMPACTAÇÃO)</t>
  </si>
  <si>
    <t>RO-40307</t>
  </si>
  <si>
    <t>BUEIRO DUPLO TUBULAR DE CONCRETO, BDTC Ø 0,60 M - BOCA (EXECUÇÃO, INCLUINDO FORNECIMENTO E TRANSPORTE DE TODOS OS MATERIAIS, EXCLUSIVE ESCAVAÇÃO E COMPACTAÇÃO)</t>
  </si>
  <si>
    <t>RO-40308</t>
  </si>
  <si>
    <t>BUEIRO DUPLO TUBULAR DE CONCRETO, BDTC Ø 0,80 M - BOCA (EXECUÇÃO, INCLUINDO FORNECIMENTO E TRANSPORTE DE TODOS OS MATERIAIS, EXCLUSIVE ESCAVAÇÃO E COMPACTAÇÃO)</t>
  </si>
  <si>
    <t>RO-40309</t>
  </si>
  <si>
    <t>BUEIRO DUPLO TUBULAR DE CONCRETO, BDTC Ø 1,00 M - BOCA (EXECUÇÃO, INCLUINDO FORNECIMENTO E TRANSPORTE DE TODOS OS MATERIAIS, EXCLUSIVE ESCAVAÇÃO E COMPACTAÇÃO)</t>
  </si>
  <si>
    <t>RO-40310</t>
  </si>
  <si>
    <t>BUEIRO DUPLO TUBULAR DE CONCRETO, BDTC Ø 1,20 M - BOCA (EXECUÇÃO, INCLUINDO FORNECIMENTO E TRANSPORTE DE TODOS OS MATERIAIS, EXCLUSIVE ESCAVAÇÃO E COMPACTAÇÃO)</t>
  </si>
  <si>
    <t>RO-40311</t>
  </si>
  <si>
    <t>BUEIRO DUPLO TUBULAR DE CONCRETO, BDTC Ø 1,50 M - BOCA (EXECUÇÃO, INCLUINDO FORNECIMENTO E TRANSPORTE DE TODOS OS MATERIAIS, EXCLUSIVE ESCAVAÇÃO E COMPACTAÇÃO)</t>
  </si>
  <si>
    <t>RO-40316</t>
  </si>
  <si>
    <t>BUEIRO TRIPLO TUBULAR DE CONCRETO, CLASSE CA-1. BTTC Ø 0,60 M - CORPO (EXECUÇÃO, INCLUINDO FORNECIMENTO E TRANSPORTE DE TODOS OS MATERIAIS E BERÇO, EXCLUSIVE ESCAVAÇÃO E COMPACTAÇÃO)</t>
  </si>
  <si>
    <t>RO-40317</t>
  </si>
  <si>
    <t>BUEIRO TRIPLO TUBULAR DE CONCRETO, CLASSE CA-1. BTTC Ø 0,80 M - CORPO (EXECUÇÃO, INCLUINDO FORNECIMENTO E TRANSPORTE DE TODOS OS MATERIAIS E BERÇO, EXCLUSIVE ESCAVAÇÃO E COMPACTAÇÃO)</t>
  </si>
  <si>
    <t>RO-40318</t>
  </si>
  <si>
    <t>BUEIRO TRIPLO TUBULAR DE CONCRETO, CLASSE CA-1. BTTC Ø 1,00 M - CORPO (EXECUÇÃO, INCLUINDO FORNECIMENTO E TRANSPORTE DE TODOS OS MATERIAIS E BERÇO, EXCLUSIVE ESCAVAÇÃO E COMPACTAÇÃO)</t>
  </si>
  <si>
    <t>RO-40319</t>
  </si>
  <si>
    <t>BUEIRO TRIPLO TUBULAR DE CONCRETO, CLASSE CA-1. BTTC Ø 1,20 M - CORPO (EXECUÇÃO, INCLUINDO FORNECIMENTO E TRANSPORTE DE TODOS OS MATERIAIS E BERÇO, EXCLUSIVE ESCAVAÇÃO E COMPACTAÇÃO)</t>
  </si>
  <si>
    <t>RO-40320</t>
  </si>
  <si>
    <t>BUEIRO TRIPLO TUBULAR DE CONCRETO, CLASSE CA-1. BTTC Ø 1,50 M - CORPO (EXECUÇÃO, INCLUINDO FORNECIMENTO E TRANSPORTE DE TODOS OS MATERIAIS E BERÇO, EXCLUSIVE ESCAVAÇÃO E COMPACTAÇÃO)</t>
  </si>
  <si>
    <t>RO-40321</t>
  </si>
  <si>
    <t>BUEIRO TRIPLO TUBULAR  DE CONCRETO, CLASSE CA-2.  BTTC Ø 0,60 M - CORPO (EXECUÇÃO, INCLUINDO FORNECIMENTO E TRANSPORTE DE TODOS OS MATERIAIS E BERÇO, EXCLUSIVE ESCAVAÇÃO E COMPACTAÇÃO)</t>
  </si>
  <si>
    <t>RO-40322</t>
  </si>
  <si>
    <t>BUEIRO TRIPLO TUBULAR  DE CONCRETO, CLASSE CA-2.  BTTC Ø 0,80 M - CORPO (EXECUÇÃO, INCLUINDO FORNECIMENTO E TRANSPORTE DE TODOS OS MATERIAIS E BERÇO, EXCLUSIVE ESCAVAÇÃO E COMPACTAÇÃO)</t>
  </si>
  <si>
    <t>RO-40323</t>
  </si>
  <si>
    <t>BUEIRO TRIPLO TUBULAR  DE CONCRETO, CLASSE CA-2.  BTTC Ø 1,00 M - CORPO (EXECUÇÃO, INCLUINDO FORNECIMENTO E TRANSPORTE DE TODOS OS MATERIAIS E BERÇO, EXCLUSIVE ESCAVAÇÃO E COMPACTAÇÃO)</t>
  </si>
  <si>
    <t>RO-40324</t>
  </si>
  <si>
    <t>BUEIRO TRIPLO TUBULAR  DE CONCRETO, CLASSE CA-2.  BTTC Ø 1,20 M - CORPO (EXECUÇÃO, INCLUINDO FORNECIMENTO E TRANSPORTE DE TODOS OS MATERIAIS E BERÇO, EXCLUSIVE ESCAVAÇÃO E COMPACTAÇÃO)</t>
  </si>
  <si>
    <t>RO-40325</t>
  </si>
  <si>
    <t>BUEIRO TRIPLO TUBULAR  DE CONCRETO, CLASSE CA-2.  BTTC Ø 1,50 M - CORPO (EXECUÇÃO, INCLUINDO FORNECIMENTO E TRANSPORTE DE TODOS OS MATERIAIS E BERÇO, EXCLUSIVE ESCAVAÇÃO E COMPACTAÇÃO)</t>
  </si>
  <si>
    <t>RO-40327</t>
  </si>
  <si>
    <t>BUEIRO TRIPLO TUBULAR DE CONCRETO, CLASSE CA-3. BTTC Ø 0,80 M - CORPO (EXECUÇÃO, INCLUINDO FORNECIMENTO E TRANSPORTE DE TODOS OS MATERIAIS E BERÇO, EXCLUSIVE ESCAVAÇÃO E COMPACTAÇÃO)</t>
  </si>
  <si>
    <t>RO-40328</t>
  </si>
  <si>
    <t>BUEIRO TRIPLO TUBULAR DE CONCRETO, CLASSE CA-3. BTTC Ø 1,00 M - CORPO (EXECUÇÃO, INCLUINDO FORNECIMENTO E TRANSPORTE DE TODOS OS MATERIAIS E BERÇO, EXCLUSIVE ESCAVAÇÃO E COMPACTAÇÃO)</t>
  </si>
  <si>
    <t>RO-40329</t>
  </si>
  <si>
    <t>BUEIRO TRIPLO TUBULAR DE CONCRETO, CLASSE CA-3. BTTC Ø 1,20 M - CORPO (EXECUÇÃO, INCLUINDO FORNECIMENTO E TRANSPORTE DE TODOS OS MATERIAIS E BERÇO, EXCLUSIVE ESCAVAÇÃO E COMPACTAÇÃO)</t>
  </si>
  <si>
    <t>RO-40330</t>
  </si>
  <si>
    <t>BUEIRO TRIPLO TUBULAR DE CONCRETO, CLASSE CA-3. BTTC Ø 1,50 M - CORPO (EXECUÇÃO, INCLUINDO FORNECIMENTO E TRANSPORTE DE TODOS OS MATERIAIS E BERÇO, EXCLUSIVE ESCAVAÇÃO E COMPACTAÇÃO)</t>
  </si>
  <si>
    <t>RO-40331</t>
  </si>
  <si>
    <t>BUEIRO TRIPLO TUBULAR DE CONCRETO. BTTC Ø 0,60 M - BOCA (EXECUÇÃO, INCLUINDO FORNECIMENTO E TRANSPORTE DE TODOS OS MATERIAIS, EXCLUSIVE ESCAVAÇÃO E COMPACTAÇÃO)</t>
  </si>
  <si>
    <t>RO-40332</t>
  </si>
  <si>
    <t>BUEIRO TRIPLO TUBULAR DE CONCRETO. BTTC Ø 0,80 M - BOCA (EXECUÇÃO, INCLUINDO FORNECIMENTO E TRANSPORTE DE TODOS OS MATERIAIS, EXCLUSIVE ESCAVAÇÃO E COMPACTAÇÃO)</t>
  </si>
  <si>
    <t>RO-40333</t>
  </si>
  <si>
    <t>BUEIRO TRIPLO TUBULAR DE CONCRETO. BTTC Ø 1,00 M - BOCA (EXECUÇÃO, INCLUINDO FORNECIMENTO E TRANSPORTE DE TODOS OS MATERIAIS, EXCLUSIVE ESCAVAÇÃO E COMPACTAÇÃO)</t>
  </si>
  <si>
    <t>RO-40334</t>
  </si>
  <si>
    <t>BUEIRO TRIPLO TUBULAR DE CONCRETO. BTTC Ø 1,20 M - BOCA (EXECUÇÃO, INCLUINDO FORNECIMENTO E TRANSPORTE DE TODOS OS MATERIAIS, EXCLUSIVE ESCAVAÇÃO E COMPACTAÇÃO)</t>
  </si>
  <si>
    <t>RO-40335</t>
  </si>
  <si>
    <t>BUEIRO TRIPLO TUBULAR DE CONCRETO. BTTC Ø 1,50 M - BOCA (EXECUÇÃO, INCLUINDO FORNECIMENTO E TRANSPORTE DE TODOS OS MATERIAIS, EXCLUSIVE ESCAVAÇÃO E COMPACTAÇÃO)</t>
  </si>
  <si>
    <t>RO-40342</t>
  </si>
  <si>
    <t>GIGANTE DE SUSTENTAÇÃO PARA BUEIRO SIMPLES TUBULAR DE CONCRETO - BSTC Ø 0,60 M (EXECUÇÃO, INCLUINDO FORNECIMENTO E TRANSPORTE DE TODOS OS MATERIAIS,EXCLUSIVE ESCAVAÇÃO E COMPACTAÇÃO)</t>
  </si>
  <si>
    <t>RO-40343</t>
  </si>
  <si>
    <t>GIGANTE DE SUSTENTAÇÃO PARA BUEIRO SIMPLES TUBULAR DE CONCRETO - BSTC Ø 0,80 M (EXECUÇÃO, INCLUINDO FORNECIMENTO E TRANSPORTE DE TODOS OS MATERIAIS,EXCLUSIVE ESCAVAÇÃO E COMPACTAÇÃO)</t>
  </si>
  <si>
    <t>RO-40344</t>
  </si>
  <si>
    <t>GIGANTE DE SUSTENTAÇÃO PARA BUEIRO SIMPLES TUBULAR DE CONCRETO - BSTC Ø 1,00 M (EXECUÇÃO, INCLUINDO FORNECIMENTO E TRANSPORTE DE TODOS OS MATERIAIS,EXCLUSIVE ESCAVAÇÃO E COMPACTAÇÃO)</t>
  </si>
  <si>
    <t>RO-40345</t>
  </si>
  <si>
    <t>GIGANTE DE SUSTENTAÇÃO PARA BUEIRO DUPLO TUBULAR DE CONCRETO - BDTC Ø 0,80 M (EXECUÇÃO, INCLUINDO FORNECIMENTO E TRANSPORTE DE TODOS OS MATERIAIS,EXCLUSIVE ESCAVAÇÃO E COMPACTAÇÃO)</t>
  </si>
  <si>
    <t>RO-40346</t>
  </si>
  <si>
    <t>GIGANTE DE SUSTENTAÇÃO PARA BUEIRO TRIPLO TUBULAR DE CONCRETO - BTTC Ø 1,00 M (EXECUÇÃO, INCLUINDO FORNECIMENTO E TRANSPORTE DE TODOS OS MATERIAIS,EXCLUSIVE ESCAVAÇÃO E COMPACTAÇÃO)</t>
  </si>
  <si>
    <t>RO-41040</t>
  </si>
  <si>
    <t>REMOÇÃO DE BUEIRO SIMPLES TUBULAR DE CONCRETO. BSTC Ø 0,40 M - CORPO</t>
  </si>
  <si>
    <t>RO-41046</t>
  </si>
  <si>
    <t>REMOÇÃO DE BUEIRO SIMPLES TUBULAR DE CONCRETO. BSTC Ø 0,40 M - BOCA</t>
  </si>
  <si>
    <t>RO-41041</t>
  </si>
  <si>
    <t>REMOÇÃO DE BUEIRO SIMPLES TUBULAR DE CONCRETO. BSTC Ø 0,60 M - CORPO</t>
  </si>
  <si>
    <t>RO-41047</t>
  </si>
  <si>
    <t>REMOÇÃO DE BUEIRO SIMPLES TUBULAR DE CONCRETO. BSTC Ø 0,60 M - BOCA</t>
  </si>
  <si>
    <t>RO-41042</t>
  </si>
  <si>
    <t>REMOÇÃO DE BUEIRO SIMPLES TUBULAR DE CONCRETO. BSTC Ø 0,80 M - CORPO</t>
  </si>
  <si>
    <t>RO-41048</t>
  </si>
  <si>
    <t>REMOÇÃO DE BUEIRO SIMPLES TUBULAR DE CONCRETO. BSTC Ø 0,80 M - BOCA</t>
  </si>
  <si>
    <t>RO-41043</t>
  </si>
  <si>
    <t>REMOÇÃO DE BUEIRO SIMPLES TUBULAR DE CONCRETO. BSTC Ø 1,00 M - CORPO</t>
  </si>
  <si>
    <t>RO-41049</t>
  </si>
  <si>
    <t>REMOÇÃO DE BUEIRO SIMPLES TUBULAR DE CONCRETO. BSTC Ø 1,00 M - BOCA</t>
  </si>
  <si>
    <t>RO-41044</t>
  </si>
  <si>
    <t>REMOÇÃO DE BUEIRO SIMPLES TUBULAR DE CONCRETO. BSTC Ø 1,20 M - CORPO</t>
  </si>
  <si>
    <t>RO-41050</t>
  </si>
  <si>
    <t>REMOÇÃO DE BUEIRO SIMPLES TUBULAR DE CONCRETO. BSTC Ø 1,20 M - BOCA</t>
  </si>
  <si>
    <t>RO-41045</t>
  </si>
  <si>
    <t>REMOÇÃO DE BUEIRO SIMPLES TUBULAR DE CONCRETO. BSTC Ø 1,50 M - CORPO</t>
  </si>
  <si>
    <t>RO-41051</t>
  </si>
  <si>
    <t>REMOÇÃO DE BUEIRO SIMPLES TUBULAR DE CONCRETO. BSTC Ø 1,50 M - BOCA</t>
  </si>
  <si>
    <t>RO-41052</t>
  </si>
  <si>
    <t>REMOÇÃO DE BUEIRO DUPLO TUBULAR DE CONCRETO. BDTC Ø 0,60 M - CORPO</t>
  </si>
  <si>
    <t>RO-41057</t>
  </si>
  <si>
    <t>REMOÇÃO DE BUEIRO DUPLO TUBULAR DE CONCRETO. BDTC Ø 0,60 M - BOCA</t>
  </si>
  <si>
    <t>RO-41053</t>
  </si>
  <si>
    <t>REMOÇÃO DE BUEIRO DUPLO TUBULAR DE CONCRETO. BDTC Ø 0,80 M - CORPO</t>
  </si>
  <si>
    <t>RO-41058</t>
  </si>
  <si>
    <t>REMOÇÃO DE BUEIRO DUPLO TUBULAR DE CONCRETO. BDTC Ø 0,80 M - BOCA</t>
  </si>
  <si>
    <t>RO-41054</t>
  </si>
  <si>
    <t>REMOÇÃO DE BUEIRO DUPLO TUBULAR DE CONCRETO. BDTC Ø 1,00 M - CORPO</t>
  </si>
  <si>
    <t>RO-41059</t>
  </si>
  <si>
    <t>REMOÇÃO DE BUEIRO DUPLO TUBULAR DE CONCRETO. BDTC Ø 1.00 M - BOCA</t>
  </si>
  <si>
    <t>RO-41055</t>
  </si>
  <si>
    <t>REMOÇÃO DE BUEIRO DUPLO TUBULAR DE CONCRETO. BDTC Ø 1,20 M - CORPO</t>
  </si>
  <si>
    <t>RO-41060</t>
  </si>
  <si>
    <t>REMOÇÃO DE BUEIRO DUPLO TUBULAR DE CONCRETO. BDTC Ø 1,20 M - BOCA</t>
  </si>
  <si>
    <t>RO-41056</t>
  </si>
  <si>
    <t>REMOÇÃO DE BUEIRO DUPLO TUBULAR DE CONCRETO. BDTC Ø 1,50 M - CORPO</t>
  </si>
  <si>
    <t>RO-41061</t>
  </si>
  <si>
    <t>REMOÇÃO DE BUEIRO DUPLO TUBULAR DE CONCRETO. BDTC Ø 1,50 M - BOCA</t>
  </si>
  <si>
    <t>RO-41062</t>
  </si>
  <si>
    <t>REMOÇÃO DE BUEIRO TRIPLO TUBULAR DE CONCRETO. BTTC Ø 0,60 M - CORPO</t>
  </si>
  <si>
    <t>RO-41067</t>
  </si>
  <si>
    <t>REMOÇÃO DE BUEIRO TRIPLO TUBULAR DE CONCRETO. BTTC Ø 0,60 M - BOCA</t>
  </si>
  <si>
    <t>RO-41063</t>
  </si>
  <si>
    <t>REMOÇÃO DE BUEIRO TRIPLO TUBULAR DE CONCRETO. BTTC Ø 0,80 M - CORPO</t>
  </si>
  <si>
    <t>RO-41068</t>
  </si>
  <si>
    <t>REMOÇÃO DE BUEIRO TRIPLO TUBULAR DE CONCRETO. BTTC Ø 0,80 M - BOCA</t>
  </si>
  <si>
    <t>RO-41064</t>
  </si>
  <si>
    <t>REMOÇÃO DE BUEIRO TRIPLO TUBULAR DE CONCRETO. BTTC Ø 1,00 M - CORPO</t>
  </si>
  <si>
    <t>RO-41069</t>
  </si>
  <si>
    <t>REMOÇÃO DE BUEIRO TRIPLO TUBULAR DE CONCRETO. BTTC Ø 1,00 M - BOCA</t>
  </si>
  <si>
    <t>RO-41065</t>
  </si>
  <si>
    <t>REMOÇÃO DE BUEIRO TRIPLO TUBULAR DE CONCRETO. BTTC Ø 1,20 M - CORPO</t>
  </si>
  <si>
    <t>RO-41070</t>
  </si>
  <si>
    <t>REMOÇÃO DE BUEIRO TRIPLO TUBULAR DE CONCRETO. BTTC Ø 1.20 M - BOCA</t>
  </si>
  <si>
    <t>RO-41066</t>
  </si>
  <si>
    <t>REMOÇÃO DE BUEIRO TRIPLO TUBULAR DE CONCRETO. BTTC Ø 1,50 M - CORPO</t>
  </si>
  <si>
    <t>RO-41071</t>
  </si>
  <si>
    <t>REMOÇÃO DE BUEIRO TRIPLO TUBULAR DE CONCRETO. BTTC Ø 1,50 M - BOCA</t>
  </si>
  <si>
    <t>RO-40354</t>
  </si>
  <si>
    <t>BUEIRO SIMPLES CELULAR DE CONCRETO PADRÃO DER/MG. PARA ALTURA DE ATERRO DE 0 A 5,00 M. BSCC (1,00 X 1,00)M - CORPO (EXECUÇÃO, INCLUINDO FORNECIMENTO E TRANSPORTE DE TODOS OS MATERIAIS, EXCLUSIVE ESCAVAÇÃO E COMPACTAÇÃO)</t>
  </si>
  <si>
    <t>RO-40392</t>
  </si>
  <si>
    <t>BUEIRO SIMPLES CELULAR DE CONCRETO PADRÃO DER/MG. PARA ALTURA DE ATERRO DE 0 A 5,00 M. BSCC (1,00 X 1,00)M - BOCA (EXECUÇÃO, INCLUINDO FORNECIMENTO E TRANSPORTE DE TODOS OS MATERIAIS, EXCLUSIVE ESCAVAÇÃO E COMPACTAÇÃO)</t>
  </si>
  <si>
    <t>RO-40355</t>
  </si>
  <si>
    <t>BUEIRO SIMPLES CELULAR DE CONCRETO PADRÃO DER/MG. PARA ALTURA DE ATERRO DE 0 A 5,00 M. BSCC (1,00 X 1,50)M - CORPO (EXECUÇÃO, INCLUINDO FORNECIMENTO E TRANSPORTE DE TODOS OS MATERIAIS, EXCLUSIVE ESCAVAÇÃO E COMPACTAÇÃO)</t>
  </si>
  <si>
    <t>RO-40393</t>
  </si>
  <si>
    <t>BUEIRO SIMPLES CELULAR DE CONCRETO PADRÃO DER/MG. PARA ALTURA DE ATERRO DE 0 A 5,00 M. BSCC (1,00 X 1,50)M - BOCA (EXECUÇÃO, INCLUINDO FORNECIMENTO E TRANSPORTE DE TODOS OS MATERIAIS, EXCLUSIVE ESCAVAÇÃO E COMPACTAÇÃO)</t>
  </si>
  <si>
    <t>RO-40356</t>
  </si>
  <si>
    <t>BUEIRO SIMPLES CELULAR DE CONCRETO PADRÃO DER/MG. PARA ALTURA DE ATERRO DE 0 A 5,00 M. BSCC (1,00 X 2,00)M - CORPO (EXECUÇÃO, INCLUINDO FORNECIMENTO E TRANSPORTE DE TODOS OS MATERIAIS, EXCLUSIVE ESCAVAÇÃO E COMPACTAÇÃO)</t>
  </si>
  <si>
    <t>RO-40394</t>
  </si>
  <si>
    <t>BUEIRO SIMPLES CELULAR DE CONCRETO PADRÃO DER/MG. PARA ALTURA DE ATERRO DE 0 A 5,00 M. BSCC (1,00 X 2,00 M - BOCA (EXECUÇÃO, INCLUINDO FORNECIMENTO E TRANSPORTE DE TODOS OS MATERIAIS, EXCLUSIVE ESCAVAÇÃO E COMPACTAÇÃO)</t>
  </si>
  <si>
    <t>RO-40357</t>
  </si>
  <si>
    <t>BUEIRO SIMPLES CELULAR DE CONCRETO PADRÃO DER/MG. PARA ALTURA DE ATERRO DE 0 A 5,00 M. BSCC (1,50 X 1,00)M - CORPO (EXECUÇÃO, INCLUINDO FORNECIMENTO E TRANSPORTE DE TODOS OS MATERIAIS, EXCLUSIVE ESCAVAÇÃO E COMPACTAÇÃO)</t>
  </si>
  <si>
    <t>RO-40395</t>
  </si>
  <si>
    <t>BUEIRO SIMPLES CELULAR DE CONCRETO PADRÃO DER/MG. PARA ALTURA DE ATERRO DE 0 A 5,00 M. BSCC (1,50 X 1,00)M - BOCA (EXECUÇÃO, INCLUINDO FORNECIMENTO E TRANSPORTE DE TODOS OS MATERIAIS, EXCLUSIVE ESCAVAÇÃO E COMPACTAÇÃO)</t>
  </si>
  <si>
    <t>RO-40358</t>
  </si>
  <si>
    <t>BUEIRO SIMPLES CELULAR DE CONCRETO PADRÃO DER/MG. PARA ALTURA DE ATERRO DE 0 A 5,00 M. BSCC (1,50 X 1,50)M - CORPO (EXECUÇÃO, INCLUINDO FORNECIMENTO E TRANSPORTE DE TODOS OS MATERIAIS, EXCLUSIVE ESCAVAÇÃO E COMPACTAÇÃO)</t>
  </si>
  <si>
    <t>RO-40396</t>
  </si>
  <si>
    <t>BUEIRO SIMPLES CELULAR DE CONCRETO PADRÃO DER/MG. PARA ALTURA DE ATERRO DE 0 A 5,00 M. BSCC (1,50 X 1,50)M - BOCA (EXECUÇÃO, INCLUINDO FORNECIMENTO E TRANSPORTE DE TODOS OS MATERIAIS, EXCLUSIVE ESCAVAÇÃO E COMPACTAÇÃO)</t>
  </si>
  <si>
    <t>RO-40359</t>
  </si>
  <si>
    <t>BUEIRO SIMPLES CELULAR DE CONCRETO PADRÃO DER/MG. PARA ALTURA DE ATERRO DE 0 A 5,00 M. BSCC (1,50 X 2,00)M - CORPO (EXECUÇÃO, INCLUINDO FORNECIMENTO E TRANSPORTE DE TODOS OS MATERIAIS, EXCLUSIVE ESCAVAÇÃO E COMPACTAÇÃO)</t>
  </si>
  <si>
    <t>RO-40397</t>
  </si>
  <si>
    <t>BUEIRO SIMPLES CELULAR DE CONCRETO PADRÃO DER/MG. PARA ALTURA DE ATERRO DE 0 A 5,00 M. BSCC (1,50 X 2,00)M - BOCA (EXECUÇÃO, INCLUINDO FORNECIMENTO E TRANSPORTE DE TODOS OS MATERIAIS, EXCLUSIVE ESCAVAÇÃO E COMPACTAÇÃO)</t>
  </si>
  <si>
    <t>RO-41796</t>
  </si>
  <si>
    <t>BUEIRO SIMPLES CELULAR DE CONCRETO PADRÃO DER/MG. PARA ALTURA DE ATERRO DE 0 A 5,00 M. BSCC (2,00 X 1,00)M - CORPO (EXECUÇÃO, INCLUINDO FORNECIMENTO E TRANSPORTE DE TODOS OS MATERIAIS, EXCLUSIVE ESCAVAÇÃO E COMPACTAÇÃO)</t>
  </si>
  <si>
    <t>RO-41797</t>
  </si>
  <si>
    <t>BUEIRO SIMPLES CELULAR DE CONCRETO PADRÃO DER/MG. PARA ALTURA DE ATERRO DE 0 A 5,00 M. BSCC (2,00 X 1,00)M - BOCA (EXECUÇÃO, INCLUINDO FORNECIMENTO E TRANSPORTE DE TODOS OS MATERIAIS, EXCLUSIVE ESCAVAÇÃO E COMPACTAÇÃO)</t>
  </si>
  <si>
    <t>RO-40360</t>
  </si>
  <si>
    <t>BUEIRO SIMPLES CELULAR DE CONCRETO PADRÃO DER/MG. PARA ALTURA DE ATERRO DE 0 A 5,00 M. BSCC (2,00 X 1,50)M - CORPO (EXECUÇÃO, INCLUINDO FORNECIMENTO E TRANSPORTE DE TODOS OS MATERIAIS, EXCLUSIVE ESCAVAÇÃO E COMPACTAÇÃO)</t>
  </si>
  <si>
    <t>RO-40398</t>
  </si>
  <si>
    <t>BUEIRO SIMPLES CELULAR DE CONCRETO PADRÃO DER/MG. PARA ALTURA DE ATERRO DE 0 A 5,00 M. BSCC (2,00 X 1,50)M - BOCA (EXECUÇÃO, INCLUINDO FORNECIMENTO E TRANSPORTE DE TODOS OS MATERIAIS, EXCLUSIVE ESCAVAÇÃO E COMPACTAÇÃO)</t>
  </si>
  <si>
    <t>RO-40361</t>
  </si>
  <si>
    <t>BUEIRO SIMPLES CELULAR DE CONCRETO PADRÃO DER/MG. PARA ALTURA DE ATERRO DE 0 A 5,00 M. BSCC (2,00 X 2,00)M - CORPO (EXECUÇÃO, INCLUINDO FORNECIMENTO E TRANSPORTE DE TODOS OS MATERIAIS, EXCLUSIVE ESCAVAÇÃO E COMPACTAÇÃO)</t>
  </si>
  <si>
    <t>RO-40399</t>
  </si>
  <si>
    <t>BUEIRO SIMPLES CELULAR DE CONCRETO PADRÃO DER/MG. PARA ALTURA DE ATERRO DE 0 A 5,00 M. BSCC (2,00 X 2,00)M - BOCA (EXECUÇÃO, INCLUINDO FORNECIMENTO E TRANSPORTE DE TODOS OS MATERIAIS, EXCLUSIVE ESCAVAÇÃO E COMPACTAÇÃO)</t>
  </si>
  <si>
    <t>RO-40362</t>
  </si>
  <si>
    <t>BUEIRO SIMPLES CELULAR DE CONCRETO PADRÃO DER/MG. PARA ALTURA DE ATERRO DE 0 A 5,00 M. BSCC (2,00 X 2,50)M - CORPO (EXECUÇÃO, INCLUINDO FORNECIMENTO E TRANSPORTE DE TODOS OS MATERIAIS, EXCLUSIVE ESCAVAÇÃO E COMPACTAÇÃO)</t>
  </si>
  <si>
    <t>RO-40400</t>
  </si>
  <si>
    <t>BUEIRO SIMPLES CELULAR DE CONCRETO PADRÃO DER/MG. PARA ALTURA DE ATERRO DE 0 A 5,00 M. BSCC (2,00 X 2,50)M - BOCA (EXECUÇÃO, INCLUINDO FORNECIMENTO E TRANSPORTE DE TODOS OS MATERIAIS, EXCLUSIVE ESCAVAÇÃO E COMPACTAÇÃO)</t>
  </si>
  <si>
    <t>RO-40363</t>
  </si>
  <si>
    <t>BUEIRO SIMPLES CELULAR DE CONCRETO PADRÃO DER/MG. PARA ALTURA DE ATERRO DE 0 A 5,00 M. BSCC (2,00 X 3,00)M - CORPO (EXECUÇÃO, INCLUINDO FORNECIMENTO E TRANSPORTE DE TODOS OS MATERIAIS, EXCLUSIVE ESCAVAÇÃO E COMPACTAÇÃO)</t>
  </si>
  <si>
    <t>RO-40401</t>
  </si>
  <si>
    <t>BUEIRO SIMPLES CELULAR DE CONCRETO PADRÃO DER/MG. PARA ALTURA DE ATERRO DE 0 A 5,00 M. BSCC (2,00 X 3,00)M - BOCA (EXECUÇÃO, INCLUINDO FORNECIMENTO E TRANSPORTE DE TODOS OS MATERIAIS, EXCLUSIVE ESCAVAÇÃO E COMPACTAÇÃO)</t>
  </si>
  <si>
    <t>RO-40366</t>
  </si>
  <si>
    <t>BUEIRO SIMPLES CELULAR DE CONCRETO PADRÃO DER/MG. PARA ALTURA DE ATERRO DE 0 A 5,00 M. BSCC (2,50 X 2,00)M - CORPO (EXECUÇÃO, INCLUINDO FORNECIMENTO E TRANSPORTE DE TODOS OS MATERIAIS, EXCLUSIVE ESCAVAÇÃO E COMPACTAÇÃO)</t>
  </si>
  <si>
    <t>RO-40404</t>
  </si>
  <si>
    <t>BUEIRO SIMPLES CELULAR DE CONCRETO PADRÃO DER/MG. PARA ALTURA DE ATERRO DE 0 A 5,00 M. BSCC (2,50 X 2,00)M - BOCA (EXECUÇÃO, INCLUINDO FORNECIMENTO E TRANSPORTE DE TODOS OS MATERIAIS, EXCLUSIVE ESCAVAÇÃO E COMPACTAÇÃO)</t>
  </si>
  <si>
    <t>RO-40367</t>
  </si>
  <si>
    <t>BUEIRO SIMPLES CELULAR DE CONCRETO PADRÃO DER/MG. PARA ALTURA DE ATERRO DE 0 A 5,00 M. BSCC (2,50 X 2,50)M - CORPO (EXECUÇÃO, INCLUINDO FORNECIMENTO E TRANSPORTE DE TODOS OS MATERIAIS, EXCLUSIVE ESCAVAÇÃO E COMPACTAÇÃO)</t>
  </si>
  <si>
    <t>RO-40405</t>
  </si>
  <si>
    <t>BUEIRO SIMPLES CELULAR DE CONCRETO PADRÃO DER/MG. PARA ALTURA DE ATERRO DE 0 A 5,00 M. BSCC (2,50 X 2,50)M - BOCA (EXECUÇÃO, INCLUINDO FORNECIMENTO E TRANSPORTE DE TODOS OS MATERIAIS, EXCLUSIVE ESCAVAÇÃO E COMPACTAÇÃO)</t>
  </si>
  <si>
    <t>RO-40368</t>
  </si>
  <si>
    <t>BUEIRO SIMPLES CELULAR DE CONCRETO PADRÃO DER/MG. PARA ALTURA DE ATERRO DE 0 A 5,00 M. BSCC (2,50 X 3,00)M - CORPO (EXECUÇÃO, INCLUINDO FORNECIMENTO E TRANSPORTE DE TODOS OS MATERIAIS, EXCLUSIVE ESCAVAÇÃO E COMPACTAÇÃO)</t>
  </si>
  <si>
    <t>RO-40406</t>
  </si>
  <si>
    <t>BUEIRO SIMPLES CELULAR DE CONCRETO PADRÃO DER/MG. PARA ALTURA DE ATERRO DE 0 A 5,00 M. BSCC (2,50 X 3,00)M - BOCA (EXECUÇÃO, INCLUINDO FORNECIMENTO E TRANSPORTE DE TODOS OS MATERIAIS, EXCLUSIVE ESCAVAÇÃO E COMPACTAÇÃO)</t>
  </si>
  <si>
    <t>RO-40370</t>
  </si>
  <si>
    <t>BUEIRO SIMPLES CELULAR DE CONCRETO PADRÃO DER/MG. PARA ALTURA DE ATERRO DE 0 A 5,00 M. BSCC (3,00 X 1,50)M - CORPO (EXECUÇÃO, INCLUINDO FORNECIMENTO E TRANSPORTE DE TODOS OS MATERIAIS, EXCLUSIVE ESCAVAÇÃO E COMPACTAÇÃO)</t>
  </si>
  <si>
    <t>RO-40408</t>
  </si>
  <si>
    <t>BUEIRO SIMPLES CELULAR DE CONCRETO PADRÃO DER/MG. PARA ALTURA DE ATERRO DE 0 A 5,00 M. BSCC (3,00 X 1,50)M - BOCA (EXECUÇÃO, INCLUINDO FORNECIMENTO E TRANSPORTE DE TODOS OS MATERIAIS, EXCLUSIVE ESCAVAÇÃO E COMPACTAÇÃO)</t>
  </si>
  <si>
    <t>RO-40371</t>
  </si>
  <si>
    <t>BUEIRO SIMPLES CELULAR DE CONCRETO PADRÃO DER/MG. PARA ALTURA DE ATERRO DE 0 A 5,00 M. BSCC (3,00 X 2,00)M - CORPO (EXECUÇÃO, INCLUINDO FORNECIMENTO E TRANSPORTE DE TODOS OS MATERIAIS, EXCLUSIVE ESCAVAÇÃO E COMPACTAÇÃO)</t>
  </si>
  <si>
    <t>RO-40409</t>
  </si>
  <si>
    <t>BUEIRO SIMPLES CELULAR DE CONCRETO PADRÃO DER/MG. PARA ALTURA DE ATERRO DE 0 A 5,00 M. BSCC (3,00 X 2,00)M - BOCA (EXECUÇÃO, INCLUINDO FORNECIMENTO E TRANSPORTE DE TODOS OS MATERIAIS, EXCLUSIVE ESCAVAÇÃO E COMPACTAÇÃO)</t>
  </si>
  <si>
    <t>RO-40372</t>
  </si>
  <si>
    <t>BUEIRO SIMPLES CELULAR DE CONCRETO PADRÃO DER/MG. PARA ALTURA DE ATERRO DE 0 A 5,00 M. BSCC (3,00 X 2,50)M - CORPO (EXECUÇÃO, INCLUINDO FORNECIMENTO E TRANSPORTE DE TODOS OS MATERIAIS, EXCLUSIVE ESCAVAÇÃO E COMPACTAÇÃO)</t>
  </si>
  <si>
    <t>RO-40410</t>
  </si>
  <si>
    <t>BUEIRO SIMPLES CELULAR DE CONCRETO PADRÃO DER/MG. PARA ALTURA DE ATERRO DE 0 A 5,00 M. BSCC (3,00 X 2,50)M - BOCA (EXECUÇÃO, INCLUINDO FORNECIMENTO E TRANSPORTE DE TODOS OS MATERIAIS, EXCLUSIVE ESCAVAÇÃO E COMPACTAÇÃO)</t>
  </si>
  <si>
    <t>RO-40373</t>
  </si>
  <si>
    <t>BUEIRO SIMPLES CELULAR DE CONCRETO PADRÃO DER/MG. PARA ALTURA DE ATERRO DE 0 A 5,00 M. BSCC (3,00 X 3,00)M - CORPO (EXECUÇÃO, INCLUINDO FORNECIMENTO E TRANSPORTE DE TODOS OS MATERIAIS, EXCLUSIVE ESCAVAÇÃO E COMPACTAÇÃO)</t>
  </si>
  <si>
    <t>RO-40411</t>
  </si>
  <si>
    <t>BUEIRO SIMPLES CELULAR DE CONCRETO PADRÃO DER/MG. PARA ALTURA DE ATERRO DE 0 A 5,00 M. BSCC (3,00 X 3,00)M - BOCA (EXECUÇÃO, INCLUINDO FORNECIMENTO E TRANSPORTE DE TODOS OS MATERIAIS, EXCLUSIVE ESCAVAÇÃO E COMPACTAÇÃO)</t>
  </si>
  <si>
    <t>RO-43343</t>
  </si>
  <si>
    <t>BUEIRO SIMPLES CELULAR DE CONCRETO PADRÃO DER/MG. PARA ALTURA DE ATERRO DE 0 A 5,00 M. BSCC (3,00 X 3,50)M - CORPO (EXECUÇÃO, INCLUINDO FORNECIMENTO E TRANSPORTE DE TODOS OS MATERIAIS, EXCLUSIVE ESCAVAÇÃO E COMPACTAÇÃO)</t>
  </si>
  <si>
    <t>RO-40412</t>
  </si>
  <si>
    <t>BUEIRO SIMPLES CELULAR DE CONCRETO PADRÃO DER/MG. PARA ALTURA DE ATERRO DE 0 A 5,00 M. BSCC (3,00 X 3,50)M - BOCA (EXECUÇÃO, INCLUINDO FORNECIMENTO E TRANSPORTE DE TODOS OS MATERIAIS, EXCLUSIVE ESCAVAÇÃO E COMPACTAÇÃO)</t>
  </si>
  <si>
    <t>RO-40375</t>
  </si>
  <si>
    <t>BUEIRO SIMPLES CELULAR DE CONCRETO PADRÃO DER/MG. PARA ALTURA DE ATERRO DE 0 A 5,00 M. BSCC (3,50 X 2,50)M - CORPO (EXECUÇÃO, INCLUINDO FORNECIMENTO E TRANSPORTE DE TODOS OS MATERIAIS, EXCLUSIVE ESCAVAÇÃO E COMPACTAÇÃO)</t>
  </si>
  <si>
    <t>RO-40414</t>
  </si>
  <si>
    <t>BUEIRO SIMPLES CELULAR DE CONCRETO PADRÃO DER/MG. PARA ALTURA DE ATERRO DE 0 A 5,00 M. BSCC (3,50 X 2,50)M - BOCA (EXECUÇÃO, INCLUINDO FORNECIMENTO E TRANSPORTE DE TODOS OS MATERIAIS, EXCLUSIVE ESCAVAÇÃO E COMPACTAÇÃO)</t>
  </si>
  <si>
    <t>RO-40376</t>
  </si>
  <si>
    <t>BUEIRO SIMPLES CELULAR DE CONCRETO PADRÃO DER/MG. PARA ALTURA DE ATERRO DE 0 A 5,00 M. BSCC (3,50 X 3,00)M - CORPO (EXECUÇÃO, INCLUINDO FORNECIMENTO E TRANSPORTE DE TODOS OS MATERIAIS, EXCLUSIVE ESCAVAÇÃO E COMPACTAÇÃO)</t>
  </si>
  <si>
    <t>RO-40415</t>
  </si>
  <si>
    <t>BUEIRO SIMPLES CELULAR DE CONCRETO PADRÃO DER/MG. PARA ALTURA DE ATERRO DE 0 A 5,00 M. BSCC (3,50 X 3,00)M - BOCA (EXECUÇÃO, INCLUINDO FORNECIMENTO E TRANSPORTE DE TODOS OS MATERIAIS, EXCLUSIVE ESCAVAÇÃO E COMPACTAÇÃO)</t>
  </si>
  <si>
    <t>RO-40388</t>
  </si>
  <si>
    <t>BUEIRO SIMPLES CELULAR DE CONCRETO PADRÃO DER/MG. PARA ALTURA DE ATERRO DE 0 A 5,00 M. BSCC (3,50 X 3,50)M - CORPO (EXECUÇÃO, INCLUINDO FORNECIMENTO E TRANSPORTE DE TODOS OS MATERIAIS, EXCLUSIVE ESCAVAÇÃO E COMPACTAÇÃO)</t>
  </si>
  <si>
    <t>RO-40416</t>
  </si>
  <si>
    <t>BUEIRO SIMPLES CELULAR DE CONCRETO PADRÃO DER/MG. PARA ALTURA DE ATERRO DE 0 A 5,00 M. BSCC (3,50 X 3,50)M - BOCA (EXECUÇÃO, INCLUINDO FORNECIMENTO E TRANSPORTE DE TODOS OS MATERIAIS, EXCLUSIVE ESCAVAÇÃO E COMPACTAÇÃO)</t>
  </si>
  <si>
    <t>RO-40389</t>
  </si>
  <si>
    <t>BUEIRO SIMPLES CELULAR DE CONCRETO PADRÃO DER/MG. PARA ALTURA DE ATERRO DE 0 A 5,00 M. BSCC (3,50 X 4,00)M - CORPO (EXECUÇÃO, INCLUINDO FORNECIMENTO E TRANSPORTE DE TODOS OS MATERIAIS, EXCLUSIVE ESCAVAÇÃO E COMPACTAÇÃO)</t>
  </si>
  <si>
    <t>RO-40417</t>
  </si>
  <si>
    <t>BUEIRO SIMPLES CELULAR DE CONCRETO PADRÃO DER/MG. PARA ALTURA DE ATERRO DE 0 A 5,00 M. BSCC (3,50 X 4,00)M - BOCA (EXECUÇÃO, INCLUINDO FORNECIMENTO E TRANSPORTE DE TODOS OS MATERIAIS, EXCLUSIVE ESCAVAÇÃO E COMPACTAÇÃO)</t>
  </si>
  <si>
    <t>RO-40429</t>
  </si>
  <si>
    <t>BUEIRO DUPLO CELULAR DE CONCRETO PADRÃO DER/MG. PARA ALTURA DE ATERRO DE 0 A 5,00 M. BDCC (1,00 X 1,00)M - CORPO (EXECUÇÃO, INCLUINDO FORNECIMENTO E TRANSPORTE DE TODOS OS MATERIAIS, EXCLUSIVE ESCAVAÇÃO E COMPACTAÇÃO)</t>
  </si>
  <si>
    <t>RO-40453</t>
  </si>
  <si>
    <t>BUEIRO DUPLO CELULAR DE CONCRETO PADRÃO DER/MG. PARA ALTURA DE ATERRO DE 0 A 5,00 M. BDCC (1,00 X 1,00)M - BOCA (EXECUÇÃO, INCLUINDO FORNECIMENTO E TRANSPORTE DE TODOS OS MATERIAIS, EXCLUSIVE ESCAVAÇÃO E COMPACTAÇÃO)</t>
  </si>
  <si>
    <t>RO-40431</t>
  </si>
  <si>
    <t>BUEIRO DUPLO CELULAR DE CONCRETO PADRÃO DER/MG. PARA ALTURA DE ATERRO DE 0 A 5,00 M. BDCC (1,50 X 2,00)M - CORPO (EXECUÇÃO, INCLUINDO FORNECIMENTO E TRANSPORTE DE TODOS OS MATERIAIS, EXCLUSIVE ESCAVAÇÃO E COMPACTAÇÃO)</t>
  </si>
  <si>
    <t>RO-40455</t>
  </si>
  <si>
    <t>BUEIRO DUPLO CELULAR DE CONCRETO PADRÃO DER/MG. PARA ALTURA DE ATERRO DE 0 A 5,00 M. BDCC (1,50 X 2,00)M - BOCA (EXECUÇÃO, INCLUINDO FORNECIMENTO E TRANSPORTE DE TODOS OS MATERIAIS, EXCLUSIVE ESCAVAÇÃO E COMPACTAÇÃO)</t>
  </si>
  <si>
    <t>RO-40432</t>
  </si>
  <si>
    <t>BUEIRO DUPLO CELULAR DE CONCRETO PADRÃO DER/MG. PARA ALTURA DE ATERRO DE 0 A 5,00 M. BDCC (2,00 X 1,50)M - CORPO (EXECUÇÃO, INCLUINDO FORNECIMENTO E TRANSPORTE DE TODOS OS MATERIAIS, EXCLUSIVE ESCAVAÇÃO E COMPACTAÇÃO)</t>
  </si>
  <si>
    <t>RO-40456</t>
  </si>
  <si>
    <t>BUEIRO DUPLO CELULAR DE CONCRETO PADRÃO DER/MG. PARA ALTURA DE ATERRO DE 0 A 5,00 M. BDCC (2,00 X 1,50)M - BOCA (EXECUÇÃO, INCLUINDO FORNECIMENTO E TRANSPORTE DE TODOS OS MATERIAIS, EXCLUSIVE ESCAVAÇÃO E COMPACTAÇÃO)</t>
  </si>
  <si>
    <t>RO-40433</t>
  </si>
  <si>
    <t>BUEIRO DUPLO CELULAR DE CONCRETO PADRÃO DER/MG. PARA ALTURA DE ATERRO DE 0 A 5,00 M. BDCC (2,00 X 2,00)M - CORPO (EXECUÇÃO, INCLUINDO FORNECIMENTO E TRANSPORTE DE TODOS OS MATERIAIS, EXCLUSIVE ESCAVAÇÃO E COMPACTAÇÃO)</t>
  </si>
  <si>
    <t>RO-40457</t>
  </si>
  <si>
    <t>BUEIRO DUPLO CELULAR DE CONCRETO PADRÃO DER/MG. PARA ALTURA DE ATERRO DE 0 A 5,00 M. BDCC (2,00 X 2,00)M - BOCA (EXECUÇÃO, INCLUINDO FORNECIMENTO E TRANSPORTE DE TODOS OS MATERIAIS, EXCLUSIVE ESCAVAÇÃO E COMPACTAÇÃO)</t>
  </si>
  <si>
    <t>RO-40434</t>
  </si>
  <si>
    <t>BUEIRO DUPLO CELULAR DE CONCRETO PADRÃO DER/MG. PARA ALTURA DE ATERRO DE 0 A 5,00 M. BDCC (2,00 X 2,50)M - CORPO (EXECUÇÃO, INCLUINDO FORNECIMENTO E TRANSPORTE DE TODOS OS MATERIAIS, EXCLUSIVE ESCAVAÇÃO E COMPACTAÇÃO)</t>
  </si>
  <si>
    <t>RO-40458</t>
  </si>
  <si>
    <t>BUEIRO DUPLO CELULAR DE CONCRETO PADRÃO DER/MG. PARA ALTURA DE ATERRO DE 0 A 5,00 M. BDCC (2,00 X 2,50)M - BOCA (EXECUÇÃO, INCLUINDO FORNECIMENTO E TRANSPORTE DE TODOS OS MATERIAIS, EXCLUSIVE ESCAVAÇÃO E COMPACTAÇÃO)</t>
  </si>
  <si>
    <t>RO-40435</t>
  </si>
  <si>
    <t>BUEIRO DUPLO CELULAR DE CONCRETO PADRÃO DER/MG. PARA ALTURA DE ATERRO DE 0 A 5,00 M. BDCC (2,00 X 3,00)M - CORPO (EXECUÇÃO, INCLUINDO FORNECIMENTO E TRANSPORTE DE TODOS OS MATERIAIS, EXCLUSIVE ESCAVAÇÃO E COMPACTAÇÃO)</t>
  </si>
  <si>
    <t>RO-40459</t>
  </si>
  <si>
    <t>BUEIRO DUPLO CELULAR DE CONCRETO PADRÃO DER/MG. PARA ALTURA DE ATERRO DE 0 A 5,00 M. BDCC (2,00 X 3,00)M - BOCA (EXECUÇÃO, INCLUINDO FORNECIMENTO E TRANSPORTE DE TODOS OS MATERIAIS, EXCLUSIVE ESCAVAÇÃO E COMPACTAÇÃO)</t>
  </si>
  <si>
    <t>RO-40436</t>
  </si>
  <si>
    <t>BUEIRO DUPLO CELULAR DE CONCRETO PADRÃO DER/MG. PARA ALTURA DE ATERRO DE 0 A 5,00 M. BDCC (2,50 X 1,50)M - CORPO (EXECUÇÃO, INCLUINDO FORNECIMENTO E TRANSPORTE DE TODOS OS MATERIAIS, EXCLUSIVE ESCAVAÇÃO E COMPACTAÇÃO)</t>
  </si>
  <si>
    <t>RO-40460</t>
  </si>
  <si>
    <t>BUEIRO DUPLO CELULAR DE CONCRETO PADRÃO DER/MG. PARA ALTURA DE ATERRO DE 0 A 5,00 M. BDCC (2,50 X 1,50)M - BOCA (EXECUÇÃO, INCLUINDO FORNECIMENTO E TRANSPORTE DE TODOS OS MATERIAIS, EXCLUSIVE ESCAVAÇÃO E COMPACTAÇÃO)</t>
  </si>
  <si>
    <t>RO-40437</t>
  </si>
  <si>
    <t>BUEIRO DUPLO CELULAR DE CONCRETO PADRÃO DER/MG. PARA ALTURA DE ATERRO DE 0 A 5,00 M. BDCC (2,50 X 2,00)M - CORPO (EXECUÇÃO, INCLUINDO FORNECIMENTO E TRANSPORTE DE TODOS OS MATERIAIS, EXCLUSIVE ESCAVAÇÃO E COMPACTAÇÃO)</t>
  </si>
  <si>
    <t>RO-40461</t>
  </si>
  <si>
    <t>BUEIRO DUPLO CELULAR DE CONCRETO PADRÃO DER/MG. PARA ALTURA DE ATERRO DE 0 A 5,00 M. BDCC (2,50 X 2,00)M - BOCA (EXECUÇÃO, INCLUINDO FORNECIMENTO E TRANSPORTE DE TODOS OS MATERIAIS, EXCLUSIVE ESCAVAÇÃO E COMPACTAÇÃO)</t>
  </si>
  <si>
    <t>RO-40438</t>
  </si>
  <si>
    <t>BUEIRO DUPLO CELULAR DE CONCRETO PADRÃO DER/MG. PARA ALTURA DE ATERRO DE 0 A 5,00 M. BDCC (2,50 X 2,50)M - CORPO (EXECUÇÃO, INCLUINDO FORNECIMENTO E TRANSPORTE DE TODOS OS MATERIAIS, EXCLUSIVE ESCAVAÇÃO E COMPACTAÇÃO)</t>
  </si>
  <si>
    <t>RO-40462</t>
  </si>
  <si>
    <t>BUEIRO DUPLO CELULAR DE CONCRETO PADRÃO DER/MG. PARA ALTURA DE ATERRO DE 0 A 5,00 M. BDCC (2,50 X 2,50)M - BOCA (EXECUÇÃO, INCLUINDO FORNECIMENTO E TRANSPORTE DE TODOS OS MATERIAIS, EXCLUSIVE ESCAVAÇÃO E COMPACTAÇÃO)</t>
  </si>
  <si>
    <t>RO-40439</t>
  </si>
  <si>
    <t>BUEIRO DUPLO CELULAR DE CONCRETO PADRÃO DER/MG. PARA ALTURA DE ATERRO DE 0 A 5,00 M. BDCC (2,50 X 3,00)M - CORPO (EXECUÇÃO, INCLUINDO FORNECIMENTO E TRANSPORTE DE TODOS OS MATERIAIS, EXCLUSIVE ESCAVAÇÃO E COMPACTAÇÃO)</t>
  </si>
  <si>
    <t>RO-40463</t>
  </si>
  <si>
    <t>BUEIRO DUPLO CELULAR DE CONCRETO PADRÃO DER/MG. PARA ALTURA DE ATERRO DE 0 A 5,00 M. BDCC (2,50 X 3,00)M - BOCA (EXECUÇÃO, INCLUINDO FORNECIMENTO E TRANSPORTE DE TODOS OS MATERIAIS, EXCLUSIVE ESCAVAÇÃO E COMPACTAÇÃO)</t>
  </si>
  <si>
    <t>RO-40440</t>
  </si>
  <si>
    <t>BUEIRO DUPLO CELULAR DE CONCRETO PADRÃO DER/MG. PARA ALTURA DE ATERRO DE 0 A 5,00 M. BDCC (3,00 X 2,00)M - CORPO (EXECUÇÃO, INCLUINDO FORNECIMENTO E TRANSPORTE DE TODOS OS MATERIAIS, EXCLUSIVE ESCAVAÇÃO E COMPACTAÇÃO)</t>
  </si>
  <si>
    <t>RO-40464</t>
  </si>
  <si>
    <t>BUEIRO DUPLO CELULAR DE CONCRETO PADRÃO DER/MG. PARA ALTURA DE ATERRO DE 0 A 5,00 M. BDCC (3,00 X 2,00)M - BOCA (EXECUÇÃO, INCLUINDO FORNECIMENTO E TRANSPORTE DE TODOS OS MATERIAIS, EXCLUSIVE ESCAVAÇÃO E COMPACTAÇÃO)</t>
  </si>
  <si>
    <t>RO-40441</t>
  </si>
  <si>
    <t>BUEIRO DUPLO CELULAR DE CONCRETO PADRÃO DER/MG. PARA ALTURA DE ATERRO DE 0 A 5,00 M. BDCC (3,00 X 2,50)M - CORPO (EXECUÇÃO, INCLUINDO FORNECIMENTO E TRANSPORTE DE TODOS OS MATERIAIS, EXCLUSIVE ESCAVAÇÃO E COMPACTAÇÃO)</t>
  </si>
  <si>
    <t>RO-40465</t>
  </si>
  <si>
    <t>BUEIRO DUPLO CELULAR DE CONCRETO PADRÃO DER/MG. PARA ALTURA DE ATERRO DE 0 A 5,00 M. BDCC (3,00 X 2,50)M - BOCA (EXECUÇÃO, INCLUINDO FORNECIMENTO E TRANSPORTE DE TODOS OS MATERIAIS, EXCLUSIVE ESCAVAÇÃO E COMPACTAÇÃO)</t>
  </si>
  <si>
    <t>RO-40442</t>
  </si>
  <si>
    <t>BUEIRO DUPLO CELULAR DE CONCRETO PADRÃO DER/MG. PARA ALTURA DE ATERRO DE 0 A 5,00 M. BDCC (3,00 X 3,00)M - CORPO (EXECUÇÃO, INCLUINDO FORNECIMENTO E TRANSPORTE DE TODOS OS MATERIAIS, EXCLUSIVE ESCAVAÇÃO E COMPACTAÇÃO)</t>
  </si>
  <si>
    <t>RO-40466</t>
  </si>
  <si>
    <t>BUEIRO DUPLO CELULAR DE CONCRETO PADRÃO DER/MG. PARA ALTURA DE ATERRO DE 0 A 5,00 M. BDCC (3,00 X 3,00)M - BOCA (EXECUÇÃO, INCLUINDO FORNECIMENTO E TRANSPORTE DE TODOS OS MATERIAIS, EXCLUSIVE ESCAVAÇÃO E COMPACTAÇÃO)</t>
  </si>
  <si>
    <t>RO-40443</t>
  </si>
  <si>
    <t>BUEIRO DUPLO CELULAR DE CONCRETO PADRÃO DER/MG. PARA ALTURA DE ATERRO DE 0 A 5,00 M. BDCC (3,00 X 3,50)M - CORPO (EXECUÇÃO, INCLUINDO FORNECIMENTO E TRANSPORTE DE TODOS OS MATERIAIS, EXCLUSIVE ESCAVAÇÃO E COMPACTAÇÃO)</t>
  </si>
  <si>
    <t>RO-40467</t>
  </si>
  <si>
    <t>BUEIRO DUPLO CELULAR DE CONCRETO PADRÃO DER/MG. PARA ALTURA DE ATERRO DE 0 A 5,00 M. BDCC (3,00 X 3,50)M - BOCA (EXECUÇÃO, INCLUINDO FORNECIMENTO E TRANSPORTE DE TODOS OS MATERIAIS, EXCLUSIVE ESCAVAÇÃO E COMPACTAÇÃO)</t>
  </si>
  <si>
    <t>RO-40444</t>
  </si>
  <si>
    <t>BUEIRO DUPLO CELULAR DE CONCRETO PADRÃO DER/MG. PARA ALTURA DE ATERRO DE 0 A 5,00 M. BDCC (3,50 X 3,00)M - CORPO (EXECUÇÃO, INCLUINDO FORNECIMENTO E TRANSPORTE DE TODOS OS MATERIAIS, EXCLUSIVE ESCAVAÇÃO E COMPACTAÇÃO)</t>
  </si>
  <si>
    <t>RO-40469</t>
  </si>
  <si>
    <t>BUEIRO DUPLO CELULAR DE CONCRETO PADRÃO DER/MG. PARA ALTURA DE ATERRO DE 0 A 5,00 M. BDCC (3,50 X 3,00)M - BOCA (EXECUÇÃO, INCLUINDO FORNECIMENTO E TRANSPORTE DE TODOS OS MATERIAIS, EXCLUSIVE ESCAVAÇÃO E COMPACTAÇÃO)</t>
  </si>
  <si>
    <t>RO-40445</t>
  </si>
  <si>
    <t>BUEIRO DUPLO CELULAR DE CONCRETO PADRÃO DER/MG. PARA ALTURA DE ATERRO DE 0 A 5,00 M. BDCC (3,50 X 3,50)M - CORPO (EXECUÇÃO, INCLUINDO FORNECIMENTO E TRANSPORTE DE TODOS OS MATERIAIS, EXCLUSIVE ESCAVAÇÃO E COMPACTAÇÃO)</t>
  </si>
  <si>
    <t>RO-41798</t>
  </si>
  <si>
    <t>BUEIRO DUPLO CELULAR DE CONCRETO PADRÃO DER/MG. PARA ALTURA DE ATERRO DE 0 A 5,00 M. BDCC (3,50 X 3,50)M - BOCA (EXECUÇÃO, INCLUINDO FORNECIMENTO E TRANSPORTE DE TODOS OS MATERIAIS, EXCLUSIVE ESCAVAÇÃO E COMPACTAÇÃO)</t>
  </si>
  <si>
    <t>RO-40447</t>
  </si>
  <si>
    <t>BUEIRO DUPLO CELULAR DE CONCRETO PADRÃO DER/MG. PARA ALTURA DE ATERRO DE 0 A 5,00 M. BDCC (4,00 X 4,00)M - CORPO (EXECUÇÃO, INCLUINDO FORNECIMENTO E TRANSPORTE DE TODOS OS MATERIAIS, EXCLUSIVE ESCAVAÇÃO E COMPACTAÇÃO)</t>
  </si>
  <si>
    <t>RO-40471</t>
  </si>
  <si>
    <t>BUEIRO DUPLO CELULAR DE CONCRETO PADRÃO DER/MG. PARA ALTURA DE ATERRO DE 0 A 5,00 M. BDCC (4,00 X 4,00)M - BOCA (EXECUÇÃO, INCLUINDO FORNECIMENTO E TRANSPORTE DE TODOS OS MATERIAIS, EXCLUSIVE ESCAVAÇÃO E COMPACTAÇÃO)</t>
  </si>
  <si>
    <t>RO-40483</t>
  </si>
  <si>
    <t>BUEIRO TRIPLO CELULAR DE CONCRETO PADRÃO DER/MG. PARA ALTURA DE ATERRO DE 0 A 5,00 M.  BTCC (2,00 X 2,00)M - CORPO (EXECUÇÃO, INCLUINDO FORNECIMENTO E TRANSPORTE DE TODOS OS MATERIAIS, EXCLUSIVE ESCAVAÇÃO E COMPACTAÇÃO)</t>
  </si>
  <si>
    <t>RO-40504</t>
  </si>
  <si>
    <t>BUEIRO TRIPLO CELULAR DE CONCRETO PADRÃO DER/MG. PARA ALTURA DE ATERRO DE 0 A 5,00 M.  BTCC (2,00 X 2,00)M - BOCA (EXECUÇÃO, INCLUINDO FORNECIMENTO E TRANSPORTE DE TODOS OS MATERIAIS, EXCLUSIVE ESCAVAÇÃO E COMPACTAÇÃO)</t>
  </si>
  <si>
    <t>RO-42271</t>
  </si>
  <si>
    <t>BUEIRO TRIPLO CELULAR DE CONCRETO PADRÃO DER/MG. PARA ALTURA DE ATERRO DE 0 A 5,00 M.  BTCC (2,50 X 1,50)M - CORPO (EXECUÇÃO, INCLUINDO FORNECIMENTO E TRANSPORTE DE TODOS OS MATERIAIS, EXCLUSIVE ESCAVAÇÃO E COMPACTAÇÃO)</t>
  </si>
  <si>
    <t>RO-42272</t>
  </si>
  <si>
    <t>BUEIRO TRIPLO CELULAR DE CONCRETO PADRÃO DER/MG. PARA ALTURA DE ATERRO DE 0 A 5,00 M.  BTCC (2,50 X 1,50)M - BOCA (EXECUÇÃO, INCLUINDO FORNECIMENTO E TRANSPORTE DE TODOS OS MATERIAIS, EXCLUSIVE ESCAVAÇÃO E COMPACTAÇÃO)</t>
  </si>
  <si>
    <t>RO-40494</t>
  </si>
  <si>
    <t>BUEIRO TRIPLO CELULAR DE CONCRETO PADRÃO DER/MG. PARA ALTURA DE ATERRO DE 0 A 5,00 M.  BTCC (2,50 X 2,50)M - CORPO (EXECUÇÃO, INCLUINDO FORNECIMENTO E TRANSPORTE DE TODOS OS MATERIAIS, EXCLUSIVE ESCAVAÇÃO E COMPACTAÇÃO)</t>
  </si>
  <si>
    <t>RO-40505</t>
  </si>
  <si>
    <t>BUEIRO TRIPLO CELULAR DE CONCRETO PADRÃO DER/MG. PARA ALTURA DE ATERRO DE 0 A 5,00 M.  BTCC (2,50 X 2,50)M - BOCA (EXECUÇÃO, INCLUINDO FORNECIMENTO E TRANSPORTE DE TODOS OS MATERIAIS, EXCLUSIVE ESCAVAÇÃO E COMPACTAÇÃO)</t>
  </si>
  <si>
    <t>RO-41799</t>
  </si>
  <si>
    <t>BUEIRO TRIPLO CELULAR DE CONCRETO PADRÃO DER/MG. PARA ALTURA DE ATERRO DE 0 A 5,00 M.  BTCC (3,00 X2,00)M - CORPO (EXECUÇÃO, INCLUINDO FORNECIMENTO E TRANSPORTE DE TODOS OS MATERIAIS, EXCLUSIVE ESCAVAÇÃO E COMPACTAÇÃO)</t>
  </si>
  <si>
    <t>RO-44766</t>
  </si>
  <si>
    <t>BUEIRO TRIPLO CELULAR DE CONCRETO PADRÃO DER/MG PARA ALTURA DE ATERRO DE 0 A 5,00M. BTCC (3,00 X 2,00)M - BOCA (EXECUÇÃO, INCLUINDO FORNECIMENTO E TRANSPORTE DE TODOS OS MATERIAIS, EXCLUSIVE ESCAVAÇÃO E COMPACTAÇÃO)</t>
  </si>
  <si>
    <t>RO-40485</t>
  </si>
  <si>
    <t>BUEIRO TRIPLO CELULAR DE CONCRETO PADRÃO DER/MG. PARA ALTURA DE ATERRO DE 0 A 5,00 M.  BTCC (3,00 X 2,50)M - CORPO (EXECUÇÃO, INCLUINDO FORNECIMENTO E TRANSPORTE DE TODOS OS MATERIAIS, EXCLUSIVE ESCAVAÇÃO E COMPACTAÇÃO)</t>
  </si>
  <si>
    <t>RO-40496</t>
  </si>
  <si>
    <t>BUEIRO TRIPLO CELULAR DE CONCRETO PADRÃO DER/MG. PARA ALTURA DE ATERRO DE 0 A 5,00 M.  BTCC (3,00 X 2,50)M - BOCA (EXECUÇÃO, INCLUINDO FORNECIMENTO E TRANSPORTE DE TODOS OS MATERIAIS, EXCLUSIVE ESCAVAÇÃO E COMPACTAÇÃO)</t>
  </si>
  <si>
    <t>RO-40486</t>
  </si>
  <si>
    <t>BUEIRO TRIPLO CELULAR DE CONCRETO PADRÃO DER/MG. PARA ALTURA DE ATERRO DE 0 A 5,00 M.  BTCC (3,00 X 3,00)M - CORPO (EXECUÇÃO, INCLUINDO FORNECIMENTO E TRANSPORTE DE TODOS OS MATERIAIS, EXCLUSIVE ESCAVAÇÃO E COMPACTAÇÃO)</t>
  </si>
  <si>
    <t>RO-40497</t>
  </si>
  <si>
    <t>BUEIRO TRIPLO CELULAR DE CONCRETO PADRÃO DER/MG. PARA ALTURA DE ATERRO DE 0 A 5,00 M.  BTCC (3,00 X 3,00 M - BOCA (EXECUÇÃO, INCLUINDO FORNECIMENTO E TRANSPORTE DE TODOS OS MATERIAIS, EXCLUSIVE ESCAVAÇÃO E COMPACTAÇÃO)</t>
  </si>
  <si>
    <t>RO-40487</t>
  </si>
  <si>
    <t>BUEIRO TRIPLO CELULAR DE CONCRETO PADRÃO DER/MG. PARA ALTURA DE ATERRO DE 0 A 5,00 M.  BTCC (3,00 X 3,50)M - CORPO (EXECUÇÃO, INCLUINDO FORNECIMENTO E TRANSPORTE DE TODOS OS MATERIAIS, EXCLUSIVE ESCAVAÇÃO E COMPACTAÇÃO)</t>
  </si>
  <si>
    <t>RO-40498</t>
  </si>
  <si>
    <t>BUEIRO TRIPLO CELULAR DE CONCRETO PADRÃO DER/MG. PARA ALTURA DE ATERRO DE 0 A 5,00 M.  BTCC (3,00 X 3,50)M - BOCA (EXECUÇÃO, INCLUINDO FORNECIMENTO E TRANSPORTE DE TODOS OS MATERIAIS, EXCLUSIVE ESCAVAÇÃO E COMPACTAÇÃO)</t>
  </si>
  <si>
    <t>RO-40492</t>
  </si>
  <si>
    <t>BUEIRO TRIPLO CELULAR DE CONCRETO PADRÃO DER/MG. PARA ALTURA DE ATERRO DE 0 A 5,00 M.  BTCC (3,50 X 3,50)M - CORPO (EXECUÇÃO, INCLUINDO FORNECIMENTO E TRANSPORTE DE TODOS OS MATERIAIS, EXCLUSIVE ESCAVAÇÃO E COMPACTAÇÃO)</t>
  </si>
  <si>
    <t>RO-40507</t>
  </si>
  <si>
    <t>BUEIRO TRIPLO CELULAR DE CONCRETO PADRÃO DER/MG. PARA ALTURA DE ATERRO DE 0 A 5,00 M.  BTCC (3,50 X 3,50)M - BOCA (EXECUÇÃO, INCLUINDO FORNECIMENTO E TRANSPORTE DE TODOS OS MATERIAIS, EXCLUSIVE ESCAVAÇÃO E COMPACTAÇÃO)</t>
  </si>
  <si>
    <t>RO-40500</t>
  </si>
  <si>
    <t>BUEIRO TRIPLO CELULAR DE CONCRETO PADRÃO DER/MG. PARA ALTURA DE ATERRO DE 0 A 5,00 M.  BTCC (4,00 X 4,00)M - CORPO (EXECUÇÃO, INCLUINDO FORNECIMENTO E TRANSPORTE DE TODOS OS MATERIAIS, EXCLUSIVE ESCAVAÇÃO E COMPACTAÇÃO)</t>
  </si>
  <si>
    <t>RO-40509</t>
  </si>
  <si>
    <t>BUEIRO TRIPLO CELULAR DE CONCRETO PADRÃO DER/MG. PARA ALTURA DE ATERRO DE 0 A 5,00 M. BTCC (4,00 X 4,00)M - BOCA (EXECUÇÃO, INCLUINDO FORNECIMENTO E TRANSPORTE DE TODOS OS MATERIAIS, EXCLUSIVE ESCAVAÇÃO E COMPACTAÇÃO)</t>
  </si>
  <si>
    <t>RO-40377</t>
  </si>
  <si>
    <t>BUEIRO SIMPLES CELULAR DE CONCRETO PADRÃO DER/MG.  PARA ALTURA DE ATERRO DE 5,10 A 10,00 M. BSCC (1,50 X 1,50)M - CORPO (EXECUÇÃO, INCLUINDO FORNECIMENTO E TRANSPORTE DE TODOS OS MATERIAIS, EXCLUSIVE ESCAVAÇÃO E COMPACTAÇÃO)</t>
  </si>
  <si>
    <t>RO-40418</t>
  </si>
  <si>
    <t>BUEIRO SIMPLES CELULAR DE CONCRETO PADRÃO DER/MG.  PARA ALTURA DE ATERRO DE 5,10 A 10,00 M. BSCC (1,50 X 1,50)M - BOCA (EXECUÇÃO, INCLUINDO FORNECIMENTO E TRANSPORTE DE TODOS OS MATERIAIS, EXCLUSIVE ESCAVAÇÃO E COMPACTAÇÃO)</t>
  </si>
  <si>
    <t>RO-40378</t>
  </si>
  <si>
    <t>BUEIRO SIMPLES CELULAR DE CONCRETO PADRÃO DER/MG.  PARA ALTURA DE ATERRO DE 5,10 A 10,00 M. BSCC (2,00 X 1,50)M - CORPO (EXECUÇÃO, INCLUINDO FORNECIMENTO E TRANSPORTE DE TODOS OS MATERIAIS, EXCLUSIVE ESCAVAÇÃO E COMPACTAÇÃO)</t>
  </si>
  <si>
    <t>RO-40419</t>
  </si>
  <si>
    <t>BUEIRO SIMPLES CELULAR DE CONCRETO PADRÃO DER/MG.  PARA ALTURA DE ATERRO DE 5,10 A 10,00 M. BSCC (2,00 X 1,50)M - BOCA (EXECUÇÃO, INCLUINDO FORNECIMENTO E TRANSPORTE DE TODOS OS MATERIAIS, EXCLUSIVE ESCAVAÇÃO E COMPACTAÇÃO)</t>
  </si>
  <si>
    <t>RO-40379</t>
  </si>
  <si>
    <t>BUEIRO SIMPLES CELULAR DE CONCRETO PADRÃO DER/MG.  PARA ALTURA DE ATERRO DE 5,10 A 10,00 M. BSCC (2,00 X 2,00)M - CORPO (EXECUÇÃO, INCLUINDO FORNECIMENTO E TRANSPORTE DE TODOS OS MATERIAIS, EXCLUSIVE ESCAVAÇÃO E COMPACTAÇÃO)</t>
  </si>
  <si>
    <t>RO-40420</t>
  </si>
  <si>
    <t>BUEIRO SIMPLES CELULAR DE CONCRETO PADRÃO DER/MG.  PARA ALTURA DE ATERRO DE 5,10 A 10,00 M. BSCC (2,00 X 2,00)M - BOCA (EXECUÇÃO, INCLUINDO FORNECIMENTO E TRANSPORTE DE TODOS OS MATERIAIS, EXCLUSIVE ESCAVAÇÃO E COMPACTAÇÃO)</t>
  </si>
  <si>
    <t>RO-40380</t>
  </si>
  <si>
    <t>BUEIRO SIMPLES CELULAR DE CONCRETO PADRÃO DER/MG.  PARA ALTURA DE ATERRO DE 5,10 A 10,00 M. BSCC (2,00 X 2,50)M - CORPO (EXECUÇÃO, INCLUINDO FORNECIMENTO E TRANSPORTE DE TODOS OS MATERIAIS, EXCLUSIVE ESCAVAÇÃO E COMPACTAÇÃO)</t>
  </si>
  <si>
    <t>RO-40421</t>
  </si>
  <si>
    <t>BUEIRO SIMPLES CELULAR DE CONCRETO PADRÃO DER/MG.  PARA ALTURA DE ATERRO DE 5,10 A 10,00 M. BSCC (2,00 X 2,50)M - BOCA (EXECUÇÃO, INCLUINDO FORNECIMENTO E TRANSPORTE DE TODOS OS MATERIAIS, EXCLUSIVE ESCAVAÇÃO E COMPACTAÇÃO)</t>
  </si>
  <si>
    <t>RO-40381</t>
  </si>
  <si>
    <t>BUEIRO SIMPLES CELULAR DE CONCRETO PADRÃO DER/MG.  PARA ALTURA DE ATERRO DE 5,10 A 10,00 M. BSCC (2,00 X 3,00)M - CORPO (EXECUÇÃO, INCLUINDO FORNECIMENTO E TRANSPORTE DE TODOS OS MATERIAIS, EXCLUSIVE ESCAVAÇÃO E COMPACTAÇÃO)</t>
  </si>
  <si>
    <t>RO-40422</t>
  </si>
  <si>
    <t>BUEIRO SIMPLES CELULAR DE CONCRETO PADRÃO DER/MG.  PARA ALTURA DE ATERRO DE 5,10 A 10,00 M. BSCC (2,00 X 3,00)M - BOCA (EXECUÇÃO, INCLUINDO FORNECIMENTO E TRANSPORTE DE TODOS OS MATERIAIS, EXCLUSIVE ESCAVAÇÃO E COMPACTAÇÃO)</t>
  </si>
  <si>
    <t>RO-40382</t>
  </si>
  <si>
    <t>BUEIRO SIMPLES CELULAR DE CONCRETO PADRÃO DER/MG.  PARA ALTURA DE ATERRO DE 5,10 A 10,00 M. BSCC (2,50 X 2,00)M - CORPO (EXECUÇÃO, INCLUINDO FORNECIMENTO E TRANSPORTE DE TODOS OS MATERIAIS, EXCLUSIVE ESCAVAÇÃO E COMPACTAÇÃO)</t>
  </si>
  <si>
    <t>RO-40423</t>
  </si>
  <si>
    <t>BUEIRO SIMPLES CELULAR DE CONCRETO PADRÃO DER/MG.  PARA ALTURA DE ATERRO DE 5,10 A 10,00 M. BSCC (2,50 X 2,00)M - BOCA (EXECUÇÃO, INCLUINDO FORNECIMENTO E TRANSPORTE DE TODOS OS MATERIAIS, EXCLUSIVE ESCAVAÇÃO E COMPACTAÇÃO)</t>
  </si>
  <si>
    <t>RO-40383</t>
  </si>
  <si>
    <t>BUEIRO SIMPLES CELULAR DE CONCRETO PADRÃO DER/MG.  PARA ALTURA DE ATERRO DE 5,10 A 10,00 M. BSCC (2,50 X 2,50)M - CORPO (EXECUÇÃO, INCLUINDO FORNECIMENTO E TRANSPORTE DE TODOS OS MATERIAIS, EXCLUSIVE ESCAVAÇÃO E COMPACTAÇÃO)</t>
  </si>
  <si>
    <t>RO-40424</t>
  </si>
  <si>
    <t>BUEIRO SIMPLES CELULAR DE CONCRETO PADRÃO DER/MG.PARA ALTURA DE ATERRO DE 5,10 A 10,00 M.BSCC (2,50 X 2,50)M - BOCA (EXECUÇÃO, INCLUINDO FORNECIMENTO E TRANSPORTE DE TODOS OS MATERIAIS, EXCLUSIVE ESCAVAÇÃO E COMPACTAÇÃO)</t>
  </si>
  <si>
    <t>RO-40384</t>
  </si>
  <si>
    <t>BUEIRO SIMPLES CELULAR DE CONCRETO PADRÃO DER/MG.  PARA ALTURA DE ATERRO DE 5,10 A 10,00 M. BSCC (3,00 X 2,50)M - CORPO (EXECUÇÃO, INCLUINDO FORNECIMENTO E TRANSPORTE DE TODOS OS MATERIAIS, EXCLUSIVE ESCAVAÇÃO E COMPACTAÇÃO)</t>
  </si>
  <si>
    <t>RO-40425</t>
  </si>
  <si>
    <t>BUEIRO SIMPLES CELULAR DE CONCRETO PADRÃO DER/MG.  PARA ALTURA DE ATERRO DE 5,10 A 10,00 M. BSCC (3,00 X 2,50)M - BOCA (EXECUÇÃO, INCLUINDO FORNECIMENTO E TRANSPORTE DE TODOS OS MATERIAIS, EXCLUSIVE ESCAVAÇÃO E COMPACTAÇÃO)</t>
  </si>
  <si>
    <t>RO-40385</t>
  </si>
  <si>
    <t>BUEIRO SIMPLES CELULAR DE CONCRETO PADRÃO DER/MG.  PARA ALTURA DE ATERRO DE 5,10 A 10,00 M. BSCC (3,00 X 3,00)M - CORPO (EXECUÇÃO, INCLUINDO FORNECIMENTO E TRANSPORTE DE TODOS OS MATERIAIS, EXCLUSIVE ESCAVAÇÃO E COMPACTAÇÃO)</t>
  </si>
  <si>
    <t>RO-40426</t>
  </si>
  <si>
    <t>BUEIRO SIMPLES CELULAR DE CONCRETO PADRÃO DER/MG.  PARA ALTURA DE ATERRO DE 5,10 A 10,00 M. BSCC (3,00 X 3,00)M - BOCA (EXECUÇÃO, INCLUINDO FORNECIMENTO E TRANSPORTE DE TODOS OS MATERIAIS, EXCLUSIVE ESCAVAÇÃO E COMPACTAÇÃO)</t>
  </si>
  <si>
    <t>RO-40448</t>
  </si>
  <si>
    <t>BUEIRO DUPLO CELULAR DE CONCRETO PADRÃO DER/MG.  PARA ALTURA DE ATERRO DE 5,10 A 10,00 M. BDCC (2,50 X 2,00)M - CORPO (EXECUÇÃO, INCLUINDO FORNECIMENTO E TRANSPORTE DE TODOS OS MATERIAIS, EXCLUSIVE ESCAVAÇÃO E COMPACTAÇÃO)</t>
  </si>
  <si>
    <t>RO-40472</t>
  </si>
  <si>
    <t>BUEIRO DUPLO CELULAR DE CONCRETO PADRÃO DER/MG.  PARA ALTURA DE ATERRO DE 5,10 A 10,00 M. BDCC (2,50 X 2,00)M - BOCA (EXECUÇÃO, INCLUINDO FORNECIMENTO E TRANSPORTE DE TODOS OS MATERIAIS, EXCLUSIVE ESCAVAÇÃO E COMPACTAÇÃO)</t>
  </si>
  <si>
    <t>RO-40450</t>
  </si>
  <si>
    <t>BUEIRO DUPLO CELULAR DE CONCRETO PADRÃO DER/MG.  PARA ALTURA DE ATERRO DE 5,10 A 10,00 M. BDCC (3,00 X 2,00)M - CORPO (EXECUÇÃO, INCLUINDO FORNECIMENTO E TRANSPORTE DE TODOS OS MATERIAIS, EXCLUSIVE ESCAVAÇÃO E COMPACTAÇÃO)</t>
  </si>
  <si>
    <t>RO-40474</t>
  </si>
  <si>
    <t>BUEIRO DUPLO CELULAR DE CONCRETO PADRÃO DER/MG.  PARA ALTURA DE ATERRO DE 5,10 A 10,00 M. BDCC (3,00 X 2,00)M - BOCA (EXECUÇÃO, INCLUINDO FORNECIMENTO E TRANSPORTE DE TODOS OS MATERIAIS, EXCLUSIVE ESCAVAÇÃO E COMPACTAÇÃO)</t>
  </si>
  <si>
    <t>RO-40451</t>
  </si>
  <si>
    <t>BUEIRO DUPLO CELULAR DE CONCRETO PADRÃO DER/MG.  PARA ALTURA DE ATERRO DE 5,10 A 10,00 M. BDCC (3,00 X 3,00)M - CORPO (EXECUÇÃO, INCLUINDO FORNECIMENTO E TRANSPORTE DE TODOS OS MATERIAIS, EXCLUSIVE ESCAVAÇÃO E COMPACTAÇÃO)</t>
  </si>
  <si>
    <t>RO-40475</t>
  </si>
  <si>
    <t>BUEIRO DUPLO CELULAR DE CONCRETO PADRÃO DER/MG.  PARA ALTURA DE ATERRO DE 5,10 A 10,00 M. BDCC (3,00 X 3,00)M - BOCA (EXECUÇÃO, INCLUINDO FORNECIMENTO E TRANSPORTE DE TODOS OS MATERIAIS, EXCLUSIVE ESCAVAÇÃO E COMPACTAÇÃO)</t>
  </si>
  <si>
    <t>RO-42820</t>
  </si>
  <si>
    <t>BUEIRO TRIPLO CELULAR DE CONCRETO PADRÃO DER/MG. PARA ALTURA DE ATERRO DE 5,10 A 10,00 M. BTCC (3,50 X 2,50)M - CORPO (EXECUÇÃO, INCLUINDO FORNECIMENTO E TRANSPORTE DE TODOS OS MATERIAIS, EXCLUSIVE ESCAVAÇÃO E COMPACTAÇÃO)</t>
  </si>
  <si>
    <t>RO-42821</t>
  </si>
  <si>
    <t>BUEIRO TRIPLO CELULAR DE CONCRETO PADRÃO DER/MG. PARA ALTURA DE ATERRO DE 5,10 A 10,00 M. BTCC (3,50 X 2,50)M - BOCA (EXECUÇÃO, INCLUINDO FORNECIMENTO E TRANSPORTE DE TODOS OS MATERIAIS, EXCLUSIVE ESCAVAÇÃO E COMPACTAÇÃO)</t>
  </si>
  <si>
    <t>RO-40452</t>
  </si>
  <si>
    <t>BUEIRO DUPLO CELULAR DE CONCRETO PADRÃO DER/MG.  PARA ALTURA DE ATERRO DE 5,10 A 10,00 M. BDCC (3,50 X 3,50)M - CORPO (EXECUÇÃO, INCLUINDO FORNECIMENTO E TRANSPORTE DE TODOS OS MATERIAIS, EXCLUSIVE ESCAVAÇÃO E COMPACTAÇÃO)</t>
  </si>
  <si>
    <t>RO-40476</t>
  </si>
  <si>
    <t>BUEIRO DUPLO CELULAR DE CONCRETO PADRÃO DER/MG.  PARA ALTURA DE ATERRO DE 5,10 A 10,00 M. BDCC (3,50 X 3,50)M - BOCA (EXECUÇÃO, INCLUINDO FORNECIMENTO E TRANSPORTE DE TODOS OS MATERIAIS, EXCLUSIVE ESCAVAÇÃO E COMPACTAÇÃO)</t>
  </si>
  <si>
    <t>RO-40488</t>
  </si>
  <si>
    <t>BUEIRO TRIPLO CELULAR DE CONCRETO PADRÃO DER/MG.  PARA ALTURA DE ATERRO DE 5,10 A 10,00 M. BTCC (2,00 X 1,50)M - CORPO (EXECUÇÃO, INCLUINDO FORNECIMENTO E TRANSPORTE DE TODOS OS MATERIAIS, EXCLUSIVE ESCAVAÇÃO E COMPACTAÇÃO)</t>
  </si>
  <si>
    <t>RO-40501</t>
  </si>
  <si>
    <t>BUEIRO TRIPLO CELULAR DE CONCRETO PADRÃO DER/MG.  PARA ALTURA DE ATERRO DE 5,10 A 10,00 M. BTCC (2,00 X 1,50)M - BOCA (EXECUÇÃO, INCLUINDO FORNECIMENTO E TRANSPORTE DE TODOS OS MATERIAIS, EXCLUSIVE ESCAVAÇÃO E COMPACTAÇÃO)</t>
  </si>
  <si>
    <t>RO-40478</t>
  </si>
  <si>
    <t>BUEIRO TRIPLO CELULAR DE CONCRETO PADRÃO DER/MG.  PARA ALTURA DE ATERRO DE 5,10 A 10,00 M. BTCC (3,50 X 3,50)M - CORPO (EXECUÇÃO, INCLUINDO FORNECIMENTO E TRANSPORTE DE TODOS OS MATERIAIS, EXCLUSIVE ESCAVAÇÃO E COMPACTAÇÃO)</t>
  </si>
  <si>
    <t>RO-40503</t>
  </si>
  <si>
    <t>BUEIRO TRIPLO CELULAR DE CONCRETO PADRÃO DER/MG.  PARA ALTURA DE ATERRO DE 5,10 A 10,00 M. BTCC (3,50 X 3,50)M - BOCA (EXECUÇÃO, INCLUINDO FORNECIMENTO E TRANSPORTE DE TODOS OS MATERIAIS, EXCLUSIVE ESCAVAÇÃO E COMPACTAÇÃO)</t>
  </si>
  <si>
    <t>RO-40519</t>
  </si>
  <si>
    <t>VALETA DE PROTEÇÃO DE CORTE, TIPO DR.VP-01., TIPO 75/50 (EXECUÇÃO, INCLUINDO ESCAVAÇÃO)</t>
  </si>
  <si>
    <t>RO-40520</t>
  </si>
  <si>
    <t>VALETA DE PROTEÇÃO DE CORTE, TIPO DR.VP-01., TIPO 75/60 (EXECUÇÃO, INCLUINDO ESCAVAÇÃO)</t>
  </si>
  <si>
    <t>RO-40521</t>
  </si>
  <si>
    <t>VALETA DE PROTEÇÃO DE CORTE, TIPO DR.VP-01., TIPO 75/70 (EXECUÇÃO, INCLUINDO ESCAVAÇÃO)</t>
  </si>
  <si>
    <t>RO-40522</t>
  </si>
  <si>
    <t>VALETA DE PROTEÇÃO DE CORTE, TIPO DR.VP-01., TIPO 85/60 (EXECUÇÃO, INCLUINDO ESCAVAÇÃO)</t>
  </si>
  <si>
    <t>RO-40523</t>
  </si>
  <si>
    <t>VALETA DE PROTEÇÃO DE CORTE, TIPO DR.VP-01., TIPO 85/70 (EXECUÇÃO, INCLUINDO ESCAVAÇÃO)</t>
  </si>
  <si>
    <t>RO-40524</t>
  </si>
  <si>
    <t>VALETA DE PROTEÇÃO DE CORTE, TIPO DR.VP-01., TIPO 85/80 (EXECUÇÃO, INCLUINDO ESCAVAÇÃO)</t>
  </si>
  <si>
    <t>RO-40525</t>
  </si>
  <si>
    <t>VALETA DE PROTEÇÃO DE CORTE, TIPO DR.VP-01., TIPO 95/70 (EXECUÇÃO, INCLUINDO ESCAVAÇÃO)</t>
  </si>
  <si>
    <t>RO-40526</t>
  </si>
  <si>
    <t>VALETA DE PROTEÇÃO DE CORTE, TIPO DR.VP-01., TIPO 95/80 (EXECUÇÃO, INCLUINDO ESCAVAÇÃO)</t>
  </si>
  <si>
    <t>RO-40527</t>
  </si>
  <si>
    <t>VALETA DE PROTEÇÃO DE CORTE, TIPO DR.VP-01., TIPO 95/90 (EXECUÇÃO, INCLUINDO ESCAVAÇÃO)</t>
  </si>
  <si>
    <t>RO-40529</t>
  </si>
  <si>
    <t>VALETA DE PROTEÇÃO DE CORTE, TIPO DR.VP-01., TIPO 105/80 (EXECUÇÃO, INCLUINDO ESCAVAÇÃO)</t>
  </si>
  <si>
    <t>RO-40530</t>
  </si>
  <si>
    <t>VALETA DE PROTEÇÃO DE CORTE, TIPO DR.VP-01., TIPO 105/90 (EXECUÇÃO, INCLUINDO ESCAVAÇÃO)</t>
  </si>
  <si>
    <t>RO-40528</t>
  </si>
  <si>
    <t>VALETA DE PROTEÇÃO DE CORTE, TIPO DR.VP-01., TIPO 105/100 (EXECUÇÃO, INCLUINDO ESCAVAÇÃO)</t>
  </si>
  <si>
    <t>RO-40532</t>
  </si>
  <si>
    <t>VALETA DE PROTEÇÃO DE CORTE, TIPO DR.VP-01., TIPO 115/80 (EXECUÇÃO, INCLUINDO ESCAVAÇÃO)</t>
  </si>
  <si>
    <t>RO-40533</t>
  </si>
  <si>
    <t>VALETA DE PROTEÇÃO DE CORTE, TIPO DR.VP-01., TIPO 115/90 (EXECUÇÃO, INCLUINDO ESCAVAÇÃO)</t>
  </si>
  <si>
    <t>RO-40531</t>
  </si>
  <si>
    <t>VALETA DE PROTEÇÃO DE CORTE, TIPO DR.VP-01., TIPO 115/100 (EXECUÇÃO, INCLUINDO ESCAVAÇÃO)</t>
  </si>
  <si>
    <t>RO-40535</t>
  </si>
  <si>
    <t>VALETA DE PROTEÇÃO DE CORTE, TIPO DR.VP-01., TIPO 125/90 (EXECUÇÃO, INCLUINDO ESCAVAÇÃO)</t>
  </si>
  <si>
    <t>RO-40534</t>
  </si>
  <si>
    <t>VALETA DE PROTEÇÃO DE CORTE, TIPO DR.VP-01., TIPO 125/100 (EXECUÇÃO, INCLUINDO ESCAVAÇÃO)</t>
  </si>
  <si>
    <t>RO-40536</t>
  </si>
  <si>
    <t>VALETA DE PROTEÇÃO DE CORTE, TIPO DR.VP-02., TIPO 75/50 (EXECUÇÃO, INCLUINDO ESCAVAÇÃO, FORNECIMENTO, TRANSPORTE E PLANTIO DA GRAMA)</t>
  </si>
  <si>
    <t>RO-40537</t>
  </si>
  <si>
    <t>VALETA DE PROTEÇÃO DE CORTE, TIPO DR.VP-02., TIPO 75/60 (EXECUÇÃO, INCLUINDO ESCAVAÇÃO, FORNECIMENTO, TRANSPORTE E PLANTIO DA GRAMA)</t>
  </si>
  <si>
    <t>RO-40538</t>
  </si>
  <si>
    <t>VALETA DE PROTEÇÃO DE CORTE, TIPO DR.VP-02., TIPO 75/70 (EXECUÇÃO, INCLUINDO ESCAVAÇÃO, FORNECIMENTO, TRANSPORTE E PLANTIO DA GRAMA)</t>
  </si>
  <si>
    <t>RO-40539</t>
  </si>
  <si>
    <t>VALETA DE PROTEÇÃO DE CORTE, TIPO DR.VP-02., TIPO 85/60 (EXECUÇÃO, INCLUINDO ESCAVAÇÃO, FORNECIMENTO, TRANSPORTE E PLANTIO DA GRAMA)</t>
  </si>
  <si>
    <t>RO-40540</t>
  </si>
  <si>
    <t>VALETA DE PROTEÇÃO DE CORTE, TIPO DR.VP-02., TIPO 85/70 (EXECUÇÃO, INCLUINDO ESCAVAÇÃO, FORNECIMENTO, TRANSPORTE E PLANTIO DA GRAMA)</t>
  </si>
  <si>
    <t>RO-40541</t>
  </si>
  <si>
    <t>VALETA DE PROTEÇÃO DE CORTE, TIPO DR.VP-02., TIPO 85/80 (EXECUÇÃO, INCLUINDO ESCAVAÇÃO, FORNECIMENTO, TRANSPORTE E PLANTIO DA GRAMA)</t>
  </si>
  <si>
    <t>RO-40542</t>
  </si>
  <si>
    <t>VALETA DE PROTEÇÃO DE CORTE, TIPO DR.VP-02., TIPO 95/70 (EXECUÇÃO, INCLUINDO ESCAVAÇÃO, FORNECIMENTO, TRANSPORTE E PLANTIO DA GRAMA)</t>
  </si>
  <si>
    <t>RO-40543</t>
  </si>
  <si>
    <t>VALETA DE PROTEÇÃO DE CORTE, TIPO DR.VP-02., TIPO 95/80 (EXECUÇÃO, INCLUINDO ESCAVAÇÃO, FORNECIMENTO, TRANSPORTE E PLANTIO DA GRAMA)</t>
  </si>
  <si>
    <t>RO-40544</t>
  </si>
  <si>
    <t>VALETA DE PROTEÇÃO DE CORTE, TIPO DR.VP-02., TIPO 95/90 (EXECUÇÃO, INCLUINDO ESCAVAÇÃO, FORNECIMENTO, TRANSPORTE E PLANTIO DA GRAMA)</t>
  </si>
  <si>
    <t>RO-40546</t>
  </si>
  <si>
    <t>VALETA DE PROTEÇÃO DE CORTE, TIPO DR.VP-02., TIPO 105/80 (EXECUÇÃO, INCLUINDO ESCAVAÇÃO, FORNECIMENTO, TRANSPORTE E PLANTIO DA GRAMA)</t>
  </si>
  <si>
    <t>RO-40547</t>
  </si>
  <si>
    <t>VALETA DE PROTEÇÃO DE CORTE, TIPO DR.VP-02., TIPO 105/90 (EXECUÇÃO, INCLUINDO ESCAVAÇÃO, FORNECIMENTO, TRANSPORTE E PLANTIO DA GRAMA)</t>
  </si>
  <si>
    <t>RO-40545</t>
  </si>
  <si>
    <t>VALETA DE PROTEÇÃO DE CORTE, TIPO DR.VP-02., TIPO 105/100 (EXECUÇÃO, INCLUINDO ESCAVAÇÃO, FORNECIMENTO, TRANSPORTE E PLANTIO DA GRAMA)</t>
  </si>
  <si>
    <t>RO-40549</t>
  </si>
  <si>
    <t>VALETA DE PROTEÇÃO DE CORTE, TIPO DR.VP-02., TIPO 115/80 (EXECUÇÃO, INCLUINDO ESCAVAÇÃO, FORNECIMENTO, TRANSPORTE E PLANTIO DA GRAMA)</t>
  </si>
  <si>
    <t>RO-40550</t>
  </si>
  <si>
    <t>VALETA DE PROTEÇÃO DE CORTE, TIPO DR.VP-02., TIPO 115/90 (EXECUÇÃO, INCLUINDO ESCAVAÇÃO, FORNECIMENTO, TRANSPORTE E PLANTIO DA GRAMA)</t>
  </si>
  <si>
    <t>RO-40548</t>
  </si>
  <si>
    <t>VALETA DE PROTEÇÃO DE CORTE, TIPO DR.VP-02., TIPO 115/100 (EXECUÇÃO, INCLUINDO ESCAVAÇÃO,FORNECIMENTO, TRANSPORTE E PLANTIO DA GRAMA)</t>
  </si>
  <si>
    <t>RO-40552</t>
  </si>
  <si>
    <t>VALETA DE PROTEÇÃO DE CORTE, TIPO DR.VP-02., TIPO 125/90 (EXECUÇÃO, INCLUINDO ESCAVAÇÃO,FORNECIMENTO, TRANSPORTE E PLANTIO DA GRAMA)</t>
  </si>
  <si>
    <t>RO-40551</t>
  </si>
  <si>
    <t>VALETA DE PROTEÇÃO DE CORTE, TIPO DR.VP-02., TIPO 125/100 (EXECUÇÃO, INCLUINDO ESCAVAÇÃO,FORNECIMENTO, TRANSPORTE E PLANTIO DA GRAMA)</t>
  </si>
  <si>
    <t>RO-40554</t>
  </si>
  <si>
    <t>VALETA DE PROTEÇÃO DE CORTE, TIPO DR.VP-03., TIPO 75/50 (EXECUÇÃO, INCLUINDO ESCAVAÇÃO,FORNECIMENTO E TRANSPORTE DE TODOS OS MATERIAIS)</t>
  </si>
  <si>
    <t>RO-40555</t>
  </si>
  <si>
    <t>VALETA DE PROTEÇÃO DE CORTE, TIPO DR.VP-03., TIPO 75/60 (EXECUÇÃO, INCLUINDO ESCAVAÇÃO,FORNECIMENTO E TRANSPORTE DE TODOS OS MATERIAIS)</t>
  </si>
  <si>
    <t>RO-40556</t>
  </si>
  <si>
    <t>VALETA DE PROTEÇÃO DE CORTE, TIPO DR.VP-03., TIPO 75/70 (EXECUÇÃO, INCLUINDO ESCAVAÇÃO,FORNECIMENTO E TRANSPORTE DE TODOS OS MATERIAIS)</t>
  </si>
  <si>
    <t>RO-40557</t>
  </si>
  <si>
    <t>VALETA DE PROTEÇÃO DE CORTE, TIPO DR.VP-03., TIPO 85/60 (EXECUÇÃO, INCLUINDO ESCAVAÇÃO,FORNECIMENTO E TRANSPORTE DE TODOS OS MATERIAIS)</t>
  </si>
  <si>
    <t>RO-40558</t>
  </si>
  <si>
    <t>VALETA DE PROTEÇÃO DE CORTE, TIPO DR.VP-03., TIPO 85/70 (EXECUÇÃO, INCLUINDO ESCAVAÇÃO,FORNECIMENTO E TRANSPORTE DE TODOS OS MATERIAIS)</t>
  </si>
  <si>
    <t>RO-40559</t>
  </si>
  <si>
    <t>VALETA DE PROTEÇÃO DE CORTE, TIPO DR.VP-03., TIPO 85/80 (EXECUÇÃO, INCLUINDO ESCAVAÇÃO,FORNECIMENTO E TRANSPORTE DE TODOS OS MATERIAIS)</t>
  </si>
  <si>
    <t>RO-40560</t>
  </si>
  <si>
    <t>VALETA DE PROTEÇÃO DE CORTE, TIPO DR.VP-03., TIPO 95/70 (EXECUÇÃO, INCLUINDO ESCAVAÇÃO,FORNECIMENTO E TRANSPORTE DE TODOS OS MATERIAIS)</t>
  </si>
  <si>
    <t>RO-40561</t>
  </si>
  <si>
    <t>VALETA DE PROTEÇÃO DE CORTE, TIPO DR.VP-03., TIPO 95/80 (EXECUÇÃO, INCLUINDO ESCAVAÇÃO,FORNECIMENTO E TRANSPORTE DE TODOS OS MATERIAIS)</t>
  </si>
  <si>
    <t>RO-40562</t>
  </si>
  <si>
    <t>VALETA DE PROTEÇÃO DE CORTE, TIPO DR.VP-03., TIPO 95/90 (EXECUÇÃO, INCLUINDO ESCAVAÇÃO,FORNECIMENTO E TRANSPORTE DE TODOS OS MATERIAIS)</t>
  </si>
  <si>
    <t>RO-40564</t>
  </si>
  <si>
    <t>VALETA DE PROTEÇÃO DE CORTE, TIPO DR.VP-03., TIPO 105/80 (EXECUÇÃO, INCLUINDO ESCAVAÇÃO,FORNECIMENTO E TRANSPORTE DE TODOS OS MATERIAIS)</t>
  </si>
  <si>
    <t>RO-40565</t>
  </si>
  <si>
    <t>VALETA DE PROTEÇÃO DE CORTE, TIPO DR.VP-03., TIPO 105/90 (EXECUÇÃO, INCLUINDO ESCAVAÇÃO,FORNECIMENTO E TRANSPORTE DE TODOS OS MATERIAIS)</t>
  </si>
  <si>
    <t>RO-40563</t>
  </si>
  <si>
    <t>VALETA DE PROTEÇÃO DE CORTE, TIPO DR.VP-03., TIPO 105/100 (EXECUÇÃO, INCLUINDO ESCAVAÇÃO,FORNECIMENTO E TRANSPORTE DE TODOS OS MATERIAIS)</t>
  </si>
  <si>
    <t>RO-40567</t>
  </si>
  <si>
    <t>VALETA DE PROTEÇÃO DE CORTE, TIPO DR.VP-03., TIPO 115/80 (EXECUÇÃO, INCLUINDO ESCAVAÇÃO,FORNECIMENTO E TRANSPORTE DE TODOS OS MATERIAIS)</t>
  </si>
  <si>
    <t>RO-40568</t>
  </si>
  <si>
    <t>VALETA DE PROTEÇÃO DE CORTE, TIPO DR.VP-03., TIPO 115/90 (EXECUÇÃO, INCLUINDO ESCAVAÇÃO,FORNECIMENTO E TRANSPORTE DE TODOS OS MATERIAIS)</t>
  </si>
  <si>
    <t>RO-40566</t>
  </si>
  <si>
    <t>VALETA DE PROTEÇÃO DE CORTE, TIPO DR.VP-03., TIPO 115/100 (EXECUÇÃO, INCLUINDO ESCAVAÇÃO,FORNECIMENTO E TRANSPORTE DE TODOS OS MATERIAIS)</t>
  </si>
  <si>
    <t>RO-40570</t>
  </si>
  <si>
    <t>VALETA DE PROTEÇÃO DE CORTE, TIPO DR.VP-03., TIPO 125/90 (EXECUÇÃO, INCLUINDO ESCAVAÇÃO,FORNECIMENTO E TRANSPORTE DE TODOS OS MATERIAIS)</t>
  </si>
  <si>
    <t>RO-40569</t>
  </si>
  <si>
    <t>VALETA DE PROTEÇÃO DE CORTE, TIPO DR.VP-03., TIPO 125/100 (EXECUÇÃO, INCLUINDO ESCAVAÇÃO,FORNECIMENTO E TRANSPORTE DE TODOS OS MATERIAIS)</t>
  </si>
  <si>
    <t>RO-40514</t>
  </si>
  <si>
    <t>VALETA DE PROTEÇÃO DE ATERRO TIPO DR.VPA (EXECUÇÃO, INCLUINDO ESCAVAÇÃO)</t>
  </si>
  <si>
    <t>RO-40571</t>
  </si>
  <si>
    <t>SARJETA DE TERRA EM CORTE TIPO DR.SCT- X/Y. LARGURA = 50 CM TIPO 50/10 (EXECUÇÃO, INCLUINDO ESCAVAÇÃO)</t>
  </si>
  <si>
    <t>RO-40572</t>
  </si>
  <si>
    <t>SARJETA DE TERRA EM CORTE TIPO DR.SCT- X/Y. LARGURA = 50 CM TIPO 50/15 (EXECUÇÃO, INCLUINDO ESCAVAÇÃO)</t>
  </si>
  <si>
    <t>RO-40573</t>
  </si>
  <si>
    <t>SARJETA DE TERRA EM CORTE TIPO DR.SCT- X/Y. LARGURA = 60 CM TIPO 60/10 (EXECUÇÃO, INCLUINDO ESCAVAÇÃO)</t>
  </si>
  <si>
    <t>RO-40574</t>
  </si>
  <si>
    <t>SARJETA DE TERRA EM CORTE TIPO DR.SCT- X/Y. LARGURA = 60 CM TIPO 60/15 (EXECUÇÃO, INCLUINDO ESCAVAÇÃO)</t>
  </si>
  <si>
    <t>RO-40575</t>
  </si>
  <si>
    <t>SARJETA DE TERRA EM CORTE TIPO DR.SCT- X/Y. LARGURA = 60 CM TIPO 60/20 (EXECUÇÃO, INCLUINDO ESCAVAÇÃO)</t>
  </si>
  <si>
    <t>RO-40576</t>
  </si>
  <si>
    <t>SARJETA DE TERRA EM CORTE TIPO DR.SCT- X/Y. LARGURA = 70 CM TIPO 70/10 (EXECUÇÃO, INCLUINDO ESCAVAÇÃO)</t>
  </si>
  <si>
    <t>RO-40577</t>
  </si>
  <si>
    <t>SARJETA DE TERRA EM CORTE TIPO DR.SCT- X/Y. LARGURA = 70 CM TIPO 70/15 (EXECUÇÃO, INCLUINDO ESCAVAÇÃO)</t>
  </si>
  <si>
    <t>RO-40578</t>
  </si>
  <si>
    <t>SARJETA DE TERRA EM CORTE TIPO DR.SCT- X/Y. LARGURA = 70 CM TIPO 70/20 (EXECUÇÃO, INCLUINDO ESCAVAÇÃO)</t>
  </si>
  <si>
    <t>RO-40579</t>
  </si>
  <si>
    <t>SARJETA DE TERRA EM CORTE TIPO DR.SCT- X/Y. LARGURA = 80 CM TIPO 80/10 (EXECUÇÃO, INCLUINDO ESCAVAÇÃO)</t>
  </si>
  <si>
    <t>RO-40580</t>
  </si>
  <si>
    <t>SARJETA DE TERRA EM CORTE TIPO DR.SCT- X/Y. LARGURA = 80 CM TIPO 80/15 (EXECUÇÃO, INCLUINDO ESCAVAÇÃO)</t>
  </si>
  <si>
    <t>RO-40581</t>
  </si>
  <si>
    <t>SARJETA DE TERRA EM CORTE TIPO DR.SCT- X/Y. LARGURA = 80 CM TIPO 80/20 (EXECUÇÃO, INCLUINDO ESCAVAÇÃO)</t>
  </si>
  <si>
    <t>RO-40582</t>
  </si>
  <si>
    <t>SARJETA DE TERRA EM CORTE TIPO DR.SCT- X/Y. LARGURA = 80 CM TIPO 80/25 (EXECUÇÃO, INCLUINDO ESCAVAÇÃO)</t>
  </si>
  <si>
    <t>RO-40583</t>
  </si>
  <si>
    <t>SARJETA DE TERRA EM CORTE TIPO DR.SCT- X/Y. LARGURA = 90 CM TIPO 90/10 (EXECUÇÃO, INCLUINDO ESCAVAÇÃO)</t>
  </si>
  <si>
    <t>RO-40584</t>
  </si>
  <si>
    <t>SARJETA DE TERRA EM CORTE TIPO DR.SCT- X/Y. LARGURA = 90 CM TIPO 90/15 (EXECUÇÃO, INCLUINDO ESCAVAÇÃO)</t>
  </si>
  <si>
    <t>RO-40585</t>
  </si>
  <si>
    <t>SARJETA DE TERRA EM CORTE TIPO DR.SCT- X/Y. LARGURA = 90 CM TIPO 90/20 (EXECUÇÃO, INCLUINDO ESCAVAÇÃO)</t>
  </si>
  <si>
    <t>RO-40586</t>
  </si>
  <si>
    <t>SARJETA DE TERRA EM CORTE TIPO DR.SCT- X/Y. LARGURA = 90 CM TIPO 90/25 (EXECUÇÃO, INCLUINDO ESCAVAÇÃO)</t>
  </si>
  <si>
    <t>RO-40587</t>
  </si>
  <si>
    <t>SARJETA DE TERRA EM CORTE TIPO DR.SCT- X/Y. LARGURA = 100 CM TIPO 100/10 (EXECUÇÃO, INCLUINDO ESCAVAÇÃO)</t>
  </si>
  <si>
    <t>RO-40588</t>
  </si>
  <si>
    <t>SARJETA DE TERRA EM CORTE TIPO DR.SCT- X/Y. LARGURA = 100 CM TIPO 100/15 (EXECUÇÃO, INCLUINDO ESCAVAÇÃO)</t>
  </si>
  <si>
    <t>RO-40589</t>
  </si>
  <si>
    <t>SARJETA DE TERRA EM CORTE TIPO DR.SCT- X/Y. LARGURA = 100 CM TIPO 100/20 (EXECUÇÃO, INCLUINDO ESCAVAÇÃO)</t>
  </si>
  <si>
    <t>RO-40590</t>
  </si>
  <si>
    <t>SARJETA DE TERRA EM CORTE TIPO DR.SCT- X/Y. LARGURA = 100 CM TIPO 100/25 (EXECUÇÃO, INCLUINDO ESCAVAÇÃO)</t>
  </si>
  <si>
    <t>RO-40591</t>
  </si>
  <si>
    <t>SARJETA DE GRAMA EM CORTE TIPO SGC-X/Y. LARGURA = 50 CM TIPO 50/10 (EXECUÇÃO, INCLUINDO ESCAVAÇÃO,FORNECIMENTO, TRANSPORTE E PLANTIO DA GRAMA)</t>
  </si>
  <si>
    <t>RO-40592</t>
  </si>
  <si>
    <t>SARJETA DE GRAMA EM CORTE TIPO SGC-X/Y. LARGURA = 50 CM TIPO 50/15 (EXECUÇÃO, INCLUINDO ESCAVAÇÃO,FORNECIMENTO, TRANSPORTE E PLANTIO DA GRAMA)</t>
  </si>
  <si>
    <t>RO-40593</t>
  </si>
  <si>
    <t>SARJETA DE GRAMA EM CORTE TIPO SGC-X/Y. LARGURA = 60 CM TIPO 60/10 (EXECUÇÃO, INCLUINDO ESCAVAÇÃO,FORNECIMENTO, TRANSPORTE E PLANTIO DA GRAMA)</t>
  </si>
  <si>
    <t>RO-40594</t>
  </si>
  <si>
    <t>SARJETA DE GRAMA EM CORTE TIPO SGC-X/Y. LARGURA = 60 CM TIPO 60/15 (EXECUÇÃO, INCLUINDO ESCAVAÇÃO,FORNECIMENTO, TRANSPORTE E PLANTIO DA GRAMA)</t>
  </si>
  <si>
    <t>RO-40595</t>
  </si>
  <si>
    <t>SARJETA DE GRAMA EM CORTE TIPO SGC-X/Y. LARGURA = 60 CM TIPO 60/20 (EXECUÇÃO, INCLUINDO ESCAVAÇÃO,FORNECIMENTO, TRANSPORTE E PLANTIO DA GRAMA)</t>
  </si>
  <si>
    <t>RO-40596</t>
  </si>
  <si>
    <t>SARJETA DE GRAMA EM CORTE TIPO SGC-X/Y. LARGURA = 70 CM TIPO 70/10 (EXECUÇÃO, INCLUINDO ESCAVAÇÃO,FORNECIMENTO, TRANSPORTE E PLANTIO DA GRAMA)</t>
  </si>
  <si>
    <t>RO-40597</t>
  </si>
  <si>
    <t>SARJETA DE GRAMA EM CORTE TIPO SGC-X/Y. LARGURA = 70 CM TIPO 70/15 (EXECUÇÃO, INCLUINDO ESCAVAÇÃO,FORNECIMENTO, TRANSPORTE E PLANTIO DA GRAMA)</t>
  </si>
  <si>
    <t>RO-40598</t>
  </si>
  <si>
    <t>SARJETA DE GRAMA EM CORTE TIPO SGC-X/Y. LARGURA = 70 CM TIPO 70/20 (EXECUÇÃO, INCLUINDO ESCAVAÇÃO,FORNECIMENTO, TRANSPORTE E PLANTIO DA GRAMA)</t>
  </si>
  <si>
    <t>RO-40599</t>
  </si>
  <si>
    <t>SARJETA DE GRAMA EM CORTE TIPO SGC-X/Y. LARGURA = 80 CM TIPO 80/10 (EXECUÇÃO, INCLUINDO ESCAVAÇÃO,FORNECIMENTO, TRANSPORTE E PLANTIO DA GRAMA)</t>
  </si>
  <si>
    <t>RO-40600</t>
  </si>
  <si>
    <t>SARJETA DE GRAMA EM CORTE TIPO SGC-X/Y. LARGURA = 80 CM TIPO 80/15 (EXECUÇÃO, INCLUINDO ESCAVAÇÃO,FORNECIMENTO, TRANSPORTE E PLANTIO DA GRAMA)</t>
  </si>
  <si>
    <t>RO-40601</t>
  </si>
  <si>
    <t>SARJETA DE GRAMA EM CORTE TIPO SGC-X/Y. LARGURA = 80 CM TIPO 80/20 (EXECUÇÃO, INCLUINDO ESCAVAÇÃO,FORNECIMENTO, TRANSPORTE E PLANTIO DA GRAMA)</t>
  </si>
  <si>
    <t>RO-40602</t>
  </si>
  <si>
    <t>SARJETA DE GRAMA EM CORTE TIPO SGC-X/Y. LARGURA = 80 CM TIPO 80/25 (EXECUÇÃO, INCLUINDO ESCAVAÇÃO,FORNECIMENTO, TRANSPORTE E PLANTIO DA GRAMA)</t>
  </si>
  <si>
    <t>RO-40603</t>
  </si>
  <si>
    <t>SARJETA DE GRAMA EM CORTE TIPO SGC-X/Y. LARGURA = 90 CM TIPO 90/10 (EXECUÇÃO, INCLUINDO ESCAVAÇÃO,FORNECIMENTO, TRANSPORTE E PLANTIO DA GRAMA)</t>
  </si>
  <si>
    <t>RO-40604</t>
  </si>
  <si>
    <t>SARJETA DE GRAMA EM CORTE TIPO SGC-X/Y. LARGURA = 90 CM TIPO 90/15 (EXECUÇÃO, INCLUINDO ESCAVAÇÃO,FORNECIMENTO, TRANSPORTE E PLANTIO DA GRAMA)</t>
  </si>
  <si>
    <t>RO-40605</t>
  </si>
  <si>
    <t>SARJETA DE GRAMA EM CORTE TIPO SGC-X/Y. LARGURA = 90 CM TIPO 90/20 (EXECUÇÃO, INCLUINDO ESCAVAÇÃO,FORNECIMENTO, TRANSPORTE E PLANTIO DA GRAMA)</t>
  </si>
  <si>
    <t>RO-40606</t>
  </si>
  <si>
    <t>SARJETA DE GRAMA EM CORTE TIPO SGC-X/Y. LARGURA = 90 CM TIPO 90/25 (EXECUÇÃO, INCLUINDO ESCAVAÇÃO,FORNECIMENTO, TRANSPORTE E PLANTIO DA GRAMA)</t>
  </si>
  <si>
    <t>RO-40607</t>
  </si>
  <si>
    <t>SARJETA DE GRAMA EM CORTE TIPO SGC-X/Y. LARGURA = 100 CM TIPO 100/10 (EXECUÇÃO, INCLUINDO ESCAVAÇÃO,FORNECIMENTO, TRANSPORTE E PLANTIO DA GRAMA)</t>
  </si>
  <si>
    <t>RO-40608</t>
  </si>
  <si>
    <t>SARJETA DE GRAMA EM CORTE TIPO SGC-X/Y. LARGURA = 100 CM TIPO 100/15 (EXECUÇÃO, INCLUINDO ESCAVAÇÃO,FORNECIMENTO, TRANSPORTE E PLANTIO DA GRAMA)</t>
  </si>
  <si>
    <t>RO-40609</t>
  </si>
  <si>
    <t>SARJETA DE GRAMA EM CORTE TIPO SGC-X/Y. LARGURA = 100 CM TIPO 100/20 (EXECUÇÃO, INCLUINDO ESCAVAÇÃO,FORNECIMENTO, TRANSPORTE E PLANTIO DA GRAMA)</t>
  </si>
  <si>
    <t>RO-40610</t>
  </si>
  <si>
    <t>SARJETA DE GRAMA EM CORTE TIPO SGC-X/Y. LARGURA = 100 CM TIPO 100/25 (EXECUÇÃO, INCLUINDO ESCAVAÇÃO,FORNECIMENTO, TRANSPORTE E PLANTIO DA GRAMA)</t>
  </si>
  <si>
    <t>RO-40613</t>
  </si>
  <si>
    <t>SARJETA DE CONCRETO EM ATERRO, TIPO DR.SCA-X/Y. LARGURA = 60 CM TIPO 30/10 (EXECUÇÃO, INCLUINDO ESCAVAÇÃO,FORNECIMENTO, TRANSPORTE E PLANTIO DA GRAMA)</t>
  </si>
  <si>
    <t>RO-40614</t>
  </si>
  <si>
    <t>SARJETA DE CONCRETO EM ATERRO, TIPO DR.SCA-X/Y. LARGURA = 60 CM TIPO 30/15 (EXECUÇÃO, INCLUINDO ESCAVAÇÃO,FORNECIMENTO, TRANSPORTE E PLANTIO DA GRAMA)</t>
  </si>
  <si>
    <t>RO-40615</t>
  </si>
  <si>
    <t>SARJETA DE CONCRETO EM ATERRO, TIPO DR.SCA-X/Y. LARGURA = 60 CM TIPO 30/20 (EXECUÇÃO, INCLUINDO ESCAVAÇÃO, FORNECIMENTO E TRANSPORTE DE TODOS OS MATERIAIS)</t>
  </si>
  <si>
    <t>RO-40616</t>
  </si>
  <si>
    <t>SARJETA DE CONCRETO EM ATERRO, TIPO DR.SCA-X/Y. LARGURA = 70 CM TIPO 40/10 (EXECUÇÃO, INCLUINDO ESCAVAÇÃO, FORNECIMENTO E TRANSPORTE DE TODOS OS MATERIAIS)</t>
  </si>
  <si>
    <t>RO-40617</t>
  </si>
  <si>
    <t>SARJETA DE CONCRETO EM ATERRO, TIPO DR.SCA-X/Y. LARGURA = 70 CM TIPO 40/15 (EXECUÇÃO, INCLUINDO ESCAVAÇÃO, FORNECIMENTO E TRANSPORTE DE TODOS OS MATERIAIS)</t>
  </si>
  <si>
    <t>RO-40618</t>
  </si>
  <si>
    <t>SARJETA DE CONCRETO EM ATERRO, TIPO DR.SCA-X/Y. LARGURA = 70 CM TIPO 40/20 (EXECUÇÃO, INCLUINDO ESCAVAÇÃO, FORNECIMENTO E TRANSPORTE DE TODOS OS MATERIAIS)</t>
  </si>
  <si>
    <t>RO-40619</t>
  </si>
  <si>
    <t>SARJETA DE CONCRETO EM ATERRO, TIPO DR.SCA-X/Y. LARGURA = 70 CM TIPO 40/25 (EXECUÇÃO, INCLUINDO ESCAVAÇÃO, FORNECIMENTO E TRANSPORTE DE TODOS OS MATERIAIS)</t>
  </si>
  <si>
    <t>RO-40620</t>
  </si>
  <si>
    <t>SARJETA DE CONCRETO EM ATERRO, TIPO DR.SCA-X/Y. LARGURA = 80 CM TIPO 50/10 (EXECUÇÃO, INCLUINDO ESCAVAÇÃO, FORNECIMENTO E TRANSPORTE DE TODOS OS MATERIAIS)</t>
  </si>
  <si>
    <t>RO-40621</t>
  </si>
  <si>
    <t>SARJETA DE CONCRETO EM ATERRO, TIPO DR.SCA-X/Y. LARGURA = 80 CM TIPO 50/15 (EXECUÇÃO, INCLUINDO ESCAVAÇÃO, FORNECIMENTO E TRANSPORTE DE TODOS OS MATERIAIS)</t>
  </si>
  <si>
    <t>RO-40622</t>
  </si>
  <si>
    <t>SARJETA DE CONCRETO EM ATERRO, TIPO DR.SCA-X/Y. LARGURA = 80 CM TIPO 50/20 (EXECUÇÃO, INCLUINDO ESCAVAÇÃO, FORNECIMENTO E TRANSPORTE DE TODOS OS MATERIAIS)</t>
  </si>
  <si>
    <t>RO-40623</t>
  </si>
  <si>
    <t>SARJETA DE CONCRETO EM ATERRO, TIPO DR.SCA-X/Y. LARGURA = 80 CM TIPO 50/25 (EXECUÇÃO, INCLUINDO ESCAVAÇÃO, FORNECIMENTO E TRANSPORTE DE TODOS OS MATERIAIS)</t>
  </si>
  <si>
    <t>RO-40624</t>
  </si>
  <si>
    <t>SARJETA DE CONCRETO EM ATERRO, TIPO DR.SCA-X/Y. LARGURA = 80 CM TIPO 50/30 (EXECUÇÃO, INCLUINDO ESCAVAÇÃO, FORNECIMENTO E TRANSPORTE DE TODOS OS MATERIAIS)</t>
  </si>
  <si>
    <t>RO-40625</t>
  </si>
  <si>
    <t>SARJETA DE CONCRETO EM ATERRO, TIPO DR.SCA-X/Y. LARGURA = 90 CM TIPO 60/10 (EXECUÇÃO, INCLUINDO ESCAVAÇÃO, FORNECIMENTO E TRANSPORTE DE TODOS OS MATERIAIS)</t>
  </si>
  <si>
    <t>RO-40626</t>
  </si>
  <si>
    <t>SARJETA DE CONCRETO EM ATERRO, TIPO DR.SCA-X/Y. LARGURA = 90 CM TIPO 60/15 (EXECUÇÃO, INCLUINDO ESCAVAÇÃO, FORNECIMENTO E TRANSPORTE DE TODOS OS MATERIAIS)</t>
  </si>
  <si>
    <t>RO-40627</t>
  </si>
  <si>
    <t>SARJETA DE CONCRETO EM ATERRO, TIPO DR.SCA-X/Y. LARGURA = 90 CM TIPO 60/20 (EXECUÇÃO, INCLUINDO ESCAVAÇÃO, FORNECIMENTO E TRANSPORTE DE TODOS OS MATERIAIS)</t>
  </si>
  <si>
    <t>RO-40628</t>
  </si>
  <si>
    <t>SARJETA DE CONCRETO EM ATERRO, TIPO DR.SCA-X/Y. LARGURA = 90 CM TIPO 60/25 (EXECUÇÃO, INCLUINDO ESCAVAÇÃO, FORNECIMENTO E TRANSPORTE DE TODOS OS MATERIAIS)</t>
  </si>
  <si>
    <t>RO-40629</t>
  </si>
  <si>
    <t>SARJETA DE CONCRETO EM ATERRO, TIPO DR.SCA-X/Y. LARGURA = 90 CM TIPO 60/30 (EXECUÇÃO, INCLUINDO ESCAVAÇÃO, FORNECIMENTO E TRANSPORTE DE TODOS OS MATERIAIS)</t>
  </si>
  <si>
    <t>RO-40630</t>
  </si>
  <si>
    <t>SARJETA DE CONCRETO EM ATERRO, TIPO DR.SCA-X/Y. LARGURA = 100 CM TIPO 70/10 (EXECUÇÃO, INCLUINDO ESCAVAÇÃO, FORNECIMENTO E TRANSPORTE DE TODOS OS MATERIAIS)</t>
  </si>
  <si>
    <t>RO-40631</t>
  </si>
  <si>
    <t>SARJETA DE CONCRETO EM ATERRO, TIPO DR.SCA-X/Y. LARGURA = 100 CM TIPO 70/15 (EXECUÇÃO, INCLUINDO ESCAVAÇÃO, FORNECIMENTO E TRANSPORTE DE TODOS OS MATERIAIS)</t>
  </si>
  <si>
    <t>RO-40632</t>
  </si>
  <si>
    <t>SARJETA DE CONCRETO EM ATERRO, TIPO DR.SCA-X/Y. LARGURA = 100 CM TIPO 70/20 (EXECUÇÃO, INCLUINDO ESCAVAÇÃO, FORNECIMENTO E TRANSPORTE DE TODOS OS MATERIAIS)</t>
  </si>
  <si>
    <t>RO-40633</t>
  </si>
  <si>
    <t>SARJETA DE CONCRETO EM ATERRO, TIPO DR.SCA-X/Y. LARGURA = 100 CM TIPO 70/25 (EXECUÇÃO, INCLUINDO ESCAVAÇÃO, FORNECIMENTO E TRANSPORTE DE TODOS OS MATERIAIS)</t>
  </si>
  <si>
    <t>RO-40634</t>
  </si>
  <si>
    <t>SARJETA DE CONCRETO EM ATERRO, TIPO DR.SCA-X/Y. LARGURA = 100 CM TIPO 70/30 (EXECUÇÃO, INCLUINDO ESCAVAÇÃO, FORNECIMENTO E TRANSPORTE DE TODOS OS MATERIAIS)</t>
  </si>
  <si>
    <t>RO-40647</t>
  </si>
  <si>
    <t>SARJETA DE CONCRETO EM CORTE TIPO DR.SCC-X/Y. LARGURA = 50 CM TIPO 40/10 (EXECUÇÃO, INCLUINDO ESCAVAÇÃO, FORNECIMENTO E TRANSPORTE DE TODOS OS MATERIAIS)</t>
  </si>
  <si>
    <t>RO-40648</t>
  </si>
  <si>
    <t>SARJETA DE CONCRETO EM CORTE TIPO DR.SCC-X/Y. LARGURA = 50 CM TIPO 40/15 (EXECUÇÃO, INCLUINDO ESCAVAÇÃO, FORNECIMENTO E TRANSPORTE DE TODOS OS MATERIAIS)</t>
  </si>
  <si>
    <t>RO-40649</t>
  </si>
  <si>
    <t>SARJETA DE CONCRETO EM CORTE TIPO DR.SCC-X/Y. LARGURA = 60 CM TIPO 50/10 (EXECUÇÃO, INCLUINDO ESCAVAÇÃO, FORNECIMENTO E TRANSPORTE DE TODOS OS MATERIAIS)</t>
  </si>
  <si>
    <t>RO-40650</t>
  </si>
  <si>
    <t>SARJETA DE CONCRETO EM CORTE TIPO DR.SCC-X/Y. LARGURA = 60 CM TIPO 50/15 (EXECUÇÃO, INCLUINDO ESCAVAÇÃO, FORNECIMENTO E TRANSPORTE DE TODOS OS MATERIAIS)</t>
  </si>
  <si>
    <t>RO-40651</t>
  </si>
  <si>
    <t>SARJETA DE CONCRETO EM CORTE TIPO DR.SCC-X/Y. LARGURA = 60 CM TIPO 50/20 (EXECUÇÃO, INCLUINDO ESCAVAÇÃO, FORNECIMENTO E TRANSPORTE DE TODOS OS MATERIAIS)</t>
  </si>
  <si>
    <t>RO-40652</t>
  </si>
  <si>
    <t>SARJETA DE CONCRETO EM CORTE TIPO DR.SCC-X/Y. LARGURA = 70 CM TIPO 60/10 (EXECUÇÃO, INCLUINDO ESCAVAÇÃO, FORNECIMENTO E TRANSPORTE DE TODOS OS MATERIAIS)</t>
  </si>
  <si>
    <t>RO-40653</t>
  </si>
  <si>
    <t>SARJETA DE CONCRETO EM CORTE TIPO DR.SCC-X/Y. LARGURA = 70 CM TIPO 60/15 (EXECUÇÃO, INCLUINDO ESCAVAÇÃO, FORNECIMENTO E TRANSPORTE DE TODOS OS MATERIAIS)</t>
  </si>
  <si>
    <t>RO-40654</t>
  </si>
  <si>
    <t>SARJETA DE CONCRETO EM CORTE TIPO DR.SCC-X/Y. LARGURA = 70 CM TIPO 60/20 (EXECUÇÃO, INCLUINDO ESCAVAÇÃO, FORNECIMENTO E TRANSPORTE DE TODOS OS MATERIAIS)</t>
  </si>
  <si>
    <t>RO-40655</t>
  </si>
  <si>
    <t>SARJETA DE CONCRETO EM CORTE TIPO DR.SCC-X/Y. LARGURA = 70 CM TIPO 60/25 (EXECUÇÃO, INCLUINDO ESCAVAÇÃO, FORNECIMENTO E TRANSPORTE DE TODOS OS MATERIAIS)</t>
  </si>
  <si>
    <t>RO-40656</t>
  </si>
  <si>
    <t>SARJETA DE CONCRETO EM CORTE TIPO DR.SCC-X/Y. LARGURA = 80 CM TIPO 70/10 (EXECUÇÃO, INCLUINDO ESCAVAÇÃO, FORNECIMENTO E TRANSPORTE DE TODOS OS MATERIAIS)</t>
  </si>
  <si>
    <t>RO-40657</t>
  </si>
  <si>
    <t>SARJETA DE CONCRETO EM CORTE TIPO DR.SCC-X/Y. LARGURA = 80 CM TIPO 70/15 (EXECUÇÃO, INCLUINDO ESCAVAÇÃO, FORNECIMENTO E TRANSPORTE DE TODOS OS MATERIAIS)</t>
  </si>
  <si>
    <t>RO-40658</t>
  </si>
  <si>
    <t>SARJETA DE CONCRETO EM CORTE TIPO DR.SCC-X/Y. LARGURA = 80 CM TIPO 70/20 (EXECUÇÃO, INCLUINDO ESCAVAÇÃO, FORNECIMENTO E TRANSPORTE DE TODOS OS MATERIAIS)</t>
  </si>
  <si>
    <t>RO-40659</t>
  </si>
  <si>
    <t>SARJETA DE CONCRETO EM CORTE TIPO DR.SCC-X/Y. LARGURA = 80 CM TIPO 70/25 (EXECUÇÃO, INCLUINDO ESCAVAÇÃO, FORNECIMENTO E TRANSPORTE DE TODOS OS MATERIAIS)</t>
  </si>
  <si>
    <t>RO-40660</t>
  </si>
  <si>
    <t>SARJETA DE CONCRETO EM CORTE TIPO DR.SCC-X/Y. LARGURA = 80 CM TIPO 70/30 (EXECUÇÃO, INCLUINDO ESCAVAÇÃO, FORNECIMENTO E TRANSPORTE DE TODOS OS MATERIAIS)</t>
  </si>
  <si>
    <t>RO-40661</t>
  </si>
  <si>
    <t>SARJETA DE CONCRETO EM CORTE TIPO DR.SCC-X/Y. LARGURA = 90 CM TIPO 80/10 (EXECUÇÃO, INCLUINDO ESCAVAÇÃO, FORNECIMENTO E TRANSPORTE DE TODOS OS MATERIAIS)</t>
  </si>
  <si>
    <t>RO-40662</t>
  </si>
  <si>
    <t>SARJETA DE CONCRETO EM CORTE TIPO DR.SCC-X/Y. LARGURA = 90 CM TIPO 80/15 (EXECUÇÃO, INCLUINDO ESCAVAÇÃO, FORNECIMENTO E TRANSPORTE DE TODOS OS MATERIAIS)</t>
  </si>
  <si>
    <t>RO-40663</t>
  </si>
  <si>
    <t>SARJETA DE CONCRETO EM CORTE TIPO DR.SCC-X/Y. LARGURA = 90 CM TIPO 80/20 (EXECUÇÃO, INCLUINDO ESCAVAÇÃO, FORNECIMENTO E TRANSPORTE DE TODOS OS MATERIAIS)</t>
  </si>
  <si>
    <t>RO-40664</t>
  </si>
  <si>
    <t>SARJETA DE CONCRETO EM CORTE TIPO DR.SCC-X/Y. LARGURA = 90 CM TIPO 80/25 (EXECUÇÃO, INCLUINDO ESCAVAÇÃO, FORNECIMENTO E TRANSPORTE DE TODOS OS MATERIAIS)</t>
  </si>
  <si>
    <t>RO-40665</t>
  </si>
  <si>
    <t>SARJETA DE CONCRETO EM CORTE TIPO DR.SCC-X/Y. LARGURA = 90 CM TIPO 80/30 (EXECUÇÃO, INCLUINDO ESCAVAÇÃO, FORNECIMENTO E TRANSPORTE DE TODOS OS MATERIAIS)</t>
  </si>
  <si>
    <t>RO-40666</t>
  </si>
  <si>
    <t>SARJETA DE CONCRETO EM CORTE TIPO DR.SCC-X/Y. LARGURA = 100 CM TIPO 90/10 (EXECUÇÃO, INCLUINDO ESCAVAÇÃO, FORNECIMENTO E TRANSPORTE DE TODOS OS MATERIAIS)</t>
  </si>
  <si>
    <t>RO-40667</t>
  </si>
  <si>
    <t>SARJETA DE CONCRETO EM CORTE TIPO DR.SCC-X/Y. LARGURA = 100 CM TIPO 90/15 (EXECUÇÃO, INCLUINDO ESCAVAÇÃO, FORNECIMENTO E TRANSPORTE DE TODOS OS MATERIAIS)</t>
  </si>
  <si>
    <t>RO-40668</t>
  </si>
  <si>
    <t>SARJETA DE CONCRETO EM CORTE TIPO DR.SCC-X/Y. LARGURA = 100 CM TIPO 90/20 (EXECUÇÃO, INCLUINDO ESCAVAÇÃO, FORNECIMENTO E TRANSPORTE DE TODOS OS MATERIAIS)</t>
  </si>
  <si>
    <t>RO-40669</t>
  </si>
  <si>
    <t>SARJETA DE CONCRETO EM CORTE TIPO DR.SCC-X/Y. LARGURA = 100 CM TIPO 90/25 (EXECUÇÃO, INCLUINDO ESCAVAÇÃO, FORNECIMENTO E TRANSPORTE DE TODOS OS MATERIAIS)</t>
  </si>
  <si>
    <t>RO-40670</t>
  </si>
  <si>
    <t>SARJETA DE CONCRETO EM CORTE TIPO DR.SCC-X/Y. LARGURA = 100 CM TIPO 90/30 (EXECUÇÃO, INCLUINDO ESCAVAÇÃO, FORNECIMENTO E TRANSPORTE DE TODOS OS MATERIAIS)</t>
  </si>
  <si>
    <t>RO-40638</t>
  </si>
  <si>
    <t>MEIO-FIO DE CONCRETO, TIPO DR.MF-01 (EXECUÇÃO, INCLUINDO ESCAVAÇÃO, FORNECIMENTO E TRANSPORTE DE TODOS OS MATERIAIS)</t>
  </si>
  <si>
    <t>RO-40553</t>
  </si>
  <si>
    <t>MURETA DE PROTEÇÃO,  TIPO DR.MP-01 (EXECUÇÃO,  FORNECIMENTO E TRANSPORTE DE TODOS OS MATERIAIS)</t>
  </si>
  <si>
    <t>RO-42379</t>
  </si>
  <si>
    <t>BACIA DE ACUMULAÇÃO TIPO I (JUSANTE DE SAÍDAS D'ÁGUA E VALETAS DE PROTEÇÃO)</t>
  </si>
  <si>
    <t>RO-42380</t>
  </si>
  <si>
    <t>BACIA DE ACUMULAÇÃO TIPO II (JUSANTE DE BUEIROS DE GREIDE)</t>
  </si>
  <si>
    <t>RO-42910</t>
  </si>
  <si>
    <t>BACIA DE ACUMULAÇÃO TIPO I - A (JUSANTE DE SAÍDAS D'ÁGUA E VALETAS DE PROTEÇÃO)</t>
  </si>
  <si>
    <t>RO-42911</t>
  </si>
  <si>
    <t>BACIA DE ACUMULAÇÃO TIPO II - A (JUSANTE DE BUEIROS DE GREIDE)</t>
  </si>
  <si>
    <t>RO-40925</t>
  </si>
  <si>
    <t>DRENO DE TALVEGUE COM PEDRA DE MÃO, BRITA E AREIA, TIPO DR.DT (EXECUÇÃO, INCLUINDO FORNECIMENTO DE TODOS OS MATERIAIS, EXCETO TRANSPORTE DOS AGREGADOS E ESCAVAÇÃO)</t>
  </si>
  <si>
    <t>RO-43467</t>
  </si>
  <si>
    <t>DRENO DE TALVEGUE TIPO DR-DT COM PEDRA DE MÃO (EXECUÇÃO, INCLUINDO FORNECIMENTO DE TODOS OS MATERIAIS, EXCETO TRANSPORTE DOS AGREGADOS E ESCAVAÇÃO)</t>
  </si>
  <si>
    <t>RO-40928</t>
  </si>
  <si>
    <t>DRENO ESPINHA DE PEIXE DE AREIA, TIPO DR.EP-01 (EXECUÇÃO INCLUINDO  ESCAVAÇÃO ,FORNECIMENTO DE TODOS OS MATERIAIS, EXCETO TRANSPORTE DOS AGREGADOS)</t>
  </si>
  <si>
    <t>RO-40930</t>
  </si>
  <si>
    <t>DRENO ESPINHA DE PEIXE DE BRITA, TIPO DR.EP-01 (EXECUÇÃO INCLUINDO  ESCAVAÇÃO ,FORNECIMENTO DE TODOS OS MATERIAIS, EXCETO TRANSPORTE DOS AGREGADOS)</t>
  </si>
  <si>
    <t>RO-40935</t>
  </si>
  <si>
    <t>DRENO DE ALIVIO DE PAVIMENTO, TIPO DR.DA-01 (EXECUÇÃO INCLUINDO  ESCAVAÇÃO ,FORNECIMENTO DE TODOS OS MATERIAIS, EXCETO TRANSPORTE DOS AGREGADOS)</t>
  </si>
  <si>
    <t>RO-40955</t>
  </si>
  <si>
    <t>DRENO VERTICAL DE BRITA (EXECUÇÃO INCLUINDO  ESCAVAÇÃO ,FORNECIMENTO DE TODOS OS MATERIAIS, EXCETO TRANSPORTE DOS AGREGADOS)</t>
  </si>
  <si>
    <t>RO-40956</t>
  </si>
  <si>
    <t>DRENO VERTICAL DE AREIA (EXECUÇÃO INCLUINDO  ESCAVAÇÃO ,FORNECIMENTO DE TODOS OS MATERIAIS, EXCETO TRANSPORTE DOS AGREGADOS)</t>
  </si>
  <si>
    <t>RO-43118</t>
  </si>
  <si>
    <t>COLCHÃO DRENANTE DE BRITA COM GEOTEXTIL NÃO TECIDO (EXECUÇÃO,  INCLUINDO  ESPALHAMENTO E FORNECIMENTO DE TODOS OS MATERIAIS, EXCETO TRANSPORTE DOS AGREGADOS)</t>
  </si>
  <si>
    <t>RO-40988</t>
  </si>
  <si>
    <t>COLCHÃO DRENANTE DE AREIA (EXECUÇÃO,  INCLUINDO  ESPALHAMENTO E FORNECIMENTO DE TODOS OS MATERIAIS, EXCETO TRANSPORTE DOS AGREGADOS)</t>
  </si>
  <si>
    <t>RO-40942</t>
  </si>
  <si>
    <t>DRENO PROFUNDO DE AREIA COM SELO, COM (1,50 X 0,40)M E TUBO DE PVC PERFURADO COM Ø 100MM, TIPO DPS-02 (EXECUÇÃO  INCLUINDO  ESCAVAÇÃO,  FORNECIMENTO DE TODOS OS MATERIAIS, EXCETO TRANSPORTE DOS AGREGADOS)</t>
  </si>
  <si>
    <t>RO-42808</t>
  </si>
  <si>
    <t>DRENO PROFUNDO COM AREIA, SEM SELO, COM 1,50X0,40 M E TUBO DE POLIETILENO DE ALTA DENSIDADE PERFURADO, DE 100MM ENVOLVIDO EM MANTA GEOTÊXTIL NÃO TECIDA, TIPO DR.DP-02 (EXECUÇÃO  INCLUINDO  ESCAVAÇÃO , FORNECIMENTO DE TODOS OS MATERIAIS, EXCETO TRANSPORTE DOS AGREGADOS)</t>
  </si>
  <si>
    <t>RO-42935</t>
  </si>
  <si>
    <t>DRENO PROFUNDO COM BRITA, COM SELO, COM 1,50X0,40 M ENVOLVIDO EM MANTA GEOTÊXTIL NÃO TECIDA, COM TUBO DE POLIETILENO DE ALTA DENSIDADE PERFURADO, DE 100MM TIPO DR.DPS-02 (EXECUÇÃO  INCLUINDO  ESCAVAÇÃO, FORNECIMENTO DE TODOS OS MATERIAIS, EXCETO TRANSPORTE DOS AGREGADOS)</t>
  </si>
  <si>
    <t>RO-42838</t>
  </si>
  <si>
    <t>DRENO PROFUNDO COM BRITA, SEM SELO, COM 1,50X0,40 M ENVOLVIDO EM MANTA GEOTÊXTIL NÃO TECIDA, COM TUBO DE POLIETILENO DE ALTA DENSIDADE PERFURADO, DE 100MM TIPO DR.DP-02 (EXECUÇÃO  INCLUINDO  ESCAVAÇÃO, FORNECIMENTO DE TODOS OS MATERIAIS, EXCETO TRANSPORTE DOS AGREGADOS)</t>
  </si>
  <si>
    <t>RO-43276</t>
  </si>
  <si>
    <t>DRENO PROFUNDO COM BRITA, SEM SELO, COM 1,50X0,60 M ENVOLVIDO EM MANTA GEOTÊXTIL NÃO TECIDA, COM TUBO DE POLIETILENO DE ALTA DENSIDADE PERFURADO, DE 100MM TIPO DR.DP-02 (EXECUÇÃO  INCLUINDO  ESCAVAÇÃO, FORNECIMENTO DE TODOS OS MATERIAIS, EXCETO TRANSPORTE DOS AGREGADOS)</t>
  </si>
  <si>
    <t>RO-40953</t>
  </si>
  <si>
    <t>DRENO PROFUNDO DE CORTE EM ROCHA TIPO DR.DPR (EXECUÇÃO  INCLUINDO  ESCAVAÇÃO,  FORNECIMENTO DE TODOS OS MATERIAIS, EXCETO TRANSPORTE DOS AGREGADOS)</t>
  </si>
  <si>
    <t>RO-40984</t>
  </si>
  <si>
    <t>TERMINAL DE DRENO DE ALIVIO, TIPO DR.DA-01 (EXECUÇÃO,  INCLUINDO  ESCAVAÇÃO,  FORNECIMENTO E TRANSPORTE DE TODOS OS MATERIAIS)</t>
  </si>
  <si>
    <t>RO-40974</t>
  </si>
  <si>
    <t>TERMINAL DE DRENO PROFUNDO, TIPO DR.TDP (EXECUÇÃO,  INCLUINDO  ESCAVAÇÃO, FORNECIMENTO E TRANSPORTE DE TODOS OS MATERIAIS)</t>
  </si>
  <si>
    <t>RO-40975</t>
  </si>
  <si>
    <t>TERMINAL DE DRENO PROFUNDO DE CORTE EM ROCHA PARA DR.DPR (EXECUÇÃO, INCLUINDO  ESCAVAÇÃO, FORNECIMENTO E TRANSPORTE  DE TODOS OS MATERIAIS)</t>
  </si>
  <si>
    <t>RO-40976</t>
  </si>
  <si>
    <t>MANTA GEOTEXTIL TECIDA, 2004 OU SIMILAR, RESISTÊNCIA A TRAÇÃO DE 22 KN/M2 (EEXECUÇÃO, INCLUINDO FORNECIMENTO, TRANSPORTE E COLOCAÇÃO)</t>
  </si>
  <si>
    <t>RO-40977</t>
  </si>
  <si>
    <t>MANTA GEOTEXTIL TECIDA, 2008 OU SIMILAR, RESISTÊNCIA À TRAÇÃO DE 35 KN/M2. (EXECUÇÃO, INCLUINDO FORNECIMENTO, TRANSPORTE E COLOCAÇÃO)</t>
  </si>
  <si>
    <t>RO-40978</t>
  </si>
  <si>
    <t>MANTA GEOTEXTIL TECIDA, 2010A OU SIMILAR, RESISTÊNCIA A TRAÇÃO DE 42 KN/M2. (EXECUÇÃO, INCLUINDO FORNECIMENTO, TRANSPORTE E COLOCAÇÃO)</t>
  </si>
  <si>
    <t>RO-43310</t>
  </si>
  <si>
    <t>MANTA GEOTÊXTIL NÃO TECIDA, A/150, OP/15 OU SIMILAR, RESISTÊNCIA À TRAÇÃO DE 10 KN/M2 (EXECUÇÃO, INCLUINDO FORNECIMENTO, TRANSPORTE E COLOCAÇÃO)</t>
  </si>
  <si>
    <t>RO-40980</t>
  </si>
  <si>
    <t>MANTA GEOTÊXTIL NÃO TECIDA, A/180, OP/20 OU SIMILAR, RESISTÊNCIA À TRAÇÃO DE 12 KN/M2 (INCLUINDO FORNECIMENTO, TRANSPORTE E COLOCAÇÃO)</t>
  </si>
  <si>
    <t>RO-40981</t>
  </si>
  <si>
    <t>MANTA GEOTÊXTIL NÃO TECIDA, A/300, OP/30 OU SIMILAR, RESISTÊNCIA À TRAÇÃO DE 21 KN/M2 (EXECUÇÃO, INCLUINDO FORNECIMENTO, TRANSPORTE E COLOCAÇÃO)</t>
  </si>
  <si>
    <t>RO-43147</t>
  </si>
  <si>
    <t>MANTA GEOTÊXTIL NÃO TECIDA, OP/40 OU SIMILAR, RESISTÊNCIA À TRAÇÃO DE 27 KN/M2 (EXECUÇÃO, INCLUINDO FORNECIMENTO, TRANSPORTE E COLOCAÇÃO)</t>
  </si>
  <si>
    <t>RO-40982</t>
  </si>
  <si>
    <t>MANTA GEOTÊXTIL NÃO TECIDA, A/500, OP/60 OU SIMILAR, RESISTÊNCIA À TRAÇÃO DE 39 KN/M2 (EXECUÇÃO, INCLUINDO FORNECIMENTO, TRANSPORTE E COLOCAÇÃO)</t>
  </si>
  <si>
    <t>RO-41030</t>
  </si>
  <si>
    <t>PASSAGEM DE GADO, TIPO OC.PG-01 - CORPO (EXECUÇÃO, INCLUINDO GUARDAD-CORPO, FORNECIMENTO E TRANSPORTE DE TODOS OS MATERIAIS, EXCLUSIVE ESCAVAÇÃO, COMPACTAÇÃO E FUNDAÇÃO PARA A PASSAGEM DE GADO)</t>
  </si>
  <si>
    <t>RO-41031</t>
  </si>
  <si>
    <t>PASSAGEM DE GADO, TIPO OC.PG-01 - BOCA (EXECUÇÃO, INCLUINDO GUARDAD-CORPO, FORNECIMENTO E TRANSPORTE DE TODOS OS MATERIAIS, EXCLUSIVE ESCAVAÇÃO, COMPACTAÇÃO E FUNDAÇÃO PARA A PASSAGEM DE GADO)</t>
  </si>
  <si>
    <t>RO-41028</t>
  </si>
  <si>
    <t>PASSAGEM DE GADO, TIPO OC.PG-03 - CORPO (EXECUÇÃO, INCLUINDO GUARDAD-CORPO, FORNECIMENTO E TRANSPORTE DE TODOS OS MATERIAIS, EXCLUSIVE ESCAVAÇÃO, COMPACTAÇÃO E FUNDAÇÃO PARA A PASSAGEM DE GADO)</t>
  </si>
  <si>
    <t>RO-41029</t>
  </si>
  <si>
    <t>PASSAGEM DE GADO, TIPO OC.PG-03 -  BOCA (EXECUÇÃO, INCLUINDO GUARDAD-CORPO, FORNECIMENTO E TRANSPORTE DE TODOS OS MATERIAIS, EXCLUSIVE ESCAVAÇÃO, COMPACTAÇÃO E FUNDAÇÃO PARA A PASSAGEM DE GADO)</t>
  </si>
  <si>
    <t>RO-42920</t>
  </si>
  <si>
    <t>PASSAGEM SOBRE SARJETA, TIPO OC.PS-01A COM LAJES DE LARGURA = 1,00M (EXECUÇÃO INCLUINDO ESCAVAÇÃO, FORNECIMENTO E TRANSPORTE DE TODOS OS MATERIAIS)</t>
  </si>
  <si>
    <t>RO-41033</t>
  </si>
  <si>
    <t>PASSAGEM SOBRE SARJETA, TIPO OC.PS-02A COM LAJES DE LARGURA = 2,00M (EXECUÇÃO INCLUINDO ESCAVAÇÃO, FORNECIMENTO E TRANSPORTE DE TODOS OS MATERIAIS)</t>
  </si>
  <si>
    <t>RO-41037</t>
  </si>
  <si>
    <t>ENROCAMENTO DE TALUDE, TIPO OC.ET-01 (EXECUÇÃO, INCLUINDO  FORNECIMENTO DE TODOS OS MATERIAIS, EXCLUI TRANSPORTE DO AGREGADO)</t>
  </si>
  <si>
    <t>RO-41034</t>
  </si>
  <si>
    <t>GUARDA-CORPO, TIPO OC.NJ-S1 (EXECUÇÃO INCLUINDO  FORNECIMENTO E TRANSPORTE DE TODOS OS MATERIAIS)</t>
  </si>
  <si>
    <t>103 - PAVIMENTAÇÃO</t>
  </si>
  <si>
    <t>RO-42650</t>
  </si>
  <si>
    <t>FRESAGEM CONTÍNUA DE PAVIMENTO ASFÁLTICO (3CM)</t>
  </si>
  <si>
    <t>RO-42643</t>
  </si>
  <si>
    <t>FRESAGEM DESCONTÍNUA DE PAVIMENTO ASFÁLTICO (3CM)</t>
  </si>
  <si>
    <t>RO-43833</t>
  </si>
  <si>
    <t>RECICLAGEM E RECONFECÇÃO DO  PAVIMENTO COM ADIÇÃO DE 2% DE CIMENTO , COMPACTADA NA ENERGIA DO PROCTOR INTERMEDIÁRIO (EXECUÇÃO, COM REAPROVEITAMENTO DO MATERIAL, INCLUINDO FORNECIMENTO E TRANSPORTE DO CIMENTO)</t>
  </si>
  <si>
    <t>RO-41079</t>
  </si>
  <si>
    <t>RECICLAGEM E RECONFECÇÃO DO PAVIMENTO COM  ADIÇÃO DE 3% DE CIMENTO, COMPACTADA NA ENERGIA DO PROCTOR INTERMEDIÁRIO (EXECUÇÃO COM REAPROVEITAMENTO DO MATERIAL , INCLUINDO O FORNECIMENTO E TRANSPORTE DO CIMENTO)</t>
  </si>
  <si>
    <t>RO-41081</t>
  </si>
  <si>
    <t>OBR-VIA-125</t>
  </si>
  <si>
    <t>REGULARIZAÇÃO DO SUB-LEITO (PROCTOR NORMAL)</t>
  </si>
  <si>
    <t>RO-41083</t>
  </si>
  <si>
    <t>OBR-VIA-131</t>
  </si>
  <si>
    <t>REGULARIZAÇÃO DO SUB-LEITO (PROCTOR INTERNORMAL)</t>
  </si>
  <si>
    <t>RO-41082</t>
  </si>
  <si>
    <t>OBR-VIA-130</t>
  </si>
  <si>
    <t>REGULARIZAÇÃO DO SUB-LEITO (PROCTOR INTERMEDIÁRIO)</t>
  </si>
  <si>
    <t>RO-41087</t>
  </si>
  <si>
    <t>ESCAVAÇÃO E CARGA DE MATERIAL DE JAZIDA (INCLUSIVE EXPURGO E CAPEAMENTO)</t>
  </si>
  <si>
    <t>RO-41093</t>
  </si>
  <si>
    <t>OBR-VIA-135</t>
  </si>
  <si>
    <t>REFORÇO DO SUB-LEITO (EXECUÇÃO, INCLUINDO ESCAVAÇÃO, CARGA, DESCARGA, HOMOGENIZAÇÃO, UMIDECIMENTO, ESPALHAMENTO E COMPACTAÇÃO DO MATERIAL)</t>
  </si>
  <si>
    <t>RO-41092</t>
  </si>
  <si>
    <t>REFORÇO DO SUB-LEITO COM ADIÇÃO DE 3% DE CAL E COMPACTAÇÃO À 100% (EXECUÇÃO, INCLUINDO FORNRCIMENTO DA CAL, ESCAVAÇÃO, CARGA, DESCARGA, HOMOGENIZAÇÃO, UMIDECIMENTO, ESPALHAMENTO E COMPACTAÇÃO DO MATERIAL)</t>
  </si>
  <si>
    <t>RO-43112</t>
  </si>
  <si>
    <t>SUB-BASE, SEM MISTURA, COMPACTADA NA ENERGIA DO PROCTOR INTERMEDIÁRIO (EXECUÇÃO, INCLUINDO ESCAVAÇÃO, CARGA, DESCARGA, ESPALHAMENTO, UMIDECIMENTO E COMPACTAÇÃO DO MATERIAL; EXCLUI AQUISIÇÃO E TRANSPORTE DO MATERIAL)</t>
  </si>
  <si>
    <t>RO-42280</t>
  </si>
  <si>
    <t>SUB-BASE, SEM MISTURA, COMPACTADA NA ENERGIA DE PROCTOR INTERMODIFICADO (EXECUÇÃO, INCLUINDO ESCAVAÇÃO, CARGA, DESCARGA, ESPALHAMENTO, UMIDECIMENTO E COMPACTAÇÃO DO MATERIAL; EXCLUI AQUISIÇÃO E TRANSPORTE DO MATERIAL)</t>
  </si>
  <si>
    <t>RO-43195</t>
  </si>
  <si>
    <t>OBR-VIA-140</t>
  </si>
  <si>
    <t>SUB-BASE, SEM MISTURA, COMPACTADO NA ENERGIA DO PROCTOR MODIFICADO (EXECUÇÃO, INCLUINDO ESCAVAÇÃO, CARGA, DESCARGA, ESPALHAMENTO, UMIDECIMENTO E COMPACTAÇÃO DO MATERIAL; EXCLUI AQUISIÇÃO E TRANSPORTE DO MATERIAL)</t>
  </si>
  <si>
    <t>RO-41104</t>
  </si>
  <si>
    <t>SUB-BASE DE SOLO, COM MISTURA NA PISTA, COMPACTADA NA ENERGIA DO PROCTOR INTERMEDIÁRIO (EXECUÇÃO, INCLUINDO ESCAVAÇÃO, CARGA E DESCARGA DO MATERIAL DE JAZIDA, ESPALHAMENTO, UMIDECIMENTO, HOMOGENIZAÇÃO E COMPACTAÇÃO DA MISTURA; EXCLUI AQUISIÇÃO E TRANSPORTE DO MATERIAL)</t>
  </si>
  <si>
    <t>RO-41135</t>
  </si>
  <si>
    <t>SUB-BASE DE SOLO, COM MISTURA NA PISTA, COMPACTADA NA ENERGIA DE PROCTOR INTERMODIFICADO (EXECUÇÃO, INCLUINDO ESCAVAÇÃO, CARGA E DESCARGA DO MATERIAL DE JAZIDA, ESPALHAMENTO, UMIDECIMENTO, HOMOGENIZAÇÃO E COMPACTAÇÃO DA MISTURA; EXCLUI AQUISIÇÃO E TRANSPORTE DO MATERIAL)</t>
  </si>
  <si>
    <t>RO-43113</t>
  </si>
  <si>
    <t>OBR-VIA-145</t>
  </si>
  <si>
    <t>BASE DE SOLO SEM MISTURA, COMPACTADA NA ENERGIA DO PROCTOR INTERMEDIÁRIO (EXECUÇÃO, INCLUINDO ESCAVAÇÃO, CARGA, DESCARGA, ESPALHAMENTO, UMIDECIMENTO E COMPACTAÇÃO DO MATERIAL; EXCLUI AQUISIÇÃO E TRANSPORTE DO MATERIAL)</t>
  </si>
  <si>
    <t>RO-42395</t>
  </si>
  <si>
    <t>BASE DE SOLO SEM MISTURA, COMPACTADA NA ENERGIA DO PROCTOR INTERMODIFICADO (EXECUÇÃO, INCLUINDO ESCAVAÇÃO, CARGA, DESCARGA, ESPALHAMENTO, UMIDECIMENTO E COMPACTAÇÃO DO MATERIAL; EXCLUI AQUISIÇÃO E TRANSPORTE DO MATERIAL)</t>
  </si>
  <si>
    <t>RO-41098</t>
  </si>
  <si>
    <t>BASE DE SOLO SEM MISTURA, COMPACTADA NA ENERGIA DO PROCTOR MODIFICADO (EXECUÇÃO, INCLUINDO ESCAVAÇÃO, CARGA, DESCARGA, ESPALHAMENTO, UMIDECIMENTO E COMPACTAÇÃO DO MATERIAL; EXCLUI AQUISIÇÃO E TRANSPORTE DO MATERIAL)</t>
  </si>
  <si>
    <t>RO-44242</t>
  </si>
  <si>
    <t>BASE DE SOLO COM MISTURA NA PISTA, COMPACTADA NA ENERGIA DO PROCTOR INTERMODIFICADO (EXECUÇÃO, INCLUINDO ESCAVAÇÃO, CARGA E DESCARGA DO MATERIAL DE JAZIDA, ESPALHAMENTO, UMIDECIMENTO, HOMOGENIZAÇÃO E COMPACTAÇÃO DA MISTURA; EXCLUI AQUISIÇÃO E TRANSPORTE DO MATERIAL)</t>
  </si>
  <si>
    <t>RO-42186</t>
  </si>
  <si>
    <t>BASE DE SOLO COM MISTURA EM USINA, COMPACTADA NA ENERGIA DO PROCTOR INTERMEDIARIO (EXECUÇÃO, INCLUINDO ESCAVAÇÃO, CARGA, DESCARGA,  ESPALHAMENTO E COMPACTAÇÃO DA MISTURA; EXCLUI AQUISIÇÃO E TRANSPORTE DO MATERIAL E DA MISTURA)</t>
  </si>
  <si>
    <t>RO-43164</t>
  </si>
  <si>
    <t>BASE DE SOLO COM MISTURA EM USINA, COMPACTADA NA ENERGIA DO PROCTOR INTERMODIFICADO (EXECUÇÃO, INCLUINDO ESCAVAÇÃO, CARGA, DESCARGA,  ESPALHAMENTO E COMPACTAÇÃO DA MISTURA; EXCLUI AQUISIÇÃO E TRANSPORTE DO MATERIAL E DA MISTURA)</t>
  </si>
  <si>
    <t>RO-41163</t>
  </si>
  <si>
    <t>BASE, COM MISTURA NA PISTA, 80% DE SOLO E 20% DE ARGILA, COMPACTADA NA ENERGIA DO PROCTOR INTERMODIFICADO (EXECUÇÃO, INCLUINDO  ESCAVAÇÃO, CARGA E DESCARGA DO MATERIAL DE JAZIDA, ESPALHAMENTO, UMIDECIMENTO, HOMOGENIZAÇÃO E COMPACTAÇÃO DA MISTURA; EXCLUI ESCAVAÇÃO E CARGA DA ARGILA, AQUISIÇÃO DO SOLO E TRANSPORTE DOS MATERIAIS)</t>
  </si>
  <si>
    <t>RO-43165</t>
  </si>
  <si>
    <t>BASE, COM MISTURA EM USINA, 80% DE SOLO E 20% DE ARGILA, COMPACTADA NA ENERGIA DO PROCTOR INTERMODIFICADO (EXECUÇÃO, INCLUINDO ESCAVAÇÃO E CARGA DO MATERIAL DE JAZIDA; CARGA E DESCARGA, ESPALHAMENTO E COMPACTAÇÃO DA MISTURA; EXCLUI ESCAVAÇÃO E CARGA DA ARGILA, AQUISIÇÃO DO SOLO E TRANSPORTE DOS MATERIAIS E DA MISTURA)</t>
  </si>
  <si>
    <t>RO-43170</t>
  </si>
  <si>
    <t>BASE, COM MISTURA EM USINA, 80% DE SOLO E 20% DE ARGILA, COMPACTADA NA ENERGIA DO PROCTOR MODIFICADO (EXECUÇÃO, INCLUINDO ESCAVAÇÃO E CARGA DO MATERIAL DE JAZIDA; CARGA E DESCARGA, ESPALHAMENTO E COMPACTAÇÃO DA MISTURA; EXCLUI ESCAVAÇÃO E CARGA DA ARGILA, AQUISIÇÃO DO SOLO E TRANSPORTE DOS MATERIAIS E DA MISTURA)</t>
  </si>
  <si>
    <t>RO-41144</t>
  </si>
  <si>
    <t>BASE, COM MISTURA EM USINA, 70% DE SOLO E 30% DE BRITA, COMPACTADA NA ENERGIA DO PROCTOR INTERMEDIÁRIO (EXECUÇÃO, INCLUINDO FORNECIMENTO DA BRITA, ESCAVAÇÃO E CARGA DO MATERIAL DE JAZIDA; CARGA E DESCARGA, ESPALHAMENTO E COMPACTAÇÃO DA MISTURA; EXCLUI A AQUISIÇÃO DO SOLO E TRANSPORTE DOS MATERIAIS E DA MISTURA)</t>
  </si>
  <si>
    <t>RO-41113</t>
  </si>
  <si>
    <t>BASE, COM MISTURA NA PISTA, 67% DE SOLO E 33% DE BICA CORRIDA,  COMPACTADA NA ENERGIA DO PROCTOR INTERMEDIÁRIO (EXECUÇÃO, INCLUINDO FORNECIMENTO DA BICA CORRIDA, ESCAVAÇÃO E CARGA DO MATERIAL DE JAZIDA, ESPALHAMENTO, UMIDECIMENTO, HOMOGENIZAÇÃO E COMPACTAÇÃO DA MISTURA; EXCLUI A AQUISIÇÃO DO SOLO E TRANSPORTE DOS MATERIAIS)</t>
  </si>
  <si>
    <t>RO-41138</t>
  </si>
  <si>
    <t>BASE, COM MISTURA NA PISTA, DE SOLO-CIMENTO A 3% DE CIMENTO COMPACTADA NA ENERGIA DO PROCTOR INTERMEDIÁRIO (EXECUÇÃO, INCLUINDO FORNECIMENTO E TRANSPORTE DO CIMENTO, ESCAVAÇÃO E CARGA DO MATERIAL DE JAZIDA, ESPALHAMENTO, UMIDECIMENTO, HOMOGENEIZAÇÃO E COMPACTAÇÃO DA MISTURA;  EXCLUI A AQUISIÇÃO DO SOLO E TRANSPORTE DO MATERIAL)</t>
  </si>
  <si>
    <t>RO-41137</t>
  </si>
  <si>
    <t>BASE, COM MISTURA EM USINA, DE SOLO-CIMENTO A 3% DE CIMENTO COMPACTADA NA ENERGIA DO PROCTOR  MODIFICADO (EXECUÇÃO, INCLUINDO FORNECIMENTO E TRANSPORTE DO CIMENTO, ESCAVAÇÃO E CARGA DO MATERIAL DE JAZIDA,  CARGA E DESCARGA, ESPALHAMENTO E COMPACTAÇÃO DA MISTURA; EXCLUI A AQUISIÇÃO DO SOLO E TRANSPORTE DO MATERIAL E DA MISTURA)</t>
  </si>
  <si>
    <t>RO-44461</t>
  </si>
  <si>
    <t>BASE, COM MISTURA NA PISTA, DE BICA CORRIDA MELHORADA COM 2% DE CIMENTO, COMPACTADA NA ENERGIA DO PROCTOR MODIFICADO (EXECUÇÃO, INCLUINDO FORNECIMENTO E TRANSPORTE DO CIMENTO, FORNECIMENTO DA BICA CORRIDA, ESPALHAMENTO, UMIDECIMENTO, HOMOGENEIZAÇÃO E COMPACTAÇÃO DA MISTURA; EXCLUI O TRANSPORTE DA BICA CORRIDA)</t>
  </si>
  <si>
    <t>RO-43836</t>
  </si>
  <si>
    <t>BASE, COM MISTURA NA PISTA, DE BICA CORRIDA MELHORADA COM 2% DE CIMENTO, COMPACTADA NA ENERGIA DO PROCTOR INTERMEDIÁRIO (EXECUÇÃO, INCLUINDO FORNECIMENTO E TRANSPORTE DO CIMENTO, FORNECIMENTO DA BICA CORRIDA, ESPALHAMENTO, UMIDECIMENTO, HOMOGENEIZAÇÃO E COMPACTAÇÃO DA MISTURA; EXCLUI O TRANSPORTE DA BICA CORRIDA)</t>
  </si>
  <si>
    <t>RO-41688</t>
  </si>
  <si>
    <t>BASE, COM MISTURA EM USINA, DE BRITA GRADUADA TRATADA COM 1,5% DE CIMENTO, COMPACTADA NA ENERGIA DO PROCTOR INTERMODIFICADO (EXECUÇÃO, INCLUINDO FORNECIMENTO E TRANSPORTE DO CIMENTO, FORNECIMENTO DA BRITA, CARGA E DESCARGA, ESPALHAMENTO E COMPACTAÇÃO DA MISTURA; EXCLUI O TRANSPORTE DA BRITA E DA MISTURA)</t>
  </si>
  <si>
    <t>RO-43859</t>
  </si>
  <si>
    <t>BASE, COM MISTURA EM USINA, DE BRITA GRADUADA TRATADA COM 1,5% DE CIMENTO, COMPACTADA NA ENERGIA DO PROCTOR MODIFICADO (EXECUÇÃO, INCLUINDO FORNECIMENTO E TRANSPORTE DO CIMENTO, FORNECIMENTO DA BRITA, CARGA E DESCARGA, ESPALHAMENTO E COMPACTAÇÃO DA MISTURA; EXCLUI O TRANSPORTE DA BRITA E DA MISTURA)</t>
  </si>
  <si>
    <t>RO-41164</t>
  </si>
  <si>
    <t>IMPRIMAÇÃO SEM FORNECIMENTO DO MATERIAL BETUMINOSO (EXECUÇÃO, INCLUINDO TRANSPORTE DO MATERIAL BETUMINOSO DENTRO DO CANTEIRO DE OBRAS)</t>
  </si>
  <si>
    <t>RO-41165</t>
  </si>
  <si>
    <t>OBR-VIA-160</t>
  </si>
  <si>
    <t>IMPRIMAÇÃO (EXECUÇÃO, INCLUINDO FORNECIMENTO E TRANSPORTE DO MATERIAL BETUMINOSO)</t>
  </si>
  <si>
    <t>RO-41166</t>
  </si>
  <si>
    <t>PINTURA DE LIGAÇÃO SEM FORNECIMENTO DO MATERIAL BETUMINOSO (EXECUÇÃO, INCLUINDO O TRANSPORTE DO MATERIAL BETUMINOSO DENTRO DO CANTEIRO DE OBRAS)</t>
  </si>
  <si>
    <t>RO-41167</t>
  </si>
  <si>
    <t>OBR-VIA-165</t>
  </si>
  <si>
    <t>PINTURA DE LIGAÇÃO (EXECUÇÃO, INCLUINDO FORNECIMENTO E TRANSPORTE DO MATERIAL BETUMINOSO)</t>
  </si>
  <si>
    <t>RO-41168</t>
  </si>
  <si>
    <t>TRATAMENTO SUPERFICIAL SIMPLES COM BANHO DILUÍDO (EXECUÇÃO, INCLUINDO FORNECIMENTO E LIMPEZA DOS AGREGADOS)</t>
  </si>
  <si>
    <t>RO-41172</t>
  </si>
  <si>
    <t>TRATAMENTO SUPERFICIAL SIMPLES COM BANHO DILUÍDO (EXECUÇÃO, INCLUINDO FORNECIMENTO E LIMPEZA DOS AGREGADOS E FORNECIMENTO E TRANSPORTE DO MATERIAL BETUMINOSO)</t>
  </si>
  <si>
    <t>RO-43449</t>
  </si>
  <si>
    <t>TRATAMENTO SUPERFICIAL DUPLO COM BANHO DILUÍDO (EXECUÇÃO, INCLUINDO FORNECIMENTO E LIMPEZA DOS AGREGADOS)</t>
  </si>
  <si>
    <t>RO-41173</t>
  </si>
  <si>
    <t>OBR-VIA-177</t>
  </si>
  <si>
    <t>TRATAMENTO SUPERFICIAL DUPLO COM BANHO DILUÍDO E FORNECIMENTO DO MATERIAL BETUMINOSO (EXECUÇÃO, INCLUINDO FORNECIMENTO E LIMPEZA DOS AGREGADOS E FORNECIMENTO E TRANSPORTE DO MATERIAL BETUMINOSO)</t>
  </si>
  <si>
    <t>RO-42664</t>
  </si>
  <si>
    <t>TRATAMENTO SUPERFICIAL DUPLO COM APLICAÇÃO DE EMULSÃO ASFÁLTICA MODIFICADA POR POLÍMERO (EXECUÇÃO, INCLUINDO FORNECIMENTO E LIMPEZA DOS AGREGADOS)</t>
  </si>
  <si>
    <t>RO-41170</t>
  </si>
  <si>
    <t>TRATAMENTO SUPERFICIAL TRIPLO COM BANHO DILUÍDO (EXECUÇÃO, INCLUINDO FORNECIMENTO E LIMPEZA DOS AGREGADOS E TRANSPORTE DO MATERIAL BETUMINOSO DENTRO DO CANTEIRO DE OBRAS)</t>
  </si>
  <si>
    <t>RO-41171</t>
  </si>
  <si>
    <t>TRATAMENTO ANTI-PÓ (EXECUÇÃO, INCLUINDO O FORNECIMENTO DA AREIA)</t>
  </si>
  <si>
    <t>RO-41177</t>
  </si>
  <si>
    <t>CONCRETO BETUMINOSO USINADO A QUENTE (FAIXA C) (EXECUÇÃO, INCLUINDO USINAGEM, APLICAÇÃO, ESPALHAMENTO E COMPACTAÇÃO, FORNECIMENTO DOS AGREGADOS; EXCLUI O FORNECIMENTO E TRANSPORTE DO MATERIAL BETUMINOSO, O TRANSPORTE DOS AGREGADOS E O TRANSPORTE DA USINA ATÉ A PISTA)</t>
  </si>
  <si>
    <t>RO-41186</t>
  </si>
  <si>
    <t>OBR-VIA-180</t>
  </si>
  <si>
    <t>CONCRETO BETUMINOSO USINADO A QUENTE (FAIXA C) (EXECUÇÃO, INCLUINDO USINAGEM, APLICAÇÃO, ESPALHAMENTO E COMPACTAÇÃO, FORNECIMENTO E TRANSPORTE DOS AGREGADOS E DO MATERIAL BETUMINOSO; EXCLUI O TRANSPORTE DA USINA ATÉ A PISTA)</t>
  </si>
  <si>
    <t>RO-43829</t>
  </si>
  <si>
    <t>CONCRETO BETUMINOSO USINADO A QUENTE, MODIFICADO POR BORRACHA (FAIXA C) (EXECUÇÃO, INCLUINDO USINAGEM, APLICAÇÃO, ESPALHAMENTO E COMPACTAÇÃO, FORNECIMENTO DOS AGREGADOS; EXCLUI O FORNECIMENTO E TRANSPORTE DO MATERIAL BETUMINOSO, O TRANSPORTE DOS AGREGADOS E O TRANSPORTE DA USINA ATÉ A PISTA)</t>
  </si>
  <si>
    <t>RO-42208</t>
  </si>
  <si>
    <t>USINAGEM DE CONCRETO BETUMINOSO USINADO A QUENTE PARA REPERFILAMENTO  (FAIXA C) (EXECUÇÃO, INCLUINDO O FORNECIMENTO DOS AGREGADOS; EXCLUI O FORNECIMENTO E TRANSPORTE DO MATERIAL BETUMINOSO E O TRANSPORTE DOS AGREGADOS)</t>
  </si>
  <si>
    <t>RO-41178</t>
  </si>
  <si>
    <t>USINAGEM DE CONCRETO BETUMINOSO USINADO A QUENTE (FAIXA C) (EXECUÇÃO, INCLUINDO O FORNECIMENTO DOS AGREGADOS; EXCLUI O FORNECIMENTO E TRANSPORTE DO MATERIAL BETUMINOSO E O TRANSPORTE DOS AGREGADOS)</t>
  </si>
  <si>
    <t>T</t>
  </si>
  <si>
    <t>RO-42649</t>
  </si>
  <si>
    <t>MICRO-REVESTIMENTO ASFÁTICO A FRIO  COM ESPESSURA DE 12MM (EXECUÇÃO, INCLUINDO O FORNECIMENTO DE TODOS OS MATERIAIS, EXCETO A EMULSÃO)</t>
  </si>
  <si>
    <t>RO-42831</t>
  </si>
  <si>
    <t>MICRO-REVESTIMENTO ASFÁTICO A FRIO  (COM ESPESSURA DE 15MM (EXECUÇÃO, INCLUINDO O FORNECIMENTO DE TODOS OS MATERIAIS, EXCETO A EMULSÃO)</t>
  </si>
  <si>
    <t>RO-43228</t>
  </si>
  <si>
    <t>PRÉ-MISTURADO A FRIO (EXECUÇÃO, INCLUINDO O FORNECIMENTO DOS AGREGADOS, EXCLUI O TRANSPORTE DOS MATERIAIS, O FORNECIMENTO E TRANSPORTE DO MATERIAL BETUMINOSO)</t>
  </si>
  <si>
    <t>RO-43402</t>
  </si>
  <si>
    <t>USINAGEM DE PRÉ-MISTURADO A FRIO (EXECUÇÃO, INCLUINDO O FORNECIMENTO DOS AGREGADOS)</t>
  </si>
  <si>
    <t>RO-42938</t>
  </si>
  <si>
    <t>OBR-VIA-190</t>
  </si>
  <si>
    <t xml:space="preserve"> PRÉ-MISTURADO A FRIO (EXECUÇÃO, INCLUINDO O FORNECIMENTO E TRANSPORTE DOS AGREGADOS E DO MATERIAL BETUMINOSO)</t>
  </si>
  <si>
    <t>RO-43327</t>
  </si>
  <si>
    <t>LAMA ASFALTICA COM ESPESSURA DE 6,0 MM SEM FORNECIMENTO DO MATERIAL BETUMINOSO (EXECUÇÃO, INCLUINDO FORNECIMENTO DOS AGREGADOS E O TRANSPORTE DENTRO DO CANTEIRO DE OBRAS DO MATERIAL BETUMINOSO E DOS AGREGADOS)</t>
  </si>
  <si>
    <t>RO-43422</t>
  </si>
  <si>
    <t>LAMA ASFÁLTICA COM ESPESSURA DE 6,0 MM COM FORNECIMENTO DO MATERIAL BETUMINOSO (EXECUÇÃO, INCLUINDO FORNECIMENTO  E O TRANSPORTE DENTRO DO CANTEIRO DE OBRAS DOS AGREGADOS E DO MATERIAL BETUMINOSO)</t>
  </si>
  <si>
    <t>RO-43326</t>
  </si>
  <si>
    <t>LAMA ASFALTICA COM ESPESSURA DE 12,0 MM SEM FORNECIMENTO DO MATERIAL BETUMINOSO (EXECUÇÃO, INCLUINDO FORNECIMENTO DOS AGREGADOS E O TRANSPORTE DENTRO DO CANTEIRO DE OBRAS DO MATERIAL BETUMINOSO E DOS AGREGADOS)</t>
  </si>
  <si>
    <t>RO-41204</t>
  </si>
  <si>
    <t>LAMA ASFALTICA COM ESPESSURA DE 12,0 MM COM FORNECIMENTO DO MATERIAL BETUMINOSO (EXECUÇÃO, INCLUINDO FORNECIMENTO E  TRANSPORTE DENTRO DO CANTEIRO DE OBRAS  DOS AGREGADOS E DO MATERIAL BETUMINOSO)</t>
  </si>
  <si>
    <t>RO-41207</t>
  </si>
  <si>
    <t>REPERFILAMENTO DE PAVIMENTO (PARA CBUQ E PRÉ-MISTURADO A FRIO) (APLICAÇÃO COM MOTONIVELADORA, EXCLUI O FORNECIMENTO DA MASSA)</t>
  </si>
  <si>
    <t>RO-43971</t>
  </si>
  <si>
    <t>OBR-VIA-200</t>
  </si>
  <si>
    <t>PAVIMENTO DE ALVENARIA POLIÉDRICA COM 8,0 CM DE ESPESSURA (EXECUÇÃO, INCLUINDO O FORNECIMENTO DO MATERIAL DO COLCHÃO DE ASSENTAMENTO E DAS PEDRAS; EXCLUI OS TRANSPORTES DOS MATERIAIS)</t>
  </si>
  <si>
    <t>RO-41208</t>
  </si>
  <si>
    <t>OBR-VIA-205</t>
  </si>
  <si>
    <t>PAVIMENTO DE PARALEPÍPEDO COM 10,0 CM DE ESPESSURA (EXECUÇÃO, INCLUINDO O FORNECIMENTO DO MATERIAL DO COLCHÃO DE ASSENTAMENTO E DAS PEDRAS; EXCLUI OS TRANSPORTES DOS MATERIAIS)</t>
  </si>
  <si>
    <t>RO-41773</t>
  </si>
  <si>
    <t>REMOÇÃO E CARGA DA CAMADA DE MATERIAL GRANULAR DO PAVIMENTO (BASE E/OU SUB-BASE)</t>
  </si>
  <si>
    <t>RO-41209</t>
  </si>
  <si>
    <t>REMOÇAO E CARGA DO REVESTIMENTO ASFALTICO EM TRATAMENTO SUPERFICIAL</t>
  </si>
  <si>
    <t>RO-41212</t>
  </si>
  <si>
    <t>REMOÇÃO E CARGA DO REVESTIMENTO ASFALTICO EM PRÉ-MISTURADO OU CONCRETO BETUMINOSO USINADO A QUENTE</t>
  </si>
  <si>
    <t>RO-41211</t>
  </si>
  <si>
    <t>REMOÇÃO E CARGA DE TODO PAVIMENTO EXISTENTE</t>
  </si>
  <si>
    <t>105 - PAVIMENTAÇÃO CONCRETO</t>
  </si>
  <si>
    <t>RO-43473</t>
  </si>
  <si>
    <t>CORDÃO TRAPEZOIDAL DE CONCRETO NAS DIMENSÕES 15X12 CM E H=35 CM (FCK &gt;=35 MPA) (EXECUÇÃO, INCLUINDO O FORNECIMENTO E TRANSPORTE DE TODOS OS MATERIAIS)</t>
  </si>
  <si>
    <t>RO-42387</t>
  </si>
  <si>
    <t>REMOÇÃO DE BLOCOS SEXTAVADOS (BLOQUETES)</t>
  </si>
  <si>
    <t>RO-43415</t>
  </si>
  <si>
    <t>REMOÇÃO MANUAL DE CALÇAMENTO INTERTRAVADO</t>
  </si>
  <si>
    <t>106 - SINALIZAÇÃO HORIZONTAL E VERTICAL</t>
  </si>
  <si>
    <t>RO-41228</t>
  </si>
  <si>
    <t>OBR-VIA-230</t>
  </si>
  <si>
    <t>TACHÃO REFLETIVO  TIPO SHTRG, COM CATADIÓPTRICO NAS DUAS FACES (EXECUÇÃO, INCLUINDO FORNECIMENTO, COLOCAÇÃO E TRANSPORTE DE TODOS OS MATERIAIS)</t>
  </si>
  <si>
    <t>RO-41229</t>
  </si>
  <si>
    <t>OBR-VIA-225</t>
  </si>
  <si>
    <t>TACHÃO REFLETIVO TIPO SHTRG, COM CATADIÓPTRICO EM APENAS UMA FACE (EXECUÇÃO, INCLUINDO FORNECIMENTO, COLOCAÇÃO E TRANSPORTE DE TODOS OS MATERIAIS)</t>
  </si>
  <si>
    <t>RO-41230</t>
  </si>
  <si>
    <t>OBR-VIA-220</t>
  </si>
  <si>
    <t>TACHA REFLETIVA TIPO SHTRP, COM CATADIÓPTRICO NAS DUAS FACES (EXECUÇÃO, INCLUINDO FORNECIMENTO, COLOCAÇÃO E TRANSPORTE DE TODOS OS MATERIAIS)</t>
  </si>
  <si>
    <t>RO-41231</t>
  </si>
  <si>
    <t>OBR-VIA-235</t>
  </si>
  <si>
    <t>TACHA REFLETIVA TIPO SHTRP, COM CATADIÓPTRICO EM APENAS UMA FACE (EXECUÇÃO, INCLUINDO FORNECIMENTO, COLOCAÇÃO E TRANSPORTE DE TODOS OS MATERIAIS)</t>
  </si>
  <si>
    <t>RO-43269</t>
  </si>
  <si>
    <t>BANDA RUGOSA EM PRÉ-MISTURADO A FRIO COM FORNECIMENTO DO MATERIAL BETUMINOSO (EXECUÇÃO INCLUINDO O FORNECIMENTO E TRANSPORTE DOS AGREGADOS, MATERIAL BETUMINOSO E PINTURA DE LIGAÇÃO)</t>
  </si>
  <si>
    <t>RO-42215</t>
  </si>
  <si>
    <t>BANDA RUGOSA EM PRÉ-MISTURADO A FRIO SEM FORNECIMENTO DO MATERIAL BETUMINOSO (EXECUÇÃO, INCLUINDO O FORNECIMENTO DOS AGREGADOS E PINTURA  DE LIGAÇÃO)</t>
  </si>
  <si>
    <t>RO-42399</t>
  </si>
  <si>
    <t>BANDA RUGOSA EM CONCRETO BETUMINOSO USINADO A QUENTE COM  FORNECIMENTO DO MATERIAL BETUMINOSO (EXECUÇÃO, INCLUINDO O FORNECIMENTO E TRANSPORTE DOS AGREGADOS, MATERIAL BETUMINOSO E PINTURA  DE LIGAÇÃO)</t>
  </si>
  <si>
    <t>RO-42198</t>
  </si>
  <si>
    <t>OBR-VIA-240</t>
  </si>
  <si>
    <t>LINHAS DE RESINA ACRILICA 0,6MM DE ESPESSURA E LARGURA  = 0,08M (EXECUÇÃO, INCLUSIVE PRÉ-MARCAÇÃO, FORNECIMENTO E TRANSPORTE DE TODOS OS MATERIAIS)</t>
  </si>
  <si>
    <t>RO-41237</t>
  </si>
  <si>
    <t>OBR-VIA-245</t>
  </si>
  <si>
    <t>LINHAS DE RESINA ACRILICA DE  0,6MM  DE ESPESSURA E LARGURA  = 0,10M (EXECUÇÃO, INCLUINDO PRÉ-MARCAÇÃO, FORNECIMENTO E TRANSPORTE DE TODOS OS MATERIAIS)</t>
  </si>
  <si>
    <t>RO-41239</t>
  </si>
  <si>
    <t>OBR-VIA-250</t>
  </si>
  <si>
    <t>LINHAS DE RESINA ACRILICA 0,6MM DE ESPESSURA E LARGURA  = 0,20M (EXECUÇÃO, INCLUSIVE PRÉ-MARCAÇÃO, FORNECIMENTO E TRANSPORTE DE TODOS OS MATERIAIS)</t>
  </si>
  <si>
    <t>RO-41240</t>
  </si>
  <si>
    <t>OBR-VIA-255</t>
  </si>
  <si>
    <t>LINHAS DE RESINA ACRILICA 0,6MM DE ESPESSURA E  LARGURA = 0,30M (EXECUÇÃO, INCLUSIVE PRÉ-MARCAÇÃO, FORNECIMENTO E TRANSPORTE DE TODOS OS MATERIAIS)</t>
  </si>
  <si>
    <t>RO-41243</t>
  </si>
  <si>
    <t>OBR-VIA-260</t>
  </si>
  <si>
    <t>LINHAS DE RESINA ACRILICA 0,6MM COM LARGURA &gt; 0,30M (EXECUÇÃO, INCLUSIVE PRÉ-MARCAÇÃO, FORNECIMENTO E TRANSPORTE DE TODOS OS MATERIAIS)</t>
  </si>
  <si>
    <t>RO-41779</t>
  </si>
  <si>
    <t>OBR-VIA-265</t>
  </si>
  <si>
    <t>SETAS, SIMBOLOS E DIZERES DE RESINA ACRÍLICA 0,6MM DE ESPESSURA (EXECUÇÃO, INCLUINDO PRÉ-MARCAÇÃO, FORNECIMENTO E TRANSPORTE DE TODOS OS MATERIAIS)</t>
  </si>
  <si>
    <t>RO-41227</t>
  </si>
  <si>
    <t>PRÉ-MARCAÇÃO PARA LINHAS DE SINALIZAÇÃO HORIZONTAL POR ALINHAMENTO (EXECUÇÃO, INCLUINDO FORNECIMENTO E TRANSPORTE DE TODOS OS MATERIAIS EIXO, BORDO ESQUERDO E BORDO DIREITO)</t>
  </si>
  <si>
    <t>RO-41841</t>
  </si>
  <si>
    <t>PLACA DE AÇO CARBONO COM PELÍCULA REFLETIVA GRAU TÉCNICO TIPO I DA ABNT - PLACA CIRCULAR (EXECUÇÃO, INCLUINDO FORNECIMENTO E TRANSPORTE DE TODOS OS MATERIAIS, INCLUSIVE POSTE DE SUSTENTAÇÃO)</t>
  </si>
  <si>
    <t>RO-41842</t>
  </si>
  <si>
    <t>PLACA DE AÇO CARBONO COM PELÍCULA REFLETIVA GRAU TÉCNICO TIPO I DA ABNT - PLACA OCTOGONAL (EXECUÇÃO, INCLUINDO FORNECIMENTO E TRANSPORTE DE TODOS OS MATERIAIS, INCLUSIVE POSTE DE SUSTENTAÇÃO)</t>
  </si>
  <si>
    <t>RO-41843</t>
  </si>
  <si>
    <t>PLACA DE AÇO CARBONO COM PELÍCULA REFLETIVA GRAU TÉCNICO TIPO I DA ABNT - PLACA TRIANGULAR (EXECUÇÃO, INCLUINDO FORNECIMENTO E TRANSPORTE DE TODOS OS MATERIAIS, INCLUSIVE POSTE DE SUSTENTAÇÃO)</t>
  </si>
  <si>
    <t>RO-41844</t>
  </si>
  <si>
    <t>PLACA DE AÇO CARBONO COM PELÍCULA REFLETIVA GRAU TÉCNICO TIPO I DA ABNT - PLACA QUADRADA (EXECUÇÃO, INCLUINDO FORNECIMENTO E TRANSPORTE DE TODOS OS MATERIAIS, INCLUSIVE POSTE DE SUSTENTAÇÃO)</t>
  </si>
  <si>
    <t>RO-42193</t>
  </si>
  <si>
    <t>PLACA DE AÇO CARBONO COM PELÍCULA REFLETIVA GRAU TÉCNICO TIPO I DA ABNT - PLACA RETANGULAR (EXECUÇÃO, INCLUINDO FORNECIMENTO E TRANSPORTE DE TODOS OS MATERIAIS, INCLUSIVE POSTE DE SUSTENTAÇÃO)</t>
  </si>
  <si>
    <t>RO-42196</t>
  </si>
  <si>
    <t>PLACA DE AÇO CARBONO COM PELÍCULA REFLETIVA GRAU TÉCNICO TIPO I DA ABNT - MARCO QUILOMÉTRICO (EXECUÇÃO, INCLUINDO FORNECIMENTO E TRANSPORTE DE TODOS OS MATERIAIS, INCLUSIVE POSTE DE SUSTENTAÇÃO)</t>
  </si>
  <si>
    <t>RO-42210</t>
  </si>
  <si>
    <t>PLACA DE AÇO CARBONO COM PELÍCULA REFLETIVA GRAU TÉCNICO TIPO I DA ABNT - ESCUDO (EXECUÇÃO, INCLUINDO FORNECIMENTO E TRANSPORTE DE TODOS OS MATERIAIS, INCLUSIVE POSTE DE SUSTENTAÇÃO)</t>
  </si>
  <si>
    <t>RO-42194</t>
  </si>
  <si>
    <t>PLACA DE AÇO CARBONO COM PELÍCULA REFLETIVA GRAU TÉCNICO TIPO I DA ABNT - MARCADOR DE ALINHAMENTO (EXECUÇÃO, INCLUINDO FORNECIMENTO E TRANSPORTE DE TODOS OS MATERIAIS, INCLUSIVE POSTE DE SUSTENTAÇÃO)</t>
  </si>
  <si>
    <t>RO-42195</t>
  </si>
  <si>
    <t>PLACA DE AÇO CARBONO COM PELÍCULA REFLETIVA GRAU TÉCNICO TIPO I DA ABNT - MARCADOR DE PERIGO 0,30 X 0,90M (EXECUÇÃO, INCLUINDO FORNECIMENTO E TRANSPORTE DE TODOS OS MATERIAIS, INCLUSIVE POSTE DE SUSTENTAÇÃO)</t>
  </si>
  <si>
    <t>RO-42977</t>
  </si>
  <si>
    <t>PLACA DE AÇO CARBONO COM PELÍCULA REFLETIVA ALTA INTENSIDADE PRISMÁTICA TIPO III DA ABNT - PLACA CIRCULAR (EXECUÇÃO, INCLUINDO FORNECIMENTO E TRANSPORTE DE TODOS OS MATERIAIS, INCLUSIVE POSTES DE SUSTENTAÇÃO)</t>
  </si>
  <si>
    <t>RO-42978</t>
  </si>
  <si>
    <t>PLACA DE AÇO CARBONO COM PELÍCULA REFLETIVA ALTA INTENSIDADE PRISMÁTICA TIPO III DA ABNT - PLACA OCTOGONAL (EXECUÇÃO, INCLUINDO FORNECIMENTO E TRANSPORTE DE TODOS OS MATERIAIS, INCLUSIVE POSTES DE SUSTENTAÇÃO)</t>
  </si>
  <si>
    <t>RO-42979</t>
  </si>
  <si>
    <t>PLACA DE AÇO CARBONO COM PELÍCULA REFLETIVA ALTA INTENSIDADE PRISMÁTICA TIPO III DA ABNT - PLACA TRIANGULAR (EXECUÇÃO, INCLUINDO FORNECIMENTO E TRANSPORTE DE TODOS OS MATERIAIS, INCLUSIVE POSTES DE SUSTENTAÇÃO)</t>
  </si>
  <si>
    <t>RO-42980</t>
  </si>
  <si>
    <t>PLACA DE AÇO CARBONO COM PELÍCULA REFLETIVA ALTA INTENSIDADE PRISMÁTICA TIPO III DA ABNT - PLACA QUADRADA (EXECUÇÃO, INCLUINDO FORNECIMENTO E TRANSPORTE DE TODOS OS MATERIAIS, INCLUSIVE POSTES DE SUSTENTAÇÃO)</t>
  </si>
  <si>
    <t>RO-42981</t>
  </si>
  <si>
    <t>PLACA DE AÇO CARBONO COM PELÍCULA REFLETIVA ALTA INTENSIDADE PRISMÁTICA TIPO III DA ABNT - PLACA RETANGULAR (EXECUÇÃO, INCLUINDO FORNECIMENTO E TRANSPORTE DE TODOS OS MATERIAIS, INCLUSIVE POSTES DE SUSTENTAÇÃO)</t>
  </si>
  <si>
    <t>RO-44586</t>
  </si>
  <si>
    <t>PLACA DE AÇO CARBONO COM PELÍCULA REFLETIVA ALTA INTENSIDADE PRISMÁTICA TIPO III DA ABNT - MARCO QUILOMÉTRICO (EXECUÇÃO, INCLUINDO FORNECIMENTO E TRANSPORTE DE TODOS OS MATERIAIS, INCLUSIVE POSTES DE SUSTENTAÇÃO)</t>
  </si>
  <si>
    <t>RO-42983</t>
  </si>
  <si>
    <t>PLACA DE AÇO CARBONO COM PELÍCULA REFLETIVA ALTA INTENSIDADE PRISMÁTICA TIPO III DA ABNT - ESCUDO (EXECUÇÃO, INCLUINDO FORNECIMENTO E TRANSPORTE DE TODOS OS MATERIAIS, INCLUSIVE POSTES DE SUSTENTAÇÃO)</t>
  </si>
  <si>
    <t>RO-44777</t>
  </si>
  <si>
    <t>PLACA DE AÇO CARBONO COM PELÍCULA REFLETIVA ALTA INTENSIDADE PRISMÁTICA TIPO III DA ABNT  - MARCADOR DE ALINHAMENTO (EXECUÇÃO, INCLUINDO FORNECIMENTO E TRANSPORTE DE TODOS OS MATERIAIS, INCLUSIVE POSTES DE SUSTENTAÇÃO)</t>
  </si>
  <si>
    <t>RO-44585</t>
  </si>
  <si>
    <t>PLACA DE AÇO CARBONO COM PELÍCULA REFLETIVA ALTA INTENSIDADE PRISMÁTICA TIPO III DA ABNT - MARCADOR DE PERIGO 0,30X0,90 M (EXECUÇÃO, INCLUINDO FORNECIMENTO E TRANSPORTE DE TODOS OS MATERIAIS, INCLUSIVE POSTE DE SUSTENTAÇÃO)</t>
  </si>
  <si>
    <t>RO-42878</t>
  </si>
  <si>
    <t>PLACA DE AÇO CARBONO COM PELÍCULA REFLETIVA GRAU DIAMANTE TIPO X DA ABNT - PLACA CIRCULAR (EXECUÇÃO, INCLUINDO FORNECIMENTO E TRANSPORTE DE TODOS OS MATERIAIS, INCLUSIVE POSTE DE SUSTENTAÇÃO)</t>
  </si>
  <si>
    <t>RO-42879</t>
  </si>
  <si>
    <t>PLACA DE AÇO CARBONO COM PELÍCULA REFLETIVA GRAU DIAMANTE TIPO X DA ABNT - PLACA OCTOGONAL (EXECUÇÃO, INCLUINDO FORNECIMENTO E TRANSPORTE DE TODOS OS MATERIAIS, INCLUSIVE POSTES DE SUSTENTAÇÃO)</t>
  </si>
  <si>
    <t>RO-42880</t>
  </si>
  <si>
    <t>PLACA DE AÇO CARBONO COM PELÍCULA REFLETIVA GRAU DIAMANTE TIPO X DA ABNT - PLACA TRIANGULAR (EXECUÇÃO, INCLUINDO FORNECIMENTO E TRANSPORTE DE TODOS OS MATERIAIS, INCLUSIVE POSTE DE SUSTENTAÇÃO)</t>
  </si>
  <si>
    <t>RO-42881</t>
  </si>
  <si>
    <t>PLACA DE AÇO CARBONO COM PELÍCULA REFLETIVA GRAU DIAMANTE TIPO X DA ABNT - PLACA QUADRADA (EXECUÇÃO, INCLUINDO FORNECIMENTO E TRANSPORTE DE TODOS OS MATERIAIS, INCLUSIVE POSTE DE SUSTENTAÇÃO)</t>
  </si>
  <si>
    <t>RO-42887</t>
  </si>
  <si>
    <t>BALIZADOR DE LÂMINA FLEXIVEL DE PVC, TIPO SV-BLF (EXECUÇÃO, INCLUINDO FORNECIMENTO E TRANSPORTE DE TODOS  MATERIAIS)</t>
  </si>
  <si>
    <t>RO-42882</t>
  </si>
  <si>
    <t>PLACA DE AÇO CARBONO COM PELÍCULA REFLETIVA GRAU DIAMANTE TIPO X DA ABNT - PLACA RETANGULAR (EXECUÇÃO, INCLUINDO FORNECIMENTO E TRANSPORTE DE TODOS OS MATERIAIS, INCLUSIVE POSTE DE SUSTENTAÇÃO)</t>
  </si>
  <si>
    <t>RO-42885</t>
  </si>
  <si>
    <t>PLACA DE AÇO CARBONO COM PELÍCULA REFLETIVA GRAU DIAMANTE TIPO X DA ABNT - MARCO QUILOMÉTRICO (EXECUÇÃO, INCLUINDO FORNECIMENTO TRANSPORTE DE TODOS  MATERIAIS, INCLUSIVE POSTE DE SUSTENTAÇÃO)</t>
  </si>
  <si>
    <t>RO-42886</t>
  </si>
  <si>
    <t>PLACA DE AÇO CARBONO COM PELÍCULA REFLETIVA GRAU DIAMANTE TIPO X DA ABNT - ESCUDO (EXECUÇÃO, INCLUINDO FORNECIMENTO TRANSPORTE DE TODOS  MATERIAIS, INCLUSIVE POSTE DE SUSTENTAÇÃO)</t>
  </si>
  <si>
    <t>RO-42883</t>
  </si>
  <si>
    <t>PLACA DE AÇO CARBONO COM PELÍCULA REFLETIVA GRAU DIAMANTE TIPO X DA ABNT, COM SUPORTE DE MADEIRA - MARCADOR DE ALINHAMENTO (EXECUÇÃO, INCLUINDO FORNECIMENTO TRANSPORTE DE TODOS  MATERIAIS, INCLUSIVE POSTE DE SUSTENTAÇÃO)</t>
  </si>
  <si>
    <t>RO-42884</t>
  </si>
  <si>
    <t>PLACA DE AÇO CARBONO COM PELÍCULA REFLETIVA GRAU DIAMANTE TIPO X DA ABNT - MARCADOR DE PERIGO 0,30 X 0,90 M (EXECUÇÃO, INCLUINDO FORNECIMENTO TRANSPORTE DE TODOS  MATERIAIS, INCLUSIVE POSTE DE SUSTENTAÇÃO)</t>
  </si>
  <si>
    <t>RO-43226</t>
  </si>
  <si>
    <t>COLOCAÇÃO DE PLACAS</t>
  </si>
  <si>
    <t>RO-43014</t>
  </si>
  <si>
    <t>REMOÇÃO DE PLACAS</t>
  </si>
  <si>
    <t>RO-42830</t>
  </si>
  <si>
    <t>BRAÇO PROJETADO COM ALTURA MAIOR OU IGUAL À 5,50 METROS E VÃO DE 3,80 METROS (EXECUÇÃO, INCLUINDO INSTALAÇÃO, BASE DE CONCRETO, CHUMBADORES, COLOCAÇÃO DA PLACA,FORNECIMENTO E TRANSPORTE DOS  MATERIAIS)</t>
  </si>
  <si>
    <t>RO-42829</t>
  </si>
  <si>
    <t>BRAÇO PROJETADO COM ALTURA MAIOR OU IGUAL À 5,50 METROS E VÃO DE 4,80 METROS (EXECUÇÃO, INCLUINDO INSTALAÇÃO, BASE DE CONCRETO, CHUMBADORES, COLOCAÇÃO DA PLACA, FORNECIMENTO E TRANSPORTE DOS  MATERIAIS)</t>
  </si>
  <si>
    <t>107 - CONSERVAÇÃO</t>
  </si>
  <si>
    <t>RO-41292</t>
  </si>
  <si>
    <t>ROÇADA MANUAL LEVE (EXECUÇÃO, INCLUINDO REMOÇÃO DO MATERIAL ATÉ 5 KM)</t>
  </si>
  <si>
    <t>HA</t>
  </si>
  <si>
    <t>RO-41293</t>
  </si>
  <si>
    <t>ROÇADA MANUAL PESADA (EXECUÇÃO, INCLUINDO REMOÇÃO DO MATERIAL ATÉ 5 KM)</t>
  </si>
  <si>
    <t>RO-41295</t>
  </si>
  <si>
    <t>ROÇADA MECANIZADA (EXECUÇÃO, INCLUINDO REMOÇÃO DO MATERIAL ATÉ 5 KM)</t>
  </si>
  <si>
    <t>RO-41296</t>
  </si>
  <si>
    <t>CAPINA (EXECUÇÃO, INCLUINDO REMOÇÃO DO MATERIAL ATÉ 5 KM)</t>
  </si>
  <si>
    <t>RO-41388</t>
  </si>
  <si>
    <t>OBR-VIA-295</t>
  </si>
  <si>
    <t>ENCASCALHAMENTO (EXECUÇÃO, INCLUINDO ESCAVAÇÃO, CARGA E DESCARGA, UMIDECIMENTO E ESPALHAMENTO DO MATERIAL)</t>
  </si>
  <si>
    <t>RO-43246</t>
  </si>
  <si>
    <t>OBR-VIA-296</t>
  </si>
  <si>
    <t>CONFORMAÇÃO DO LEITO ESTRADAL, INCLUSIVE UMIDECIMENTO</t>
  </si>
  <si>
    <t>RO-41278</t>
  </si>
  <si>
    <t>CERCA DE ARAME FARPADO, TIPO OC.CA-01 (COM 4 FIOS E MOURÃO DE MADEIRA COM ESPAÇAMENTO DE 2,5 METROS) ((EXECUÇÃO, INCLUINDO ESCAVAÇÃO , FORNECIMENTO, ASSENTAMENTO E TRANSPORTE DE TODOS OS MATERIAIS)</t>
  </si>
  <si>
    <t>RO-41279</t>
  </si>
  <si>
    <t>RECONFECÇÃO DE CERCA COM REAPROVEITAMENTO DE 70% DE MATERIAIS (EXECUÇÃO, INCLUINDO FORNECIMENTO, ASSENTAMENTO E TRANSPORTE DE TODOS OS MATERIAIS)</t>
  </si>
  <si>
    <t>RO-41288</t>
  </si>
  <si>
    <t>REMANEJAMENTO DE CERCA, COM APROVEITAMENTO DO MATERIAL (EXECUÇÃO, INCLUINDO ESCAVAÇÃO E ASSENTAMENTO DE TODOS OS MATERIAIS)</t>
  </si>
  <si>
    <t>RO-41291</t>
  </si>
  <si>
    <t>REMOÇÃO DE CERCAS</t>
  </si>
  <si>
    <t>RO-42216</t>
  </si>
  <si>
    <t>MATA-BURRO EM TRILHOS TIPO OC.MB-01 (EXECUÇÃO, INCLUINDO ESCAVAÇÃO, FORNECIMENTO E TRANSPORTE DE TODOS OS MATERIAIS)</t>
  </si>
  <si>
    <t>RO-42282</t>
  </si>
  <si>
    <t>REMOÇÃO DE MATA-BURRO</t>
  </si>
  <si>
    <t>RO-41763</t>
  </si>
  <si>
    <t>DEFENSA SINGELA SEMI-MALEÁVEL SV-DSM-02 (EXECUÇÃO, INCLUINDO FORNECIMENTO, COLOCAÇÃO E TRANSPORTE DE TODOS OS MATERIAIS)</t>
  </si>
  <si>
    <t>RO-41379</t>
  </si>
  <si>
    <t>PORTEIRA TIPO OC.PT (EXECUÇÃO, INCLUINDO ESCAVAÇÃO , FORNECIMENTO, ASSENTAMENTO E TRANSPORTE DOS  MATERIAIS)</t>
  </si>
  <si>
    <t>RO-41387</t>
  </si>
  <si>
    <t>ARMAÇÃO DE AÇO TIPO CA-50 (EXECUÇÃO, INCLUINDO PREPARO, DOBRAGEM, COLOCAÇÃO NAS FORMAS E TRANSPORTE DE TODOS OS MATERIAIS)</t>
  </si>
  <si>
    <t>RO-42283</t>
  </si>
  <si>
    <t>PASSEIO DE CONCRETO (FCK &gt;= 11 MPA - ESPESSURA DE 6 CM) (EXECUÇÃO, INCLUINDO FORNECIMENTO E TRANSPORTE DE TODOS OS MATERIAIS)</t>
  </si>
  <si>
    <t>RO-41396</t>
  </si>
  <si>
    <t>CONFORMAÇÃO DAS CAIXAS DE EMPRÉSTIMOS E JAZIDAS (EXECUÇÃO, INCLUINDO REGULARIZAÇÃO, FORNECIMENTO E TRANSPORTE DE TODOS OS MATERIAIS)</t>
  </si>
  <si>
    <t>RO-41399</t>
  </si>
  <si>
    <t>CONFORMAÇÃO E PROTEÇÃO DOS LOCAIS DE BOTA FORA (EXECUÇÃO, INCLUINDO REGULARIZAÇÃO, FORNECIMENTO E TRANSPORTE DE TODOS OS MATERIAIS)</t>
  </si>
  <si>
    <t>RO-41400</t>
  </si>
  <si>
    <t>ESTOCAGEM DA CAMADA VEGETAL DE CAIXAS DE EMPRESTIMO E JAZIDAS</t>
  </si>
  <si>
    <t>RO-41401</t>
  </si>
  <si>
    <t>REPOSIÇÃO DE CAMADA VEGETAL EM CAIXA DE EMPRÉSTIMO E JAZIDAS</t>
  </si>
  <si>
    <t>RO-41402</t>
  </si>
  <si>
    <t>REVESTIMENTO VEGETAL COM GRAMAS EM PLACAS (EXECUÇÃO, INCLUINDO FORNECIMENTO, UMIDECIMENTO, CORTE E CARGA DA GRAMA, ADUBAÇÃO E PLANTIO)</t>
  </si>
  <si>
    <t>RO-41404</t>
  </si>
  <si>
    <t>REVESTIMENTO VEGETAL COM SEMEADURA MANUAL (EXECUÇÃO, INCLUINDO FORNECIMENTO E TRANSPORTE DE TODOS OS MATERIAIS)</t>
  </si>
  <si>
    <t>RO-41781</t>
  </si>
  <si>
    <t>ARBORIZAÇÃO COM O FORNECIMENTO E TRANSPORTE DA MUDA ((EXECUÇÃO, INCLUINDO ESCAVAÇÃO, FORNECIMENTO E TRANSPORTE DA MUDA)</t>
  </si>
  <si>
    <t>RO-41732</t>
  </si>
  <si>
    <t>TRANSPORTE DA GRAMA</t>
  </si>
  <si>
    <t>M2*KM</t>
  </si>
  <si>
    <t>RO-41297</t>
  </si>
  <si>
    <t>LIMPEZA DE DISPOSITIVO DE DRENAGEM SUPERFICIAL (EXECUÇÃO, INCLUINDO CAPINA LATERAL NA LARGURA DE 0,20 M  E REMOÇÃO DE ENTULHO)</t>
  </si>
  <si>
    <t>RO-41300</t>
  </si>
  <si>
    <t>LIMPEZA DE BUEIROS (EXECUÇÃO, INCLUINDO REMOÇÃO DO MATERIAL PARA LOCAL ADEQUADO)</t>
  </si>
  <si>
    <t>HXH</t>
  </si>
  <si>
    <t>RO-42874</t>
  </si>
  <si>
    <t>LIMPEZA MECÂNICA DE BUEIROS POR HIDROJATEAMENTO, COM OBSTRUÇÃO MÉDIA - Ø 0,40M</t>
  </si>
  <si>
    <t>RO-42875</t>
  </si>
  <si>
    <t>LIMPEZA MECÂNICA DE BUEIROS POR HIDROJATEAMENTO, COM OBSTRUÇÃO MÉDIA - Ø 0,60M</t>
  </si>
  <si>
    <t>RO-42876</t>
  </si>
  <si>
    <t>LIMPEZA MECÂNICA DE BUEIROS POR HIDROJATEAMENTO, COM OBSTRUÇÃO MÉDIA - Ø 0,80M</t>
  </si>
  <si>
    <t>RO-42877</t>
  </si>
  <si>
    <t>LIMPEZA MECÂNICA DE BUEIROS POR HIDROJATEAMENTO, COM OBSTRUÇÃO MÉDIA - Ø 1,00M</t>
  </si>
  <si>
    <t>RO-41316</t>
  </si>
  <si>
    <t>CAIAÇÃO A DUAS DEMÃOS (EXECUÇÃO, INCLUINDO FORNECIMENTO E TRANSPORTE DE TODOS OS MATERIAIS)</t>
  </si>
  <si>
    <t>RO-43273</t>
  </si>
  <si>
    <t>TAPA BURACO - APLICAÇÃO DA MASSA (EXECUÇÃO, INCLUINDO PINTURA DE LIGAÇÃO)</t>
  </si>
  <si>
    <t>RO-41321</t>
  </si>
  <si>
    <t>USINAGEM DE PRÉ-MISTURADO A FRIO PARA TAPA-BURACO SEM FORNECIMENTO DO MATERIAL BETUMINOSO (EXECUÇÃO, INCLUINDO FORNECIMENTO DOS AGREGADOS, EXCLUI FORNECIMENTO E TRANSPORTE DO MATERIAL BETUMINOSO)</t>
  </si>
  <si>
    <t>RO-41329</t>
  </si>
  <si>
    <t>USINAGEM DE CONCRETO BETUMINOSO USINADO A QUENTE PARA TAPA-BURACO (EXECUÇÃO, INCLUINDO FORNECIMENTO DOS AGREGADOS, EXCLUI FORNECIMENTO E TRANSPORTE DO MATERIAL BETUMINOSO)</t>
  </si>
  <si>
    <t>RO-44505</t>
  </si>
  <si>
    <t>USINAGEM DE CBUQ PARA TAPA BURACO (EXECUÇÃO, INCLUINDO FORNECIMENTO E TRANSPORTE DOS AGREGADOS E DO MATERIAL BETUMINOSO)</t>
  </si>
  <si>
    <t>RO-44638</t>
  </si>
  <si>
    <t>TAPA-BURACO COM CONCRETO BETUMINOSO USINADO A QUENTE ((EXECUÇÃO INCLUINDO USINAGEM, PINTURA DE LIGAÇÃO, APLICAÇÃO DA MASSA, FORNECIMENTO E TRANSPORTE DOS AGREGADOS, EXCLUI FORNECIMENTO E TRANSPORTE DO MATERIAL BETUMINOSO)</t>
  </si>
  <si>
    <t>RO-41320</t>
  </si>
  <si>
    <t>TAPA-BURACO COM PMF COM FORNECIMENTO DO MATERIAL BETUMINOSO (EXECUÇÃO INCLUINDO USINAGEM, APLICAÇÃO DA MASSA, PINTURA DE LIGAÇÃO, FORNECIMENTO E TRANSPORTE DOS AGREGADOS E DO MATERIAL BETUMINOSO)</t>
  </si>
  <si>
    <t>RO-43439</t>
  </si>
  <si>
    <t>REMENDO SUPERFICIAL (EXECUÇÃO, INCLUINDO ESCAVAÇÃO E CARGA DO MATERIAL GRANULAR)</t>
  </si>
  <si>
    <t>RO-41334</t>
  </si>
  <si>
    <t>REMENDO PROFUNDO - RECOMPOSIÇÃO DA CAMADA GRANULAR (EXECUÇÃO, INCLUINDO REMOÇÃO DE CAMADA GRANULAR E REVESTIMENTO BETUMINOSO, TRANSPORTE PARA BOTA-FORA, FORNECIMENTO DO MATERIAL GRANULAR)</t>
  </si>
  <si>
    <t>RO-41336</t>
  </si>
  <si>
    <t>HORAS DE SERVENTE</t>
  </si>
  <si>
    <t>RO-41337</t>
  </si>
  <si>
    <t>OBR-VIA-315</t>
  </si>
  <si>
    <t>TRANSPORTE DE MATERIAL DE JAZIDA PARA CONSERVAÇÃO. DISTÂNCIA MÉDIA DE TRANSPORTE   &lt;= 10,00 KM</t>
  </si>
  <si>
    <t>RO-41338</t>
  </si>
  <si>
    <t>OBR-VIA-320</t>
  </si>
  <si>
    <t>TRANSPORTE DE MATERIAL DE JAZIDA PARA CONSERVAÇÃO. DISTÂNCIA MÉDIA DE TRANSPORTE DE 10,10 A 15,00 KM</t>
  </si>
  <si>
    <t>RO-41339</t>
  </si>
  <si>
    <t>OBR-VIA-325</t>
  </si>
  <si>
    <t>TRANSPORTE DE MATERIAL DE JAZIDA PARA CONSERVAÇÃO. DISTÂNCIA MÉDIA DE TRANSPORTE DE 15,10 A 20,00 KM</t>
  </si>
  <si>
    <t>RO-41340</t>
  </si>
  <si>
    <t>OBR-VIA-330</t>
  </si>
  <si>
    <t>TRANSPORTE DE MATERIAL DE JAZIDA PARA CONSERVAÇÃO. DISTÂNCIA MÉDIA DE TRANSPORTE DE 20,10 A 25,00 KM</t>
  </si>
  <si>
    <t>RO-41341</t>
  </si>
  <si>
    <t>OBR-VIA-335</t>
  </si>
  <si>
    <t>TRANSPORTE DE MATERIAL DE JAZIDA PARA CONSERVAÇÃO. DISTÂNCIA MÉDIA DE TRANSPORTE DE 25,10 A 30,00 KM</t>
  </si>
  <si>
    <t>RO-41342</t>
  </si>
  <si>
    <t>TRANSPORTE DE MATERIAL DE JAZIDA PARA CONSERVAÇÃO. DISTÂNCIA MÉDIA DE TRANSPORTE DE 30,10 A 40,00 KM</t>
  </si>
  <si>
    <t>RO-41343</t>
  </si>
  <si>
    <t>OBR-VIA-336</t>
  </si>
  <si>
    <t>TRANSPORTE DE MATERIAL DE JAZIDA PARA CONSERVAÇÃO. DISTÂNCIA MÉDIA DE TRANSPORTE DE 40,10 A 50,00 KM</t>
  </si>
  <si>
    <t>RO-41344</t>
  </si>
  <si>
    <t>OBR-VIA-340</t>
  </si>
  <si>
    <t>TRANSPORTE DE MATERIAL DE JAZIDA PARA CONSERVAÇÃO. DISTÂNCIA MÉDIA DE TRANSPORTE &gt; 50,10 KM</t>
  </si>
  <si>
    <t>RO-41345</t>
  </si>
  <si>
    <t>OBR-VIA-345</t>
  </si>
  <si>
    <t>TRANSPORTE DE AGREGADOS PARA CONSERVAÇÃO. DISTÂNCIA MÉDIA DE TRANSPORTE &lt;= 10,00 KM</t>
  </si>
  <si>
    <t>RO-41346</t>
  </si>
  <si>
    <t>OBR-VIA-350</t>
  </si>
  <si>
    <t>TRANSPORTE DE AGREGADOS PARA CONSERVAÇÃO. DISTÂNCIA MÉDIA DE TRANSPORTE DE 10,10 A 15,00 KM</t>
  </si>
  <si>
    <t>RO-41347</t>
  </si>
  <si>
    <t>OBR-VIA-355</t>
  </si>
  <si>
    <t>TRANSPORTE DE AGREGADOS PARA CONSERVAÇÃO. DISTÂNCIA MÉDIA DE TRANSPORTE DE 15,10 A 20,00 KM</t>
  </si>
  <si>
    <t>RO-41348</t>
  </si>
  <si>
    <t>OBR-VIA-360</t>
  </si>
  <si>
    <t>TRANSPORTE DE AGREGADOS PARA CONSERVAÇÃO. DISTÂNCIA MÉDIA DE TRANSPORTE DE 20,10 A 25,00 KM</t>
  </si>
  <si>
    <t>RO-41349</t>
  </si>
  <si>
    <t>OBR-VIA-361</t>
  </si>
  <si>
    <t>TRANSPORTE DE AGREGADOS PARA CONSERVAÇÃO. DISTÂNCIA MÉDIA DE TRANSPORTE DE 25,10 A 30,00 KM</t>
  </si>
  <si>
    <t>RO-41350</t>
  </si>
  <si>
    <t>TRANSPORTE DE AGREGADOS PARA CONSERVAÇÃO. DISTÂNCIA MÉDIA DE TRANSPORTE DE 30,10 A 40,00 KM</t>
  </si>
  <si>
    <t>RO-41351</t>
  </si>
  <si>
    <t>OBR-VIA-365</t>
  </si>
  <si>
    <t>TRANSPORTE DE AGREGADOS PARA CONSERVAÇÃO. DISTÂNCIA MÉDIA DE TRANSPORTE DE 40,10 A 50,00 KM</t>
  </si>
  <si>
    <t>RO-41352</t>
  </si>
  <si>
    <t>OBR-VIA-370</t>
  </si>
  <si>
    <t>TRANSPORTE DE AGREGADOS PARA CONSERVAÇÃO. DISTÂNCIA MÉDIA DE TRANSPORTE &gt; 50,10 KM</t>
  </si>
  <si>
    <t>RO-41353</t>
  </si>
  <si>
    <t>OBR-VIA-375</t>
  </si>
  <si>
    <t>TRANSPORTE DE PRÉ-MISTURADO A FRIO. DISTÂNCIA MÉDIA DE TRANSPORTE &lt;= 10,0 KM (DENSIDADE MATERIAL SOLTO)</t>
  </si>
  <si>
    <t>RO-41354</t>
  </si>
  <si>
    <t>OBR-VIA-380</t>
  </si>
  <si>
    <t>TRANSPORTE DE PRÉ-MISTURADO A FRIO. DISTÂNCIA MÉDIA DE TRANSPORTE DE 10,10 A 15,00 KM (DENSIDADE DE MATERIAL SOLTO)</t>
  </si>
  <si>
    <t>M3*KM</t>
  </si>
  <si>
    <t>RO-41355</t>
  </si>
  <si>
    <t>OBR-VIA-385</t>
  </si>
  <si>
    <t>TRANSPORTE DE PRÉ-MISTURADO A FRIO. DISTÂNCIA MÉDIA DE TRANSPORTE DE 15,10 A 20,00 KM (DENSIDADE DE MATERIAL SOLTO)</t>
  </si>
  <si>
    <t>RO-41356</t>
  </si>
  <si>
    <t>OBR-VIA-390</t>
  </si>
  <si>
    <t>TRANSPORTE DE PRÉ-MISTURADO A FRIO. DISTÂNCIA MÉDIA DE TRANSPORTE DE 20,10 A 25.00 KM (DENSIDADE DE MATERIAL SOLTO)</t>
  </si>
  <si>
    <t>RO-41357</t>
  </si>
  <si>
    <t>OBR-VIA-391</t>
  </si>
  <si>
    <t>TRANSPORTE DE PRÉ-MISTURADO A FRIO. DISTÂNCIA MÉDIA DE TRANSPORTE DE 25,10 A 30,00 KM (DENSIDADE DE MATERIAL SOLTO)</t>
  </si>
  <si>
    <t>RO-41358</t>
  </si>
  <si>
    <t>TRANSPORTE DE PRÉ-MISTURADO A FRIO. DISTÂNCIA MÉDIA DE TRANSPORTE DE 30,10 A 40,00 KM (DENSIDADE DE MATERIAL SOLTO)</t>
  </si>
  <si>
    <t>RO-41359</t>
  </si>
  <si>
    <t>OBR-VIA-400</t>
  </si>
  <si>
    <t>TRANSPORTE DE PRÉ-MISTURADO A FRIO. DISTÂNCIA MÉDIA DE TRANSPORTE DE 40,10 A 50,00 KM (DENSIDADE DE MATERIAL SOLTO)</t>
  </si>
  <si>
    <t>RO-41360</t>
  </si>
  <si>
    <t>OBR-VIA-405</t>
  </si>
  <si>
    <t>TRANSPORTE DE PRÉ-MISTURADO A FRIO. DISTÂNCIA MÉDIA DE TRANSPORTE &gt; 50,00 KM (DENSIDADE DE MATERIAL SOLTO)</t>
  </si>
  <si>
    <t>RO-41361</t>
  </si>
  <si>
    <t>TRANSPORTE DE CONCRETO BETUMINOSO USINADO A QUENTE. DISTÂNCIA MÉDIA DE TRANSPORTE &lt;= 10,00 KM (DENSIDADE DE MATERIAL SOLTO)</t>
  </si>
  <si>
    <t>RO-41362</t>
  </si>
  <si>
    <t>TRANSPORTE DE CONCRETO BETUMINOSO USINADO A QUENTE. DISTÂNCIA MÉDIA DE TRANSPORTE DE 10,10 A 15,00 KM (DENSIDADE DE MATERIAL SOLTO)</t>
  </si>
  <si>
    <t>RO-41363</t>
  </si>
  <si>
    <t>TRANSPORTE DE CONCRETO BETUMINOSO USINADO A QUENTE. DISTÂNCIA MÉDIA DE TRANSPORTE DE 15,10 A 20,00 KM (DENSIDADE DE MATERIAL SOLTO)</t>
  </si>
  <si>
    <t>RO-41364</t>
  </si>
  <si>
    <t>TRANSPORTE DE CONCRETO BETUMINOSO USINADO A QUENTE. DISTÂNCIA MÉDIA DE TRANSPORTE DE 20,10 A 25,00 KM (DENSIDADE DE MATERIAL SOLTO)</t>
  </si>
  <si>
    <t>RO-41365</t>
  </si>
  <si>
    <t>TRANSPORTE DE CONCRETO BETUMINOSO USINADO A QUENTE. DISTÂNCIA MÉDIA DE TRANSPORTE DE 25,10 A 30,00 KM (DENSIDADE DE MATERIAL SOLTO)</t>
  </si>
  <si>
    <t>RO-41366</t>
  </si>
  <si>
    <t>TRANSPORTE DE CONCRETO BETUMINOSO USINADO A QUENTE. DISTÂNCIA MÉDIA DE TRANSPORTE DE 30,10 A 40,00 KM (DENSIDADE DE MATERIAL SOLTO)</t>
  </si>
  <si>
    <t>RO-41367</t>
  </si>
  <si>
    <t>TRANSPORTE DE CONCRETO BETUMINOSO USINADO A QUENTE. DISTÂNCIA MÉDIA DE TRANSPORTE DE 40,10 A 50,00 KM (DENSIDADE DE MATERIAL SOLTO)</t>
  </si>
  <si>
    <t>RO-41368</t>
  </si>
  <si>
    <t>TRANSPORTE DE CONCRETO BETUMINOSO USINADO A QUENTE. DISTÂNCIA MÉDIA DE TRANSPORTE &gt;= 50,10 KM (DENSIDADE DE MATERIAL SOLTO)</t>
  </si>
  <si>
    <t>RO-41369</t>
  </si>
  <si>
    <t>OBR-VIA-410</t>
  </si>
  <si>
    <t>TRANSPORTE DE MATERIAL DE QUALQUER NATUREZA. DISTÂNCIA MÉDIA DE TRANSPORTE &lt;= 10,00 KM</t>
  </si>
  <si>
    <t>RO-41370</t>
  </si>
  <si>
    <t>OBR-VIA-415</t>
  </si>
  <si>
    <t>TRANSPORTE DE MATERIAL DE QUALQUER NATUREZA. DISTÂNCIA MÉDIA DE TRANSPORTE DE 10,10 A 15,00 KM</t>
  </si>
  <si>
    <t>RO-41371</t>
  </si>
  <si>
    <t>OBR-VIA-420</t>
  </si>
  <si>
    <t>TRANSPORTE DE MATERIAL DE QUALQUER NATUREZA. DISTÂNCIA MÉDIA DE TRANSPORTE DE 15,10 A 20,00 KM</t>
  </si>
  <si>
    <t>RO-41372</t>
  </si>
  <si>
    <t>OBR-VIA-425</t>
  </si>
  <si>
    <t>TRANSPORTE DE MATERIAL DE QUALQUER NATUREZA. DISTÂNCIA MÉDIA DE TRANSPORTE DE 20,10 A 25,00 KM</t>
  </si>
  <si>
    <t>RO-41373</t>
  </si>
  <si>
    <t>OBR-VIA-426</t>
  </si>
  <si>
    <t>TRANSPORTE DE MATERIAL DE QUALQUER NATUREZA. DISTÂNCIA MÉDIA DE TRANSPORTE DE 25,10 A 30,00 KM</t>
  </si>
  <si>
    <t>RO-41374</t>
  </si>
  <si>
    <t>TRANSPORTE DE MATERIAL DE QUALQUER NATUREZA. DISTÂNCIA MÉDIA DE TRANSPORTE DE 30,10 A 40,00 KM</t>
  </si>
  <si>
    <t>RO-41375</t>
  </si>
  <si>
    <t>OBR-VIA-430</t>
  </si>
  <si>
    <t>TRANSPORTE DE MATERIAL DE QUALQUER NATUREZA. DISTÂNCIA MÉDIA DE TRANSPORTE DE 40,10 A 50,00 KM</t>
  </si>
  <si>
    <t>RO-41376</t>
  </si>
  <si>
    <t>OBR-VIA-435</t>
  </si>
  <si>
    <t>TRANSPORTE DE MATERIAL DE QUALQUER NATUREZA. DISTÂNCIA MÉDIA DE TRANSPORTE &gt;= 50,10 KM</t>
  </si>
  <si>
    <t>108 - OBRAS DE ARTE ESPECIAIS</t>
  </si>
  <si>
    <t>RO-41596</t>
  </si>
  <si>
    <t>MURO DE ARRIMO EM CONCRETO, TIPO OC.MA-01 (EXECUÇÃO, INCLUINDO FORNECIMENTO E TRANSPORTE DE TODOS OS MATERIAIS)</t>
  </si>
  <si>
    <t>RO-41599</t>
  </si>
  <si>
    <t>DEMOLIÇÃO DE CONCRETO SIMPLES</t>
  </si>
  <si>
    <t>RO-43107</t>
  </si>
  <si>
    <t>DEMOLIÇÃO MANUAL DE CONCRETO ARMADO</t>
  </si>
  <si>
    <t>RO-41602</t>
  </si>
  <si>
    <t>DEMOLIÇÃO MECÂNICA DE CONCRETO ARMADO</t>
  </si>
  <si>
    <t>RO-42445</t>
  </si>
  <si>
    <t>DEMOLIÇÃO DE GUARDA-CORPO, INCLUINDO A REMOÇÃO DO MATERIAL DEMOLIDO (EXECUÇÃO, INCLUINDO CARGA E TRANSPORTE DO MATERIAL DEMOLIDO)</t>
  </si>
  <si>
    <t>RO-42418</t>
  </si>
  <si>
    <t>FORMAS PLANAS DE COMPENSADO COM REVESTIMENTO RESINADO (EXECUÇÃO, INCLUINDO DESFORMA,FORNECIMENTO E TRANSPORTE DE TODOS OS MATERIAIS)</t>
  </si>
  <si>
    <t>RO-43247</t>
  </si>
  <si>
    <t>ESCORAMENTO DESCONTÍNUO DE VALAS (EXECUÇÃO, INCLUINDO FORNECIMENTO E TRANSPORTE DE TODOS OS MATERIAIS)</t>
  </si>
  <si>
    <t>RO-41762</t>
  </si>
  <si>
    <t>ARGAMASSA DE CIMENTO E AREIA TRAÇO 1:3 (EXECUÇÃO, INCLUINDO FORNECIMENTO E TRANSPORTE DE TODOS OS MATERIAIS)</t>
  </si>
  <si>
    <t>RO-41621</t>
  </si>
  <si>
    <t>CONCRETO CICLÓPICO DE  CIMENTO PORTLAND COM 30% DE PEDRA DE MÃO, FCK &gt;= 10 MPA (EXECUÇÃO, INCLUINDO O FORNECIMENTO E TRANSPORTE DOS AGREGADOS)</t>
  </si>
  <si>
    <t>RO-41634</t>
  </si>
  <si>
    <t>CONCRETO CICLÓPICO DE  CIMENTO PORTLAND COM 30% PEDRA DE MÃO, FCK = 13,5 MPA (EXECUÇÃO, INCLUINDO O FORNECIMENTO E TRANSPORTE DOS AGREGADOS)</t>
  </si>
  <si>
    <t>RO-41626</t>
  </si>
  <si>
    <t>CONCRETO CICLÓPICO DE CIMENTO PORTLAND COM 30% PEDRA DE MÃO, FCK= 15,0 MPA (EXECUÇÃO, INCLUINDO O FORNECIMENTO E TRANSPORTE DOS AGREGADOS)</t>
  </si>
  <si>
    <t>RO-42415</t>
  </si>
  <si>
    <t>CONCRETO MAGRO DE CIMENTO PORTLAND FCK &gt;= 10,0 MPA (EXECUÇÃO, INCLUINDO O FORNECIMENTO E TRANSPORTE DOS AGREGADOS)</t>
  </si>
  <si>
    <t>RO-41622</t>
  </si>
  <si>
    <t>CONCRETO DE CIMENTO PORTLAND, FCK &gt;= 11,0 MPA (EXECUÇÃO, INCLUINDO O FORNECIMENTO E TRANSPORTE DOS AGREGADOS)</t>
  </si>
  <si>
    <t>RO-41623</t>
  </si>
  <si>
    <t>CONCRETO DE CIMENTO PORTLAND, FCK &gt;= 13,5 MPA (EXECUÇÃO, INCLUINDO O FORNECIMENTO E TRANSPORTE DOS AGREGADOS)</t>
  </si>
  <si>
    <t>RO-41624</t>
  </si>
  <si>
    <t>CONCRETO DE CIMENTO PORTLAND, FCK &gt;= 15,0 MPA (EXECUÇÃO, INCLUINDO O FORNECIMENTO E TRANSPORTE DOS AGREGADOS)</t>
  </si>
  <si>
    <t>RO-41625</t>
  </si>
  <si>
    <t>CONCRETO DE CIMENTO PORTLAND, FCK &gt;= 16,0 MPA (EXECUÇÃO, INCLUINDO O FORNECIMENTO E TRANSPORTE DOS AGREGADOS)</t>
  </si>
  <si>
    <t>RO-41627</t>
  </si>
  <si>
    <t>CONCRETO DE CIMENTO PORTLAND, FCK &gt;= 18,0 MPA (EXECUÇÃO, INCLUINDO O FORNECIMENTO E TRANSPORTE DOS AGREGADOS)</t>
  </si>
  <si>
    <t>RO-41628</t>
  </si>
  <si>
    <t>CONCRETO DE CIMENTO PORTLAND FCK &gt;= 20,0 MPA (EXECUÇÃO, INCLUINDO O FORNECIMENTO E TRANSPORTE DOS AGREGADOS)</t>
  </si>
  <si>
    <t>RO-41630</t>
  </si>
  <si>
    <t>CONCRETO DE CIMENTO PORTLAND, FCK &gt;= 21,0 MPA (EXECUÇÃO, INCLUINDO O FORNECIMENTO E TRANSPORTE DOS AGREGADOS)</t>
  </si>
  <si>
    <t>RO-41632</t>
  </si>
  <si>
    <t>CONCRETO DE CIMENTO PORTLAND, FCK &gt;= 25,0 MPA (EXECUÇÃO, INCLUINDO O FORNECIMENTO E TRANSPORTE DOS AGREGADOS)</t>
  </si>
  <si>
    <t>RO-41633</t>
  </si>
  <si>
    <t>CONCRETO DE CIMENTO PORTLAND, FCK &gt;= 30,0 MPA (EXECUÇÃO, INCLUINDO O FORNECIMENTO E TRANSPORTE DOS AGREGADOS)</t>
  </si>
  <si>
    <t>RO-44908</t>
  </si>
  <si>
    <t>OBR-PON-005</t>
  </si>
  <si>
    <t>ENSECADEIRA DE ESTACAS PRANCHA (EXECUÇÃO, INCLUINDO O FORNECIMENTO E TRANSPORTE DE TODOS OS MATERIAIS)</t>
  </si>
  <si>
    <t>RO-42412</t>
  </si>
  <si>
    <t>TUBULÃO A CÉU ABERTO, COM CAMISA DE CONCRETO PRÉ-MOLDADA COM DIAMETRO DE FUSTE Ø 1,20M EM SOLO (EXECUÇÃO, INCLUINDO ESCAVAÇÃO, EXCLUSIVE CONCRETO PARA CAMISA)</t>
  </si>
  <si>
    <t>RO-42442</t>
  </si>
  <si>
    <t>TUBULÃO A CÉU ABERTO, COM CAMISA DE CONCRETO PRÉ-MOLDADA COM DIAMETRO DE FUSTE Ø 1,20M, EM ROCHA (EXECUÇÃO, INCLUINDO ESCAVAÇÃO, EXCLUSIVE CONCRETO PARA CAMISA)</t>
  </si>
  <si>
    <t>RO-42455</t>
  </si>
  <si>
    <t>TUBULÃO A CÉU ABERTO, COM CAMISA DE CONCRETO PRÉ-MOLDADA COM DIÂMETRO DE FUSTE Ø 1,40M EM SOLO (EXECUÇÃO, INCLUINDO ESCAVAÇÃO, EXCLUSIVE CONCRETO PARA CAMISA)</t>
  </si>
  <si>
    <t>RO-42413</t>
  </si>
  <si>
    <t>TUBULÃO COM AR COMPRIMIDO COM CAMISA DE CONCRETO PRÉ MOLDADA COM DIAMETRO DE FUSTE Ø 1,20M, EM SOLO (EXECUÇÃO, INCLUINDO ESCAVAÇÃO, EXCLUSIVE CONCRETO PARA CAMISA)</t>
  </si>
  <si>
    <t>RO-43462</t>
  </si>
  <si>
    <t>TUBULÃO COM AR COMPRIMIDO COM CAMISA DE CONCRETO PRÉ MOLDADA COM DIAMETRO DE FUSTE Ø 1,20M, EM ROCHA (EXECUÇÃO, INCLUINDO ESCAVAÇÃO, EXCLUSIVE CONCRETO PARA CAMISA)</t>
  </si>
  <si>
    <t>RO-42811</t>
  </si>
  <si>
    <t>TUBULÃO COM AR COMPRIMIDO COM CAMISA DE CONCRETO PRÉ MOLDADA COM DIAMETRO DE FUSTE Ø 1,40M, EM SOLO (EXECUÇÃO, INCLUINDO ESCAVAÇÃO, EXCLUSIVE CONCRETO PARA CAMISA)</t>
  </si>
  <si>
    <t>RO-43871</t>
  </si>
  <si>
    <t>TUBULÃO COM AR COMPRIMIDO COM CAMISA DE CONCRETO PRÉ MOLDADA COM DIAMETRO DE FUSTE Ø 1,40M, EM ROCHA (EXECUÇÃO, INCLUINDO ESCAVAÇÃO, EXCLUSIVE CONCRETO PARA CAMISA)</t>
  </si>
  <si>
    <t>RO-43568</t>
  </si>
  <si>
    <t>TUBULÃO COM AR COMPRIMIDO COM CAMISA DE CONCRETO PRÉ-MOLDADA COM DIÂMETRO DE FUSTE Ø 1,60M, EM SOLO (EXECUÇÃO, INCLUINDO ESCAVAÇÃO, EXCLUSIVE CONCRETO PARA CAMISA)</t>
  </si>
  <si>
    <t>RO-41429</t>
  </si>
  <si>
    <t>APICOAMENTO MANUAL EM CONCRETO</t>
  </si>
  <si>
    <t>RO-41431</t>
  </si>
  <si>
    <t>ESTRUTURA METÁLICA PARA ANDAIMES</t>
  </si>
  <si>
    <t>RO-41432</t>
  </si>
  <si>
    <t>PLATAFORMA DE MADEIRA PARA  ANDAIMES (EXECUÇÃO, INCLUINDO FORNECIMENTO E TRANSPORTE DE TODOS OS MATERIAIS)</t>
  </si>
  <si>
    <t>RO-41614</t>
  </si>
  <si>
    <t>FORMAS PLANAS DE MADEIRA DE PINHO DE 3ª (EXECUÇÃO, INCLUINDO DESFORMA,FORNECIMENTO E TRANSPORTE DE TODOS OS MATERIAIS)</t>
  </si>
  <si>
    <t>RO-41435</t>
  </si>
  <si>
    <t>DEMOLIÇÃO DE PAVIMENTO DE CONCRETO (EXECUÇÃO, INCLUINDO A REMOÇÃO DO MATERIAL DEMOLIDO)</t>
  </si>
  <si>
    <t>RO-41443</t>
  </si>
  <si>
    <t>OBR-PON-065</t>
  </si>
  <si>
    <t>ANDAIME SUSPENSO COM PISO EM PRANCHAS DE MADEIRA (EXECUÇÃO, INCLUINDO O FORNECIMENTO E TRANSPORTE DOS MATERIAIS)</t>
  </si>
  <si>
    <t>RO-43047</t>
  </si>
  <si>
    <t>FURO EM CONCRETO Ø = 10,0 MM, PROFUNDIDADE = 10 CM</t>
  </si>
  <si>
    <t>RO-43456</t>
  </si>
  <si>
    <t>FURO EM CONCRETO Ø = 10,0 MM, PROFUNDIDADE = 15 CM</t>
  </si>
  <si>
    <t>RO-42426</t>
  </si>
  <si>
    <t>FURO EM CONCRETO Ø = 12,5 MM, PROFUNDIDADE = 10 CM</t>
  </si>
  <si>
    <t>RO-41453</t>
  </si>
  <si>
    <t>FURO EM CONCRETO Ø = 12,5 MM, PROFUNDIDADE = 15 CM</t>
  </si>
  <si>
    <t>RO-41454</t>
  </si>
  <si>
    <t>FURO EM CONCRETO Ø = 12,5 MM, PROFUNDIDADE = 20 CM</t>
  </si>
  <si>
    <t>RO-41455</t>
  </si>
  <si>
    <t>FURO EM CONCRETO Ø = 12,5 MM, PROFUNDIDADE = 30 CM</t>
  </si>
  <si>
    <t>RO-41456</t>
  </si>
  <si>
    <t>FURO EM CONCRETO Ø = 16,0 MM, PROFUNDIDADE = 15 CM</t>
  </si>
  <si>
    <t>RO-41457</t>
  </si>
  <si>
    <t>FURO EM CONCRETO Ø = 16,0 MM, PROFUNDIDADE = 20 CM</t>
  </si>
  <si>
    <t>RO-41458</t>
  </si>
  <si>
    <t>FURO EM CONCRETO Ø = 16,0 MM, PROFUNDIDADE = 30 CM</t>
  </si>
  <si>
    <t>RO-41459</t>
  </si>
  <si>
    <t>FURO EM CONCRETO Ø = 16,0 MM, PROFUNDIDADE = 50 CM</t>
  </si>
  <si>
    <t>RO-41460</t>
  </si>
  <si>
    <t>FURO EM CONCRETO Ø = 20,0 MM, PROFUNDIDADE = 15 CM</t>
  </si>
  <si>
    <t>RO-41461</t>
  </si>
  <si>
    <t>FURO EM CONCRETO Ø = 20,0 MM, PROFUNDIDADE = 20 CM</t>
  </si>
  <si>
    <t>RO-41463</t>
  </si>
  <si>
    <t>FURO EM CONCRETO Ø = 20,0 MM, PROFUNDIDADE = 30 CM</t>
  </si>
  <si>
    <t>RO-41464</t>
  </si>
  <si>
    <t>FURO EM CONCRETO Ø = 20,0 MM, PROFUNDIDADE = 40 CM</t>
  </si>
  <si>
    <t>RO-41466</t>
  </si>
  <si>
    <t>FURO EM CONCRETO Ø = 25,0 MM, PROFUNDIDADE = 15 CM</t>
  </si>
  <si>
    <t>RO-41465</t>
  </si>
  <si>
    <t>FURO EM CONCRETO Ø = 25,0 MM, PROFUNDIDADE = 20 CM</t>
  </si>
  <si>
    <t>RO-41467</t>
  </si>
  <si>
    <t>FURO EM CONCRETO Ø = 25,0 MM, PROFUNDIDADE = 30 CM</t>
  </si>
  <si>
    <t>RO-41469</t>
  </si>
  <si>
    <t>FURO EM CONCRETO Ø = 25,0 MM, PROFUNDIDADE = 50 CM</t>
  </si>
  <si>
    <t>RO-41470</t>
  </si>
  <si>
    <t>FURO EM CONCRETO Ø = 25,0 MM, PROFUNDIDADE = 80 CM</t>
  </si>
  <si>
    <t>RO-41473</t>
  </si>
  <si>
    <t>FURO EM CONCRETO Ø = 32,0 MM, PROFUNDIDADE = 30 CM</t>
  </si>
  <si>
    <t>RO-41475</t>
  </si>
  <si>
    <t>FURO EM CONCRETO Ø = 40,0 MM, PROFUNDIDADE = 30 CM</t>
  </si>
  <si>
    <t>RO-41476</t>
  </si>
  <si>
    <t>FURO EM CONCRETO Ø = 50,0 MM, PROFUNDIDADE = 30 CM</t>
  </si>
  <si>
    <t>RO-41482</t>
  </si>
  <si>
    <t>FURO EM CONCRETO Ø = 75 MM, PROFUNDIDADE = 15 CM</t>
  </si>
  <si>
    <t>RO-41479</t>
  </si>
  <si>
    <t>FURO EM ROCHA Ø = 20,0 MM, PROFUNDIDADE = 40 MM</t>
  </si>
  <si>
    <t>RO-41648</t>
  </si>
  <si>
    <t>FURO EM ROCHA Ø = 25,0 MM, PROFUNDIDADE = 50 MM</t>
  </si>
  <si>
    <t>RO-41481</t>
  </si>
  <si>
    <t>FURO EM ROCHA Ø = 50,0 MM, PROFUNDIDADE = 30 MM</t>
  </si>
  <si>
    <t>RO-41493</t>
  </si>
  <si>
    <t>CONCRETO ESTRUTURAL COM RESISTÊNCIA FCK &gt;= 13,5 MPA (EXECUÇÃO, INCLUINDO O FORNECIMENTO DE TODOS OS MATERIAIS, EXCLUI O TRANSPORTE DOS AGREGADOS)</t>
  </si>
  <si>
    <t>RO-41494</t>
  </si>
  <si>
    <t>CONCRETO ESTRUTURAL COM RESISTÊNCIA FCK &gt;= 15,0 MPA (EXECUÇÃO, INCLUINDO O FORNECIMENTO DE TODOS OS MATERIAIS, EXCLUI O TRANSPORTE DOS AGREGADOS)</t>
  </si>
  <si>
    <t>RO-41495</t>
  </si>
  <si>
    <t>CONCRETO ESTRUTURAL COM RESISTÊNCIA FCK &gt;= 16,0 MPA (EXECUÇÃO, INCLUINDO O FORNECIMENTO DE TODOS OS MATERIAIS, EXCLUI O TRANSPORTE DOS AGREGADOS)</t>
  </si>
  <si>
    <t>RO-41496</t>
  </si>
  <si>
    <t>CONCRETO ESTRUTURAL COM RESISTÊNCIA FCK &gt;= 18,0 MPA (EXECUÇÃO, INCLUINDO O FORNECIMENTO DE TODOS OS MATERIAIS, EXCLUI O TRANSPORTE DOS AGREGADOS)</t>
  </si>
  <si>
    <t>RO-42416</t>
  </si>
  <si>
    <t>CONCRETO ESTRUTURAL COM RESISTÊNCIA FCK &gt;= 20,0 MPA (EXECUÇÃO, INCLUINDO O FORNECIMENTO DE TODOS OS MATERIAIS, EXCLUI O TRANSPORTE DOS AGREGADOS)</t>
  </si>
  <si>
    <t>RO-45041</t>
  </si>
  <si>
    <t>CONCRETO ESTRUTURAL COM RESISTÊNCIA FCK &gt;= 21 MPA (EXECUÇÃO, INCLUINDO O FORNECIMENTO DE TODOS OS MATERIAIS, EXCLUI O TRANSPORTE DOS AGREGADOS)</t>
  </si>
  <si>
    <t>RO-42417</t>
  </si>
  <si>
    <t>CONCRETO ESTRUTURAL COM RESISTÊNCIA FCK &gt;= 25,0 MPA (EXECUÇÃO, INCLUINDO O FORNECIMENTO DE TODOS OS MATERIAIS, EXCLUI O TRANSPORTE DOS AGREGADOS)</t>
  </si>
  <si>
    <t>RO-42456</t>
  </si>
  <si>
    <t>CONCRETO ESTRUTURAL COM RESISTÊNCIA FCK &gt;= 30,0 MPA (EXECUÇÃO, INCLUINDO O FORNECIMENTO DE TODOS OS MATERIAIS, EXCLUI O TRANSPORTE DOS AGREGADOS)</t>
  </si>
  <si>
    <t>RO-42467</t>
  </si>
  <si>
    <t>CONCRETO MAGRO FCK &gt;= 10,0 MPA (EXECUÇÃO, INCLUINDO O FORNECIMENTO DE TODOS OS MATERIAIS, EXCLUI O TRANSPORTE DOS AGREGADOS)</t>
  </si>
  <si>
    <t>RO-41502</t>
  </si>
  <si>
    <t>CONCRETO CICLÓPICO FCK &gt; 13,5 MPA, COM 30% PEDRA DE MÃO (EXECUÇÃO, INCLUINDO O FORNECIMENTO DE TODOS OS MATERIAIS, EXCLUI O TRANSPORTE DOS AGREGADOS)</t>
  </si>
  <si>
    <t>RO-41544</t>
  </si>
  <si>
    <t>OBR-PON-015</t>
  </si>
  <si>
    <t>CIMBRAMENTO: ESCORAMENTO EM MADEIRA (EXECUÇÃO, INCLUINDO O FORNECIMENTO E TRANSPORTE DE TODOS OS MATERIAIS)</t>
  </si>
  <si>
    <t>RO-42285</t>
  </si>
  <si>
    <t>ARMAÇÃO: AÇO CA-50 (EXECUÇÃO, INCLUINDO PREPARO, DOBRAGEM, COLOCAÇÃO NAS FORMAS E TRANSPORTE DE TODOS OS MATERIAIS)</t>
  </si>
  <si>
    <t>RO-41552</t>
  </si>
  <si>
    <t>ARMAÇÃO: AÇO CA-60 (EXECUÇÃO, INCLUINDO PREPARO, DOBRAGEM, COLOCAÇÃO NAS FORMAS E TRANSPORTE DE TODOS OS MATERIAIS)</t>
  </si>
  <si>
    <t>RO-41651</t>
  </si>
  <si>
    <t>PREENCHIMENTO DE FUROS COM SIKADUR 32 OU SIMILAR (EXECUÇÃO, INCLUINDO O FORNECIMENTO E TRANSPORTE DE TODOS OS MATERIAIS, EXCLUI EXECUÇÃO DO FURO)</t>
  </si>
  <si>
    <t>RO-41653</t>
  </si>
  <si>
    <t>PREENCHIMENTO DE FUROS COM INJEÇÃO DE EPOXI (SIKADUR - 43) (EXECUÇÃO, INCLUINDO O FORNECIMENTO DE TODOS OS MATERIAIS, EXCLUI EXECUÇÃO DO FURO)</t>
  </si>
  <si>
    <t>RO-41652</t>
  </si>
  <si>
    <t>TRATAMENTO DE TRINCAS FINAS (EXECUÇÃO, INCLUINDO O FORNECIMENTO E TRANSPORTE DE TODOS OS MATERIAIS)</t>
  </si>
  <si>
    <t>RO-42425</t>
  </si>
  <si>
    <t>CONCRETO DE PAVIMENTAÇÃO COM FCK &gt;= 25 MPA (EXECUÇÃO, INCLUINDO O FORNECIMENTO DE TODOS OS MATERIAIS, EXCLUI O TRANSPORTE DOS AGREGADOS)</t>
  </si>
  <si>
    <t>RO-41575</t>
  </si>
  <si>
    <t>MASTIQUE ELÁSTICO(TIPO VEDAFLEX OU SIMILAR) (EXECUÇÃO, INCLUINDO O FORNECIMENTO E TRANSPORTE DE TODOS OS MATERIAIS)</t>
  </si>
  <si>
    <t>RO-41582</t>
  </si>
  <si>
    <t>OBR-PON-035</t>
  </si>
  <si>
    <t>APARELHOS DE APOIO EM NEOPRENE FRETADO (EXECUÇÃO, INCLUINDO A APLICAÇÃO, FORNECIMENTO E TRANSPORTE DOS MATERIAIS)</t>
  </si>
  <si>
    <t>RO-41557</t>
  </si>
  <si>
    <t>OBR-PON-010</t>
  </si>
  <si>
    <t>FORMAS SUSPENSAS DE COMPENSADO RESINADO (EXECUÇÃO, INCLUINDO DESFORMA, FORNECIMENTO E TRANSPORTE DE TODOS OS MATERIAIS)</t>
  </si>
  <si>
    <t>RO-41558</t>
  </si>
  <si>
    <t>FORMA PLANA DE MADEIRIT (EXECUÇÃO, INCLUINDO DESFORMA, FORNECIMENTO E TRANSPORTE DE TODOS OS MATERIAIS)</t>
  </si>
  <si>
    <t>RO-41559</t>
  </si>
  <si>
    <t>FORMAS CURVAS DE MADEIRIT (EXECUÇÃO, INCLUINDO DESFORMA, FORNECIMENTO E TRANSPORTE DE TODOS OS MATERIAIS)</t>
  </si>
  <si>
    <t>RO-41565</t>
  </si>
  <si>
    <t>OBR-PON-030</t>
  </si>
  <si>
    <t>JUNTAS DE PAVIMENTAÇÃO LONGITUDINAL E TRANSVERSAL (EXECUÇÃO, INCLUINDO O FORNECIMENTO E TRANSPORTE DE TODOS OS MATERIAIS)</t>
  </si>
  <si>
    <t>RO-40989</t>
  </si>
  <si>
    <t>BARREIRA SIMPLES DE CONCRETO ARMADO TIPO NEW JERSEY (EXECUÇÃO, INCLUINDO  FORNECIMENTO E TRANSPORTE DE TODOS OS MATERIAIS)</t>
  </si>
  <si>
    <t>RO-41657</t>
  </si>
  <si>
    <t>CANTONEIRA METÁLICA DE DIMENSÕES  2"X2"X5/16" (EXECUÇÃO, INCLUINDO FORNECIMENTO E TRANSPORTE DE TODOS OS MATERIAIS)</t>
  </si>
  <si>
    <t>RO-41569</t>
  </si>
  <si>
    <t>CANTONEIRA METÁLICA DE DIMENSÕES 3" X 3" X 3/8" (EXECUÇÃO, INCLUINDO O FORNECIMENTO E TRANSPORTE DE TODOS OS MATERIAIS)</t>
  </si>
  <si>
    <t>RO-41570</t>
  </si>
  <si>
    <t>CANTONEIRA METÁLICA DE DIMENSÕES 4" X 4" X 3/8" (EXECUÇÃO, INCLUINDO O FORNECIMENTO E TRANSPORTE DE TODOS OS MATERIAIS)</t>
  </si>
  <si>
    <t>RO-41571</t>
  </si>
  <si>
    <t>CANTONEIRA METÁLICA DE DIMENSÕES 4" X 4" X 1/2" (EXECUÇÃO, INCLUINDO O FORNECIMENTO E TRANSPORTE DE TODOS OS MATERIAIS)</t>
  </si>
  <si>
    <t>RO-41578</t>
  </si>
  <si>
    <t>LIMPEZA DE SUPERFÍCIE COM JATO DE AREIA E AGUA</t>
  </si>
  <si>
    <t>RO-42430</t>
  </si>
  <si>
    <t>LIMPEZA MANUAL E TRATAMENTO DE ARMADURA OXIDADA</t>
  </si>
  <si>
    <t>RO-41581</t>
  </si>
  <si>
    <t>LIMPEZA DE ARMADURA COM JATO DE AREIA E ÁGUA</t>
  </si>
  <si>
    <t>RO-41584</t>
  </si>
  <si>
    <t>DRENO DE PVC Ø = 50 MM, COMPRIMENTO UNITÁRIO = 30 CM (EXECUÇÃO, INCLUINDO O FORNECIMENTO E TRANSPORTE DE TODOS OS MATERIAIS)</t>
  </si>
  <si>
    <t>RO-42476</t>
  </si>
  <si>
    <t>DRENO DE PVC Ø = 50 MM, COMPRIMENTO UNITÁRIO = 35 CM (EXECUÇÃO, INCLUINDO O FORNECIMENTO E TRANSPORTE DE TODOS OS MATERIAIS)</t>
  </si>
  <si>
    <t>RO-42994</t>
  </si>
  <si>
    <t>DRENO DE PVC Ø = 50 MM, COMPRIMENTO UNITÁRIO = 40 CM (EXECUÇÃO, INCLUINDO O FORNECIMENTO E TRANSPORTE DE TODOS OS MATERIAIS)</t>
  </si>
  <si>
    <t>RO-41586</t>
  </si>
  <si>
    <t>DRENO DE PVC Ø = 75 MM, COMPRIMENTO UNITÁRIO = 15 CM (EXECUÇÃO, INCLUINDO O FORNECIMENTO E TRANSPORTE DE TODOS OS MATERIAIS)</t>
  </si>
  <si>
    <t>RO-41587</t>
  </si>
  <si>
    <t>DRENO DE PVC Ø = 75 MM, COMPRIMENTO UNITÁRIO = 30 CM (EXECUÇÃO, INCLUINDO O FORNECIMENTO E TRANSPORTE DE TODOS OS MATERIAIS)</t>
  </si>
  <si>
    <t>RO-41591</t>
  </si>
  <si>
    <t>DRENO DE PVC Ø = 75 MM, COMPRIMENTO UNITÁRIO = 35 CM (EXECUÇÃO, INCLUINDO O FORNECIMENTO E TRANSPORTE DE TODOS OS MATERIAIS)</t>
  </si>
  <si>
    <t>RO-41592</t>
  </si>
  <si>
    <t>DRENO DE PVC Ø = 75 MM, COMPRIMENTO UNITÁRIO = 40 CM (EXECUÇÃO, INCLUINDO O FORNECIMENTO E TRANSPORTE DE TODOS OS MATERIAIS)</t>
  </si>
  <si>
    <t>RO-41589</t>
  </si>
  <si>
    <t>DRENO DE PVC Ø = 100 MM, COMPRIMENTO UNITÁRIO = 35 CM (EXECUÇÃO, INCLUINDO O FORNECIMENTO E TRANSPORTE DE TODOS OS MATERIAIS)</t>
  </si>
  <si>
    <t>RO-41588</t>
  </si>
  <si>
    <t>DRENO DE PVC Ø = 100 MM, COMPRIMENTO UNITÁRIO = 40 CM (EXECUÇÃO, INCLUINDO O FORNECIMENTO E TRANSPORTE DE TODOS OS MATERIAIS)</t>
  </si>
  <si>
    <t>RO-41590</t>
  </si>
  <si>
    <t>DRENO DE PVC Ø = 100 MM, COMPRIMENTO UNITÁRIO = 45 CM (EXECUÇÃO, INCLUINDO O FORNECIMENTO E TRANSPORTE DE TODOS OS MATERIAIS)</t>
  </si>
  <si>
    <t>RO-41594</t>
  </si>
  <si>
    <t>DRENO DE PVC Ø = 100MM, COMPRIMENTO UNITÁRIO = 0,60M (EXECUÇÃO, INCLUINDO O FORNECIMENTO E TRANSPORTE DE TODOS OS MATERIAIS)</t>
  </si>
  <si>
    <t>RO-41593</t>
  </si>
  <si>
    <t>CAIAÇÃO A TRÊS DEMÃOS (EXECUÇÃO, INCLUINDO O FORNECIMENTO E TRANSPORTE DE TODOS OS MATERIAIS)</t>
  </si>
  <si>
    <t>109 - ÍNDICE NACIONAL DE CONSTRUÇÃO CIVIL</t>
  </si>
  <si>
    <t>RO-41664</t>
  </si>
  <si>
    <t>ABRIGO SIMPLES DE PASSAGEIROS PRÉ-MOLDADO (EXECUÇÃO, INCLUINDO O FORNECIMENTO E TRANSPORTE E MONTAGEM)</t>
  </si>
  <si>
    <t>RO-41665</t>
  </si>
  <si>
    <t>ABRIGO DUPLO DE PASSAGEIROS PRÉ-MOLDADO (EXECUÇÃO, INCLUINDO O FORNECIMENTO,  TRANSPORTE E MONTAGEM)</t>
  </si>
  <si>
    <t>RO-41662</t>
  </si>
  <si>
    <t>REBOCO DE ARGAMASSA DE CIMENTO E AREIA, TRAÇO 1:5 (EXECUÇÃO, INCLUINDO O FORNECIMENTO E TRANSPORTE DE TODOS OS MATERIAIS)</t>
  </si>
  <si>
    <t>RO-41661</t>
  </si>
  <si>
    <t>CHAPISCO DE CIMENTO E AREIA, TRAÇO 1:3 (EXECUÇÃO, INCLUINDO O FORNECIMENTO E TRANSPORTE DE TODOS OS MATERIAIS)</t>
  </si>
  <si>
    <t>SINAPI</t>
  </si>
  <si>
    <t>Número de meses</t>
  </si>
  <si>
    <t>Calçada e Canteiro</t>
  </si>
  <si>
    <t>Área Calçada e Canteiro</t>
  </si>
  <si>
    <t>Espessura lastro</t>
  </si>
  <si>
    <t>BDI: 24,23%</t>
  </si>
  <si>
    <t>Número de banheiros</t>
  </si>
  <si>
    <t>Número de almoxarifados</t>
  </si>
  <si>
    <t>BDI 24,23%</t>
  </si>
  <si>
    <t>E9792</t>
  </si>
  <si>
    <t>CAMINHÃO PARA HIDROSSEMEADURA COM CAPACIDADE DE 7000 l - 25 KW/136KW</t>
  </si>
  <si>
    <t>A - EQUIPAMENTO</t>
  </si>
  <si>
    <t>QUANT</t>
  </si>
  <si>
    <t>UTILIZAÇÃO</t>
  </si>
  <si>
    <t>CUSTO OPERAÇÃO</t>
  </si>
  <si>
    <t>CUSTO HORÁRIO</t>
  </si>
  <si>
    <t>OPERAT.</t>
  </si>
  <si>
    <t>IMPROD.</t>
  </si>
  <si>
    <t>E9508</t>
  </si>
  <si>
    <t>B - MÃO DE OBRA</t>
  </si>
  <si>
    <t>(A) TOTAL</t>
  </si>
  <si>
    <t>P9875</t>
  </si>
  <si>
    <t>ENCARREGADO DE TURMA</t>
  </si>
  <si>
    <t>QUANTIDADE</t>
  </si>
  <si>
    <t>SALÁRIO BASE</t>
  </si>
  <si>
    <t>P9824</t>
  </si>
  <si>
    <t>SERVENTE</t>
  </si>
  <si>
    <t>(B) TOTAL</t>
  </si>
  <si>
    <t>PREÇO UNITÁRIO</t>
  </si>
  <si>
    <t>M0220</t>
  </si>
  <si>
    <t>ADUBO NPK</t>
  </si>
  <si>
    <t>M1755</t>
  </si>
  <si>
    <t>PÓ CALCÁRIO</t>
  </si>
  <si>
    <t>M0223</t>
  </si>
  <si>
    <t>SEMENTES PARA HIDROSSEMEADURA</t>
  </si>
  <si>
    <t>M0225</t>
  </si>
  <si>
    <t>ADUBO ORGÂNICO</t>
  </si>
  <si>
    <t>(F) TOTAL</t>
  </si>
  <si>
    <t>F - MATERIAIS/ATIVIDADES AUXILIARES</t>
  </si>
  <si>
    <t>G - TRANSPORTE</t>
  </si>
  <si>
    <t>txm</t>
  </si>
  <si>
    <t>CUSTO UNITÁRIO TOTAL (D) + (F) + (G)</t>
  </si>
  <si>
    <t>CAMINHÃO CARROCERIA COM CAPACIDADE DE 9 t - 136 kW</t>
  </si>
  <si>
    <t>TRANSPORTE COM CAMINHÃO CARROCERIA DE 5t - RODOVIA PAVIMENTADA</t>
  </si>
  <si>
    <t xml:space="preserve">CUSTO HORARIO DA EXECUÇÃO (A) + (B) </t>
  </si>
  <si>
    <t xml:space="preserve">CUSTO UNITÁRIO TOTAL (D) + (F) + (G) COM BDI </t>
  </si>
  <si>
    <t>COMPOSIÇÃO 2</t>
  </si>
  <si>
    <t>HIDROSSEMEADURA DE GRAMA BATATAIS</t>
  </si>
  <si>
    <t>COMPOSIÇÃO 2 - HIDROSSEMEADURA DE GRAMA BATATAIS</t>
  </si>
  <si>
    <t>CREA -  MG 187.842/D</t>
  </si>
  <si>
    <t>ENGª. CIVIL -   FLÁVIA C. BARBOSA</t>
  </si>
  <si>
    <t>C - PRODUÇÃO DA EQUIPE</t>
  </si>
  <si>
    <t>E - ADC. M. O. - Ferramentas</t>
  </si>
  <si>
    <t>D - CUSTOUNITÁRIO DA EXECUÇÃO [(A) + (B) + (E)] / (C) =(D)</t>
  </si>
  <si>
    <t>6.8</t>
  </si>
  <si>
    <t>3.16</t>
  </si>
  <si>
    <t>3.17</t>
  </si>
  <si>
    <t>PREÇO UNIT.</t>
  </si>
  <si>
    <t>PREÇO UNIT. COM BDI</t>
  </si>
  <si>
    <t>CUSTO UNIT.</t>
  </si>
  <si>
    <t>CUSTO UNIT. COM BDI</t>
  </si>
</sst>
</file>

<file path=xl/styles.xml><?xml version="1.0" encoding="utf-8"?>
<styleSheet xmlns="http://schemas.openxmlformats.org/spreadsheetml/2006/main">
  <numFmts count="15">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_-[$R$-416]\ * #,##0.00_-;\-[$R$-416]\ * #,##0.00_-;_-[$R$-416]\ * &quot;-&quot;??_-;_-@_-"/>
    <numFmt numFmtId="167" formatCode="_-[$R$-416]* #,##0.00_-;\-[$R$-416]* #,##0.00_-;_-[$R$-416]* &quot;-&quot;??_-;_-@_-"/>
    <numFmt numFmtId="168" formatCode="_-&quot;R$&quot;\ * #,##0.000_-;\-&quot;R$&quot;\ * #,##0.000_-;_-&quot;R$&quot;\ * &quot;-&quot;??_-;_-@_-"/>
    <numFmt numFmtId="169" formatCode="0.0000"/>
    <numFmt numFmtId="170" formatCode="_(* #,##0.0000_);_(* \(#,##0.0000\);_(* &quot;-&quot;????_);_(@_)"/>
    <numFmt numFmtId="171" formatCode="_-* #,##0.000_-;\-* #,##0.000_-;_-* &quot;-&quot;??_-;_-@_-"/>
    <numFmt numFmtId="172" formatCode="_-* #,##0.0000_-;\-* #,##0.0000_-;_-* &quot;-&quot;??_-;_-@_-"/>
    <numFmt numFmtId="173" formatCode="_-&quot;R$&quot;\ * #,##0.0000_-;\-&quot;R$&quot;\ * #,##0.0000_-;_-&quot;R$&quot;\ * &quot;-&quot;??_-;_-@_-"/>
    <numFmt numFmtId="174" formatCode="_(* #,##0.000_);_(* \(#,##0.000\);_(* &quot;-&quot;??_);_(@_)"/>
    <numFmt numFmtId="175" formatCode="_-[$R$-416]\ * #,##0.0000_-;\-[$R$-416]\ * #,##0.0000_-;_-[$R$-416]\ * &quot;-&quot;??_-;_-@_-"/>
    <numFmt numFmtId="176" formatCode="&quot;R$&quot;#,##0.0000"/>
  </numFmts>
  <fonts count="29">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0"/>
      <color theme="1"/>
      <name val="Calibri"/>
      <family val="2"/>
      <scheme val="minor"/>
    </font>
    <font>
      <b/>
      <sz val="12"/>
      <color rgb="FFFF0000"/>
      <name val="Calibri"/>
      <family val="2"/>
      <scheme val="minor"/>
    </font>
    <font>
      <b/>
      <sz val="11"/>
      <color theme="0"/>
      <name val="Calibri"/>
      <family val="2"/>
      <scheme val="minor"/>
    </font>
    <font>
      <i/>
      <sz val="11"/>
      <color rgb="FF7F7F7F"/>
      <name val="Calibri"/>
      <family val="2"/>
      <scheme val="minor"/>
    </font>
    <font>
      <sz val="10"/>
      <name val="Arial"/>
      <family val="2"/>
    </font>
    <font>
      <sz val="12"/>
      <name val="Calibri"/>
      <family val="2"/>
      <scheme val="minor"/>
    </font>
    <font>
      <sz val="12"/>
      <color theme="1"/>
      <name val="Verdana"/>
      <family val="2"/>
    </font>
    <font>
      <b/>
      <sz val="12"/>
      <color theme="1"/>
      <name val="Verdana"/>
      <family val="2"/>
    </font>
    <font>
      <b/>
      <sz val="18"/>
      <color theme="1"/>
      <name val="Verdana"/>
      <family val="2"/>
    </font>
    <font>
      <b/>
      <sz val="16"/>
      <color theme="1"/>
      <name val="Verdana"/>
      <family val="2"/>
    </font>
    <font>
      <b/>
      <sz val="12"/>
      <color theme="9" tint="-0.249977111117893"/>
      <name val="Verdana"/>
      <family val="2"/>
    </font>
    <font>
      <sz val="14"/>
      <color theme="1"/>
      <name val="Verdana"/>
      <family val="2"/>
    </font>
    <font>
      <b/>
      <sz val="14"/>
      <color theme="1"/>
      <name val="Verdana"/>
      <family val="2"/>
    </font>
    <font>
      <b/>
      <sz val="8"/>
      <color rgb="FF000000"/>
      <name val="Century Gothic"/>
      <family val="2"/>
    </font>
    <font>
      <sz val="8"/>
      <color rgb="FF000000"/>
      <name val="Century Gothic"/>
      <family val="2"/>
    </font>
    <font>
      <sz val="11"/>
      <color rgb="FF000000"/>
      <name val="Calibri"/>
      <family val="2"/>
      <scheme val="minor"/>
    </font>
    <font>
      <b/>
      <sz val="8"/>
      <color indexed="8"/>
      <name val="Century Gothic"/>
      <family val="2"/>
    </font>
    <font>
      <b/>
      <sz val="8"/>
      <color rgb="FF000000"/>
      <name val="Arial"/>
      <family val="2"/>
    </font>
    <font>
      <sz val="8"/>
      <color rgb="FF000000"/>
      <name val="Arial"/>
      <family val="2"/>
    </font>
    <font>
      <sz val="11"/>
      <color theme="1"/>
      <name val="Arial"/>
      <family val="2"/>
    </font>
    <font>
      <u/>
      <sz val="12"/>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77">
    <border>
      <left/>
      <right/>
      <top/>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top style="thin">
        <color theme="9" tint="-0.24994659260841701"/>
      </top>
      <bottom/>
      <diagonal/>
    </border>
    <border>
      <left/>
      <right/>
      <top/>
      <bottom style="thick">
        <color theme="9" tint="-0.24994659260841701"/>
      </bottom>
      <diagonal/>
    </border>
    <border>
      <left/>
      <right/>
      <top/>
      <bottom style="mediumDashed">
        <color theme="9" tint="-0.24994659260841701"/>
      </bottom>
      <diagonal/>
    </border>
    <border>
      <left/>
      <right/>
      <top style="mediumDashed">
        <color theme="9" tint="-0.24994659260841701"/>
      </top>
      <bottom style="mediumDashed">
        <color theme="9" tint="-0.24994659260841701"/>
      </bottom>
      <diagonal/>
    </border>
    <border>
      <left/>
      <right/>
      <top style="mediumDashed">
        <color theme="9" tint="-0.2499465926084170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9" tint="-0.24994659260841701"/>
      </bottom>
      <diagonal/>
    </border>
    <border>
      <left style="thin">
        <color theme="9" tint="-0.24994659260841701"/>
      </left>
      <right/>
      <top/>
      <bottom style="thin">
        <color theme="9" tint="-0.24994659260841701"/>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theme="9" tint="-0.24994659260841701"/>
      </left>
      <right/>
      <top style="thin">
        <color indexed="64"/>
      </top>
      <bottom/>
      <diagonal/>
    </border>
    <border>
      <left/>
      <right/>
      <top style="thin">
        <color theme="9" tint="-0.24994659260841701"/>
      </top>
      <bottom style="mediumDashed">
        <color theme="9" tint="-0.24994659260841701"/>
      </bottom>
      <diagonal/>
    </border>
    <border>
      <left/>
      <right/>
      <top style="thin">
        <color theme="9" tint="-0.24994659260841701"/>
      </top>
      <bottom style="thin">
        <color theme="9"/>
      </bottom>
      <diagonal/>
    </border>
    <border>
      <left/>
      <right style="thin">
        <color theme="9" tint="-0.24994659260841701"/>
      </right>
      <top style="thin">
        <color theme="9" tint="-0.24994659260841701"/>
      </top>
      <bottom style="thin">
        <color theme="9"/>
      </bottom>
      <diagonal/>
    </border>
    <border>
      <left style="thin">
        <color theme="9" tint="-0.24994659260841701"/>
      </left>
      <right/>
      <top style="thin">
        <color theme="9" tint="-0.24994659260841701"/>
      </top>
      <bottom style="thin">
        <color theme="9"/>
      </bottom>
      <diagonal/>
    </border>
    <border>
      <left/>
      <right/>
      <top/>
      <bottom style="thin">
        <color theme="9"/>
      </bottom>
      <diagonal/>
    </border>
    <border>
      <left/>
      <right/>
      <top style="thin">
        <color theme="9"/>
      </top>
      <bottom style="thin">
        <color theme="9" tint="-0.24994659260841701"/>
      </bottom>
      <diagonal/>
    </border>
    <border>
      <left style="thin">
        <color theme="9" tint="-0.24994659260841701"/>
      </left>
      <right/>
      <top/>
      <bottom style="thin">
        <color theme="9"/>
      </bottom>
      <diagonal/>
    </border>
    <border>
      <left style="thin">
        <color theme="9"/>
      </left>
      <right/>
      <top style="thick">
        <color theme="9" tint="-0.24994659260841701"/>
      </top>
      <bottom/>
      <diagonal/>
    </border>
    <border>
      <left/>
      <right/>
      <top style="thick">
        <color theme="9" tint="-0.24994659260841701"/>
      </top>
      <bottom/>
      <diagonal/>
    </border>
    <border>
      <left style="thin">
        <color theme="9"/>
      </left>
      <right/>
      <top/>
      <bottom/>
      <diagonal/>
    </border>
    <border>
      <left style="thin">
        <color theme="9" tint="-0.24994659260841701"/>
      </left>
      <right/>
      <top style="thin">
        <color theme="9" tint="-0.24994659260841701"/>
      </top>
      <bottom/>
      <diagonal/>
    </border>
    <border>
      <left style="thin">
        <color theme="9"/>
      </left>
      <right style="thin">
        <color theme="9"/>
      </right>
      <top style="thin">
        <color indexed="64"/>
      </top>
      <bottom style="thin">
        <color theme="9"/>
      </bottom>
      <diagonal/>
    </border>
    <border>
      <left/>
      <right/>
      <top style="thin">
        <color indexed="64"/>
      </top>
      <bottom style="thin">
        <color indexed="64"/>
      </bottom>
      <diagonal/>
    </border>
    <border>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24994659260841701"/>
      </left>
      <right style="thin">
        <color theme="9" tint="-0.24994659260841701"/>
      </right>
      <top/>
      <bottom/>
      <diagonal/>
    </border>
    <border>
      <left style="thin">
        <color theme="9"/>
      </left>
      <right style="thin">
        <color theme="9"/>
      </right>
      <top/>
      <bottom/>
      <diagonal/>
    </border>
    <border>
      <left style="thin">
        <color theme="9" tint="-0.24994659260841701"/>
      </left>
      <right style="thin">
        <color theme="9"/>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bottom/>
      <diagonal/>
    </border>
    <border>
      <left/>
      <right style="thin">
        <color theme="9" tint="-0.249977111117893"/>
      </right>
      <top/>
      <bottom/>
      <diagonal/>
    </border>
    <border>
      <left/>
      <right/>
      <top/>
      <bottom style="thin">
        <color theme="9" tint="-0.249977111117893"/>
      </bottom>
      <diagonal/>
    </border>
    <border>
      <left/>
      <right/>
      <top style="thin">
        <color theme="9" tint="-0.24994659260841701"/>
      </top>
      <bottom style="thin">
        <color theme="9" tint="-0.249977111117893"/>
      </bottom>
      <diagonal/>
    </border>
    <border>
      <left/>
      <right/>
      <top style="thin">
        <color theme="9" tint="-0.249977111117893"/>
      </top>
      <bottom style="thin">
        <color theme="9" tint="-0.24994659260841701"/>
      </bottom>
      <diagonal/>
    </border>
    <border>
      <left style="thin">
        <color theme="9" tint="-0.24994659260841701"/>
      </left>
      <right/>
      <top style="thin">
        <color theme="9" tint="-0.249977111117893"/>
      </top>
      <bottom style="thin">
        <color theme="9" tint="-0.24994659260841701"/>
      </bottom>
      <diagonal/>
    </border>
    <border>
      <left/>
      <right/>
      <top style="thin">
        <color theme="9" tint="-0.249977111117893"/>
      </top>
      <bottom style="thin">
        <color theme="9"/>
      </bottom>
      <diagonal/>
    </border>
    <border>
      <left style="thin">
        <color theme="9"/>
      </left>
      <right style="thin">
        <color theme="9"/>
      </right>
      <top/>
      <bottom style="thin">
        <color indexed="64"/>
      </bottom>
      <diagonal/>
    </border>
    <border>
      <left/>
      <right/>
      <top style="thin">
        <color theme="9" tint="-0.249977111117893"/>
      </top>
      <bottom style="thin">
        <color theme="9" tint="-0.499984740745262"/>
      </bottom>
      <diagonal/>
    </border>
    <border>
      <left/>
      <right/>
      <top style="thin">
        <color theme="9" tint="-0.24994659260841701"/>
      </top>
      <bottom style="thin">
        <color theme="9" tint="-0.499984740745262"/>
      </bottom>
      <diagonal/>
    </border>
    <border>
      <left/>
      <right/>
      <top/>
      <bottom style="medium">
        <color theme="9" tint="-0.249977111117893"/>
      </bottom>
      <diagonal/>
    </border>
    <border>
      <left style="thin">
        <color theme="9"/>
      </left>
      <right/>
      <top/>
      <bottom style="medium">
        <color theme="9" tint="-0.249977111117893"/>
      </bottom>
      <diagonal/>
    </border>
    <border>
      <left/>
      <right/>
      <top style="medium">
        <color theme="9" tint="-0.249977111117893"/>
      </top>
      <bottom style="medium">
        <color theme="9" tint="-0.249977111117893"/>
      </bottom>
      <diagonal/>
    </border>
    <border>
      <left style="thin">
        <color theme="9" tint="-0.24994659260841701"/>
      </left>
      <right/>
      <top/>
      <bottom style="medium">
        <color theme="9" tint="-0.249977111117893"/>
      </bottom>
      <diagonal/>
    </border>
    <border>
      <left/>
      <right style="thin">
        <color theme="9" tint="-0.249977111117893"/>
      </right>
      <top style="thick">
        <color theme="9" tint="-0.24994659260841701"/>
      </top>
      <bottom/>
      <diagonal/>
    </border>
    <border>
      <left/>
      <right/>
      <top style="medium">
        <color theme="9" tint="-0.249977111117893"/>
      </top>
      <bottom style="thin">
        <color theme="9" tint="-0.249977111117893"/>
      </bottom>
      <diagonal/>
    </border>
    <border>
      <left/>
      <right/>
      <top style="thin">
        <color theme="9"/>
      </top>
      <bottom style="thin">
        <color theme="9" tint="-0.249977111117893"/>
      </bottom>
      <diagonal/>
    </border>
    <border>
      <left style="thin">
        <color theme="9" tint="-0.24994659260841701"/>
      </left>
      <right/>
      <top style="thin">
        <color theme="9" tint="-0.249977111117893"/>
      </top>
      <bottom style="thin">
        <color theme="9" tint="-0.249977111117893"/>
      </bottom>
      <diagonal/>
    </border>
    <border>
      <left style="thin">
        <color theme="9" tint="-0.24994659260841701"/>
      </left>
      <right/>
      <top/>
      <bottom style="thin">
        <color theme="9" tint="-0.249977111117893"/>
      </bottom>
      <diagonal/>
    </border>
    <border>
      <left style="thin">
        <color theme="9" tint="-0.24994659260841701"/>
      </left>
      <right/>
      <top style="thin">
        <color theme="9"/>
      </top>
      <bottom style="thin">
        <color theme="9" tint="-0.249977111117893"/>
      </bottom>
      <diagonal/>
    </border>
    <border>
      <left style="thin">
        <color theme="9" tint="-0.24994659260841701"/>
      </left>
      <right style="thin">
        <color theme="9" tint="-0.24994659260841701"/>
      </right>
      <top/>
      <bottom style="thin">
        <color theme="9"/>
      </bottom>
      <diagonal/>
    </border>
    <border>
      <left/>
      <right style="thin">
        <color theme="9" tint="-0.24994659260841701"/>
      </right>
      <top style="thin">
        <color theme="9" tint="-0.249977111117893"/>
      </top>
      <bottom style="thin">
        <color theme="9" tint="-0.249977111117893"/>
      </bottom>
      <diagonal/>
    </border>
    <border>
      <left/>
      <right style="thin">
        <color theme="9" tint="-0.24994659260841701"/>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style="thin">
        <color theme="9" tint="-0.24994659260841701"/>
      </right>
      <top style="thin">
        <color theme="9" tint="-0.249977111117893"/>
      </top>
      <bottom style="thin">
        <color theme="9" tint="-0.24994659260841701"/>
      </bottom>
      <diagonal/>
    </border>
    <border>
      <left style="thin">
        <color theme="9" tint="-0.249977111117893"/>
      </left>
      <right/>
      <top style="thin">
        <color theme="9" tint="-0.24994659260841701"/>
      </top>
      <bottom style="thin">
        <color theme="9" tint="-0.249977111117893"/>
      </bottom>
      <diagonal/>
    </border>
    <border>
      <left/>
      <right style="thin">
        <color theme="9" tint="-0.249977111117893"/>
      </right>
      <top style="thin">
        <color theme="9" tint="-0.24994659260841701"/>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s>
  <cellStyleXfs count="8">
    <xf numFmtId="0" fontId="0" fillId="0" borderId="0"/>
    <xf numFmtId="43" fontId="1" fillId="0" borderId="0" applyFont="0" applyFill="0" applyBorder="0" applyAlignment="0" applyProtection="0"/>
    <xf numFmtId="164" fontId="1" fillId="0" borderId="0" applyFont="0" applyFill="0" applyBorder="0" applyAlignment="0" applyProtection="0"/>
    <xf numFmtId="0" fontId="9" fillId="4" borderId="13" applyNumberFormat="0" applyAlignment="0" applyProtection="0"/>
    <xf numFmtId="0" fontId="10" fillId="0" borderId="0" applyNumberFormat="0" applyFill="0" applyBorder="0" applyAlignment="0" applyProtection="0"/>
    <xf numFmtId="0" fontId="11" fillId="0" borderId="0"/>
    <xf numFmtId="43" fontId="1" fillId="0" borderId="0" applyFont="0" applyFill="0" applyBorder="0" applyAlignment="0" applyProtection="0"/>
    <xf numFmtId="43" fontId="22" fillId="0" borderId="0" applyFont="0" applyFill="0" applyBorder="0" applyAlignment="0" applyProtection="0"/>
  </cellStyleXfs>
  <cellXfs count="416">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3" borderId="0" xfId="0" applyFont="1" applyFill="1" applyAlignment="1">
      <alignment horizontal="right" vertical="center" wrapText="1"/>
    </xf>
    <xf numFmtId="0" fontId="2" fillId="3" borderId="2" xfId="0" applyFont="1" applyFill="1" applyBorder="1" applyAlignment="1">
      <alignment horizontal="center" vertical="center" wrapText="1"/>
    </xf>
    <xf numFmtId="43" fontId="2" fillId="3" borderId="2" xfId="1" applyFont="1" applyFill="1" applyBorder="1" applyAlignment="1">
      <alignment horizontal="center" vertical="center" wrapText="1"/>
    </xf>
    <xf numFmtId="44" fontId="2" fillId="3" borderId="2" xfId="0" applyNumberFormat="1" applyFont="1" applyFill="1" applyBorder="1" applyAlignment="1">
      <alignment horizontal="justify" vertical="center" wrapText="1"/>
    </xf>
    <xf numFmtId="0" fontId="2" fillId="0" borderId="0" xfId="0" applyFont="1" applyAlignment="1">
      <alignment horizontal="right" vertical="center" wrapText="1"/>
    </xf>
    <xf numFmtId="0" fontId="2" fillId="0" borderId="2" xfId="0" applyFont="1" applyBorder="1" applyAlignment="1">
      <alignment horizontal="center" vertical="center" wrapText="1"/>
    </xf>
    <xf numFmtId="43" fontId="2" fillId="0" borderId="2" xfId="1" applyFont="1" applyBorder="1" applyAlignment="1">
      <alignment horizontal="center" vertical="center" wrapText="1"/>
    </xf>
    <xf numFmtId="44" fontId="2" fillId="0" borderId="2" xfId="0" applyNumberFormat="1" applyFont="1" applyBorder="1" applyAlignment="1">
      <alignment horizontal="justify" vertical="center" wrapText="1"/>
    </xf>
    <xf numFmtId="0" fontId="2" fillId="0" borderId="4" xfId="0" applyFont="1" applyBorder="1" applyAlignment="1">
      <alignment horizontal="right" vertical="center" wrapText="1"/>
    </xf>
    <xf numFmtId="0" fontId="3" fillId="0" borderId="4" xfId="0" applyFont="1" applyBorder="1" applyAlignment="1">
      <alignment horizontal="center" vertical="center" wrapText="1"/>
    </xf>
    <xf numFmtId="0" fontId="4" fillId="0" borderId="4" xfId="0" applyFont="1" applyBorder="1" applyAlignment="1">
      <alignment horizontal="right" vertical="center" wrapText="1" indent="24"/>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0" fillId="0" borderId="0" xfId="0" applyAlignment="1">
      <alignment wrapText="1"/>
    </xf>
    <xf numFmtId="167" fontId="0" fillId="0" borderId="0" xfId="2" applyNumberFormat="1" applyFont="1"/>
    <xf numFmtId="0" fontId="9" fillId="4" borderId="14" xfId="3" applyBorder="1" applyAlignment="1">
      <alignment horizontal="center" vertical="center"/>
    </xf>
    <xf numFmtId="0" fontId="9" fillId="4" borderId="14" xfId="3" applyBorder="1" applyAlignment="1">
      <alignment horizontal="center" vertical="center" wrapText="1"/>
    </xf>
    <xf numFmtId="167" fontId="9" fillId="4" borderId="14" xfId="3" applyNumberFormat="1" applyBorder="1" applyAlignment="1">
      <alignment horizontal="center" vertical="center"/>
    </xf>
    <xf numFmtId="0" fontId="10" fillId="0" borderId="9" xfId="4" applyBorder="1" applyAlignment="1">
      <alignment horizontal="center" vertical="center" wrapText="1"/>
    </xf>
    <xf numFmtId="164" fontId="10" fillId="0" borderId="9" xfId="4" applyNumberFormat="1" applyBorder="1" applyAlignment="1">
      <alignment horizontal="center" vertical="center" wrapText="1"/>
    </xf>
    <xf numFmtId="0" fontId="2" fillId="0" borderId="0" xfId="0" applyFont="1" applyAlignment="1">
      <alignment horizontal="left" vertical="center" wrapText="1" indent="1"/>
    </xf>
    <xf numFmtId="0" fontId="2" fillId="0" borderId="10" xfId="0" applyFont="1" applyBorder="1" applyAlignment="1">
      <alignment horizontal="left" vertical="center" wrapText="1" indent="1"/>
    </xf>
    <xf numFmtId="43" fontId="2" fillId="3" borderId="0" xfId="1" applyFont="1" applyFill="1" applyAlignment="1">
      <alignment horizontal="center" vertical="center" wrapText="1"/>
    </xf>
    <xf numFmtId="44" fontId="2" fillId="3" borderId="0" xfId="0" applyNumberFormat="1" applyFont="1" applyFill="1" applyAlignment="1">
      <alignment horizontal="justify" vertical="center" wrapText="1"/>
    </xf>
    <xf numFmtId="0" fontId="2" fillId="0" borderId="8" xfId="0" applyFont="1" applyBorder="1" applyAlignment="1">
      <alignment horizontal="left" vertical="center" wrapText="1" indent="1"/>
    </xf>
    <xf numFmtId="43" fontId="2" fillId="0" borderId="0" xfId="1" applyFont="1" applyAlignment="1">
      <alignment horizontal="center" vertical="center" wrapText="1"/>
    </xf>
    <xf numFmtId="44" fontId="2" fillId="0" borderId="0" xfId="0" applyNumberFormat="1" applyFont="1" applyAlignment="1">
      <alignment horizontal="justify" vertical="center" wrapText="1"/>
    </xf>
    <xf numFmtId="0" fontId="2" fillId="0" borderId="10" xfId="0" applyFont="1" applyBorder="1" applyAlignment="1">
      <alignment horizontal="center" vertical="center" wrapText="1"/>
    </xf>
    <xf numFmtId="2" fontId="2" fillId="0" borderId="0" xfId="0" applyNumberFormat="1" applyFont="1" applyAlignment="1">
      <alignment horizontal="center" vertical="center" wrapText="1"/>
    </xf>
    <xf numFmtId="43" fontId="2" fillId="0" borderId="15" xfId="1" applyFont="1" applyBorder="1" applyAlignment="1">
      <alignment horizontal="center" vertical="center" wrapText="1"/>
    </xf>
    <xf numFmtId="0" fontId="2" fillId="0" borderId="8" xfId="0" applyFont="1" applyBorder="1" applyAlignment="1">
      <alignment horizontal="center" vertical="center" wrapText="1"/>
    </xf>
    <xf numFmtId="0" fontId="10" fillId="5" borderId="9" xfId="4" applyFill="1" applyBorder="1" applyAlignment="1">
      <alignment horizontal="center" vertical="center" wrapText="1"/>
    </xf>
    <xf numFmtId="164" fontId="10" fillId="5" borderId="9" xfId="4" applyNumberFormat="1" applyFill="1" applyBorder="1" applyAlignment="1">
      <alignment horizontal="center" vertical="center" wrapText="1"/>
    </xf>
    <xf numFmtId="3" fontId="2" fillId="0" borderId="0" xfId="0" applyNumberFormat="1" applyFont="1" applyAlignment="1">
      <alignment horizontal="right" vertical="center" wrapText="1"/>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0" xfId="0" applyFont="1" applyBorder="1" applyAlignment="1">
      <alignment horizontal="center" vertical="center" wrapText="1"/>
    </xf>
    <xf numFmtId="0" fontId="12" fillId="0" borderId="8" xfId="0"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2" fillId="0" borderId="2" xfId="0" applyFont="1" applyFill="1" applyBorder="1" applyAlignment="1">
      <alignment horizontal="center" vertical="center" wrapText="1"/>
    </xf>
    <xf numFmtId="43" fontId="2" fillId="0" borderId="2" xfId="1" applyFont="1" applyFill="1" applyBorder="1" applyAlignment="1">
      <alignment horizontal="center" vertical="center" wrapText="1"/>
    </xf>
    <xf numFmtId="44" fontId="2" fillId="0" borderId="2" xfId="0" applyNumberFormat="1" applyFont="1" applyFill="1" applyBorder="1" applyAlignment="1">
      <alignment horizontal="justify" vertical="center" wrapText="1"/>
    </xf>
    <xf numFmtId="0" fontId="2" fillId="0" borderId="0" xfId="0" applyFont="1" applyBorder="1" applyAlignment="1">
      <alignment horizontal="right" vertical="center" wrapText="1"/>
    </xf>
    <xf numFmtId="43" fontId="2" fillId="0" borderId="0" xfId="1" applyFont="1" applyBorder="1" applyAlignment="1">
      <alignment horizontal="center" vertical="center" wrapText="1"/>
    </xf>
    <xf numFmtId="44" fontId="2" fillId="0" borderId="0" xfId="0" applyNumberFormat="1" applyFont="1" applyBorder="1" applyAlignment="1">
      <alignment horizontal="justify"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8" xfId="0" applyFont="1" applyBorder="1" applyAlignment="1">
      <alignment horizontal="left" vertical="center" wrapText="1" indent="1"/>
    </xf>
    <xf numFmtId="0" fontId="2" fillId="0" borderId="0" xfId="0" applyFont="1" applyFill="1" applyAlignment="1">
      <alignment horizontal="left" vertical="center" wrapText="1" indent="1"/>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2" fillId="0" borderId="0" xfId="0" applyFont="1" applyAlignment="1">
      <alignment horizontal="left" vertical="center" wrapText="1" indent="1"/>
    </xf>
    <xf numFmtId="43" fontId="2" fillId="3" borderId="0" xfId="1" applyFont="1" applyFill="1" applyBorder="1" applyAlignment="1">
      <alignment horizontal="center" vertical="center" wrapText="1"/>
    </xf>
    <xf numFmtId="0" fontId="2" fillId="0" borderId="9" xfId="0" applyFont="1" applyBorder="1" applyAlignment="1">
      <alignment horizontal="center" vertical="center" wrapText="1"/>
    </xf>
    <xf numFmtId="43" fontId="2" fillId="3" borderId="9" xfId="1" applyFont="1" applyFill="1" applyBorder="1" applyAlignment="1">
      <alignment horizontal="center" vertical="center" wrapText="1"/>
    </xf>
    <xf numFmtId="164" fontId="2" fillId="3" borderId="9" xfId="2" applyFont="1" applyFill="1" applyBorder="1" applyAlignment="1">
      <alignment horizontal="center" vertical="center" wrapText="1"/>
    </xf>
    <xf numFmtId="164" fontId="2" fillId="0" borderId="9" xfId="2" applyFont="1" applyBorder="1" applyAlignment="1">
      <alignment horizontal="center" vertical="center" wrapText="1"/>
    </xf>
    <xf numFmtId="0" fontId="2" fillId="0" borderId="8" xfId="0" applyFont="1" applyFill="1" applyBorder="1" applyAlignment="1">
      <alignment horizontal="left" vertical="center" wrapText="1" indent="1"/>
    </xf>
    <xf numFmtId="0" fontId="3" fillId="0" borderId="0" xfId="0" applyFont="1" applyBorder="1" applyAlignment="1">
      <alignment vertical="center" wrapText="1"/>
    </xf>
    <xf numFmtId="166" fontId="8" fillId="0" borderId="0" xfId="0" applyNumberFormat="1" applyFont="1" applyBorder="1" applyAlignment="1">
      <alignment vertical="center" wrapText="1"/>
    </xf>
    <xf numFmtId="44" fontId="3" fillId="0" borderId="19" xfId="0" applyNumberFormat="1" applyFont="1" applyBorder="1" applyAlignment="1">
      <alignment horizontal="right" vertical="center" wrapText="1"/>
    </xf>
    <xf numFmtId="0" fontId="3" fillId="3" borderId="1" xfId="0" applyFont="1" applyFill="1" applyBorder="1" applyAlignment="1">
      <alignment horizontal="right" vertical="center" wrapText="1"/>
    </xf>
    <xf numFmtId="2" fontId="2" fillId="0" borderId="0" xfId="0" applyNumberFormat="1" applyFont="1" applyAlignment="1">
      <alignment horizontal="left" vertical="center" wrapText="1" indent="1"/>
    </xf>
    <xf numFmtId="0" fontId="2" fillId="3" borderId="0" xfId="0" quotePrefix="1"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vertical="center" wrapText="1"/>
    </xf>
    <xf numFmtId="166" fontId="3" fillId="0" borderId="0" xfId="0" applyNumberFormat="1" applyFont="1" applyBorder="1" applyAlignment="1">
      <alignment vertical="center" wrapText="1"/>
    </xf>
    <xf numFmtId="0" fontId="3" fillId="0" borderId="0" xfId="0" applyFont="1" applyBorder="1" applyAlignment="1">
      <alignment horizontal="right" vertical="center" wrapText="1"/>
    </xf>
    <xf numFmtId="44" fontId="3" fillId="0" borderId="0" xfId="0" applyNumberFormat="1" applyFont="1" applyBorder="1" applyAlignment="1">
      <alignment horizontal="right" vertical="center" wrapText="1"/>
    </xf>
    <xf numFmtId="0" fontId="2" fillId="3" borderId="24" xfId="0" applyFont="1" applyFill="1" applyBorder="1" applyAlignment="1">
      <alignment vertical="center" wrapText="1"/>
    </xf>
    <xf numFmtId="0" fontId="2" fillId="3" borderId="0" xfId="0" applyFont="1" applyFill="1" applyBorder="1" applyAlignment="1">
      <alignment vertical="center" wrapText="1"/>
    </xf>
    <xf numFmtId="0" fontId="2" fillId="0" borderId="24" xfId="0" applyFont="1" applyBorder="1" applyAlignment="1">
      <alignment horizontal="left"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0" fillId="0" borderId="0" xfId="0"/>
    <xf numFmtId="0" fontId="2" fillId="3" borderId="0" xfId="0" applyFont="1" applyFill="1" applyBorder="1" applyAlignment="1">
      <alignment horizontal="right" vertical="center" wrapText="1"/>
    </xf>
    <xf numFmtId="0" fontId="2" fillId="3" borderId="0" xfId="0" applyFont="1" applyFill="1" applyBorder="1" applyAlignment="1">
      <alignment horizontal="center" vertical="center" wrapText="1"/>
    </xf>
    <xf numFmtId="44" fontId="2" fillId="3" borderId="0" xfId="0" applyNumberFormat="1" applyFont="1" applyFill="1" applyBorder="1" applyAlignment="1">
      <alignment horizontal="justify" vertical="center" wrapText="1"/>
    </xf>
    <xf numFmtId="44" fontId="2" fillId="0" borderId="0" xfId="0" applyNumberFormat="1" applyFont="1" applyFill="1" applyBorder="1" applyAlignment="1">
      <alignment horizontal="justify" vertical="center" wrapText="1"/>
    </xf>
    <xf numFmtId="43" fontId="2" fillId="3" borderId="0" xfId="1" applyFont="1" applyFill="1" applyBorder="1" applyAlignment="1">
      <alignment horizontal="center" vertical="center" wrapText="1"/>
    </xf>
    <xf numFmtId="43" fontId="2" fillId="0" borderId="2" xfId="1" applyFont="1" applyBorder="1" applyAlignment="1">
      <alignment horizontal="center" vertical="center" wrapText="1"/>
    </xf>
    <xf numFmtId="0" fontId="2" fillId="0" borderId="2" xfId="0" applyFont="1" applyBorder="1" applyAlignment="1">
      <alignment horizontal="center" vertical="center" wrapText="1"/>
    </xf>
    <xf numFmtId="44" fontId="2" fillId="0" borderId="2" xfId="0" applyNumberFormat="1" applyFont="1" applyBorder="1" applyAlignment="1">
      <alignment horizontal="justify" vertical="center" wrapText="1"/>
    </xf>
    <xf numFmtId="0" fontId="2" fillId="0" borderId="0" xfId="0" applyFont="1" applyBorder="1" applyAlignment="1">
      <alignment horizontal="center" vertical="center" wrapText="1"/>
    </xf>
    <xf numFmtId="2" fontId="2" fillId="0" borderId="0" xfId="0" applyNumberFormat="1" applyFont="1" applyFill="1" applyAlignment="1">
      <alignment horizontal="center" vertical="center" wrapText="1"/>
    </xf>
    <xf numFmtId="0" fontId="2" fillId="0" borderId="0" xfId="0" applyFont="1" applyFill="1" applyBorder="1" applyAlignment="1">
      <alignment horizontal="right" vertical="center" wrapText="1"/>
    </xf>
    <xf numFmtId="0" fontId="2" fillId="0" borderId="0" xfId="0" applyFont="1" applyAlignment="1">
      <alignment horizontal="left" vertical="center" wrapText="1" indent="1"/>
    </xf>
    <xf numFmtId="0" fontId="2" fillId="0" borderId="0" xfId="0" applyFont="1" applyBorder="1" applyAlignment="1">
      <alignment horizontal="left" vertical="center" wrapText="1" indent="1"/>
    </xf>
    <xf numFmtId="0" fontId="2"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4" fillId="0" borderId="0" xfId="0" quotePrefix="1"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14" fontId="14" fillId="0" borderId="2" xfId="0" applyNumberFormat="1" applyFont="1" applyBorder="1" applyAlignment="1">
      <alignment vertical="center" wrapText="1"/>
    </xf>
    <xf numFmtId="14" fontId="14" fillId="0" borderId="0" xfId="0" applyNumberFormat="1" applyFont="1" applyBorder="1" applyAlignment="1">
      <alignment horizontal="center" vertical="center" wrapText="1"/>
    </xf>
    <xf numFmtId="17"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16" fillId="0" borderId="0" xfId="0" applyFont="1" applyBorder="1" applyAlignment="1">
      <alignment horizontal="center" vertical="center" wrapText="1"/>
    </xf>
    <xf numFmtId="2" fontId="14" fillId="0" borderId="11" xfId="0" applyNumberFormat="1"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166" fontId="14" fillId="0" borderId="0" xfId="0" applyNumberFormat="1" applyFont="1" applyBorder="1" applyAlignment="1">
      <alignment vertical="center" wrapText="1"/>
    </xf>
    <xf numFmtId="0" fontId="13" fillId="0" borderId="0" xfId="0" applyFont="1" applyBorder="1" applyAlignment="1">
      <alignment vertical="center" wrapText="1"/>
    </xf>
    <xf numFmtId="0" fontId="2" fillId="3" borderId="0" xfId="0" quotePrefix="1" applyFont="1" applyFill="1" applyBorder="1" applyAlignment="1">
      <alignment horizontal="center" vertical="center" wrapText="1"/>
    </xf>
    <xf numFmtId="0" fontId="23" fillId="2" borderId="29" xfId="0" applyFont="1" applyFill="1" applyBorder="1" applyAlignment="1">
      <alignment horizontal="center" vertical="center"/>
    </xf>
    <xf numFmtId="0" fontId="20" fillId="2" borderId="28" xfId="0" applyFont="1" applyFill="1" applyBorder="1" applyAlignment="1">
      <alignment vertical="center"/>
    </xf>
    <xf numFmtId="0" fontId="23" fillId="2" borderId="29" xfId="0" applyNumberFormat="1" applyFont="1" applyFill="1" applyBorder="1" applyAlignment="1">
      <alignment horizontal="center" vertical="center"/>
    </xf>
    <xf numFmtId="0" fontId="23" fillId="2" borderId="29" xfId="0" applyFont="1" applyFill="1" applyBorder="1" applyAlignment="1">
      <alignment horizontal="right" vertical="center"/>
    </xf>
    <xf numFmtId="0" fontId="21" fillId="7" borderId="8" xfId="0" applyFont="1" applyFill="1" applyBorder="1" applyAlignment="1">
      <alignment horizontal="center" vertical="center"/>
    </xf>
    <xf numFmtId="0" fontId="21" fillId="7" borderId="8" xfId="0" applyFont="1" applyFill="1" applyBorder="1" applyAlignment="1">
      <alignment vertical="center"/>
    </xf>
    <xf numFmtId="43" fontId="21" fillId="7" borderId="8" xfId="7" applyFont="1" applyFill="1" applyBorder="1" applyAlignment="1">
      <alignment horizontal="center" vertical="center"/>
    </xf>
    <xf numFmtId="0" fontId="24" fillId="0" borderId="9" xfId="0" applyFont="1" applyFill="1" applyBorder="1" applyAlignment="1">
      <alignment horizontal="center" vertical="center"/>
    </xf>
    <xf numFmtId="0" fontId="24" fillId="0" borderId="9" xfId="0" applyFont="1" applyFill="1" applyBorder="1" applyAlignment="1">
      <alignment horizontal="justify" vertical="center" wrapText="1"/>
    </xf>
    <xf numFmtId="0" fontId="25" fillId="0" borderId="9"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9" xfId="0" applyFont="1" applyFill="1" applyBorder="1" applyAlignment="1">
      <alignment horizontal="justify" vertical="center" wrapText="1"/>
    </xf>
    <xf numFmtId="0" fontId="24" fillId="0" borderId="9" xfId="0" applyFont="1" applyFill="1" applyBorder="1" applyAlignment="1">
      <alignment horizontal="center" vertical="center" wrapText="1"/>
    </xf>
    <xf numFmtId="0" fontId="26" fillId="0" borderId="9" xfId="0" applyFont="1" applyBorder="1"/>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1" xfId="0" applyFont="1" applyFill="1" applyBorder="1" applyAlignment="1">
      <alignment horizontal="justify" vertical="center" wrapText="1"/>
    </xf>
    <xf numFmtId="0" fontId="25" fillId="0" borderId="31" xfId="0" applyFont="1" applyFill="1" applyBorder="1" applyAlignment="1">
      <alignment horizontal="center" vertical="center" wrapText="1"/>
    </xf>
    <xf numFmtId="43" fontId="25" fillId="0" borderId="32" xfId="7" applyFont="1" applyFill="1" applyBorder="1" applyAlignment="1">
      <alignment horizontal="center" vertical="center" wrapText="1"/>
    </xf>
    <xf numFmtId="0" fontId="25" fillId="0" borderId="33" xfId="0" applyFont="1" applyFill="1" applyBorder="1" applyAlignment="1">
      <alignment horizontal="center" vertical="center"/>
    </xf>
    <xf numFmtId="43" fontId="25" fillId="0" borderId="34" xfId="7" applyFont="1" applyFill="1" applyBorder="1" applyAlignment="1">
      <alignment horizontal="center" vertical="center" wrapText="1"/>
    </xf>
    <xf numFmtId="0" fontId="26" fillId="0" borderId="33" xfId="0" applyFont="1" applyBorder="1"/>
    <xf numFmtId="0" fontId="26" fillId="0" borderId="34" xfId="0" applyFont="1" applyBorder="1"/>
    <xf numFmtId="0" fontId="26" fillId="0" borderId="35" xfId="0" applyFont="1" applyBorder="1"/>
    <xf numFmtId="0" fontId="26" fillId="0" borderId="36" xfId="0" applyFont="1" applyBorder="1"/>
    <xf numFmtId="0" fontId="26" fillId="0" borderId="37" xfId="0" applyFont="1" applyBorder="1"/>
    <xf numFmtId="0" fontId="2" fillId="0" borderId="20" xfId="0" applyFont="1" applyBorder="1" applyAlignment="1">
      <alignment horizontal="center" vertical="center" wrapText="1"/>
    </xf>
    <xf numFmtId="43" fontId="2" fillId="0" borderId="20" xfId="1" applyFont="1" applyBorder="1" applyAlignment="1">
      <alignment horizontal="center" vertical="center" wrapText="1"/>
    </xf>
    <xf numFmtId="44" fontId="2" fillId="0" borderId="20" xfId="0" applyNumberFormat="1" applyFont="1" applyBorder="1" applyAlignment="1">
      <alignment horizontal="justify" vertical="center" wrapText="1"/>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2" fillId="0" borderId="10" xfId="0" applyFont="1" applyFill="1" applyBorder="1" applyAlignment="1">
      <alignment horizontal="left" vertical="center" wrapText="1" indent="1"/>
    </xf>
    <xf numFmtId="0" fontId="2" fillId="0" borderId="0" xfId="0" applyFont="1" applyFill="1" applyAlignment="1">
      <alignment horizontal="left" vertical="center" wrapText="1" indent="1"/>
    </xf>
    <xf numFmtId="2" fontId="2" fillId="0" borderId="10" xfId="0" applyNumberFormat="1" applyFont="1" applyBorder="1" applyAlignment="1">
      <alignment horizontal="center" vertical="center" wrapText="1"/>
    </xf>
    <xf numFmtId="0" fontId="2" fillId="0" borderId="0" xfId="0" applyFont="1" applyFill="1" applyAlignment="1">
      <alignment horizontal="left" vertical="center" wrapText="1" indent="1"/>
    </xf>
    <xf numFmtId="0" fontId="2" fillId="0" borderId="0" xfId="0" applyFont="1" applyAlignment="1">
      <alignment horizontal="center" vertical="center" wrapText="1"/>
    </xf>
    <xf numFmtId="0" fontId="2" fillId="0" borderId="0" xfId="0" applyFont="1" applyAlignment="1">
      <alignment horizontal="left" vertical="center" wrapText="1" indent="1"/>
    </xf>
    <xf numFmtId="43" fontId="2" fillId="0" borderId="0" xfId="1" applyFont="1" applyFill="1" applyAlignment="1">
      <alignment horizontal="center" vertical="center" wrapText="1"/>
    </xf>
    <xf numFmtId="44" fontId="2" fillId="0" borderId="0" xfId="0" applyNumberFormat="1" applyFont="1" applyFill="1" applyAlignment="1">
      <alignment horizontal="justify" vertical="center" wrapText="1"/>
    </xf>
    <xf numFmtId="2" fontId="2" fillId="0" borderId="8" xfId="0" applyNumberFormat="1" applyFont="1" applyFill="1" applyBorder="1" applyAlignment="1">
      <alignment horizontal="center" vertical="center" wrapText="1"/>
    </xf>
    <xf numFmtId="0" fontId="2" fillId="0" borderId="0" xfId="0" applyFont="1" applyFill="1" applyBorder="1" applyAlignment="1">
      <alignment horizontal="left" vertical="center" wrapText="1" indent="1"/>
    </xf>
    <xf numFmtId="2" fontId="2" fillId="0" borderId="0" xfId="0" applyNumberFormat="1" applyFont="1" applyFill="1" applyBorder="1" applyAlignment="1">
      <alignment horizontal="center" vertical="center" wrapText="1"/>
    </xf>
    <xf numFmtId="0" fontId="2" fillId="0" borderId="20" xfId="0" applyFont="1" applyBorder="1" applyAlignment="1">
      <alignment horizontal="left" vertical="center" wrapText="1" indent="1"/>
    </xf>
    <xf numFmtId="0" fontId="2" fillId="0" borderId="0" xfId="0" applyFont="1" applyFill="1" applyAlignment="1">
      <alignment horizontal="center"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3" fillId="0" borderId="11" xfId="0" applyFont="1" applyBorder="1" applyAlignment="1">
      <alignment vertical="center" wrapText="1"/>
    </xf>
    <xf numFmtId="0" fontId="27" fillId="0" borderId="20" xfId="0" applyFont="1" applyFill="1" applyBorder="1" applyAlignment="1">
      <alignment vertical="center" wrapText="1"/>
    </xf>
    <xf numFmtId="0" fontId="2"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 fillId="0" borderId="38" xfId="0" applyFont="1" applyBorder="1" applyAlignment="1">
      <alignment horizontal="center" vertical="center" wrapText="1"/>
    </xf>
    <xf numFmtId="44" fontId="2" fillId="0" borderId="38" xfId="0" applyNumberFormat="1" applyFont="1" applyBorder="1" applyAlignment="1">
      <alignment horizontal="justify" vertical="center" wrapText="1"/>
    </xf>
    <xf numFmtId="0" fontId="2" fillId="0" borderId="39" xfId="0" applyFont="1" applyBorder="1" applyAlignment="1">
      <alignment horizontal="center" vertical="center" wrapText="1"/>
    </xf>
    <xf numFmtId="44" fontId="2" fillId="0" borderId="39" xfId="0" applyNumberFormat="1" applyFont="1" applyBorder="1" applyAlignment="1">
      <alignment horizontal="justify" vertical="center" wrapText="1"/>
    </xf>
    <xf numFmtId="0" fontId="2" fillId="0" borderId="0" xfId="0" quotePrefix="1" applyFont="1" applyFill="1" applyBorder="1" applyAlignment="1">
      <alignment horizontal="center" vertical="center" wrapText="1"/>
    </xf>
    <xf numFmtId="43" fontId="2" fillId="0" borderId="0" xfId="1" applyFont="1" applyFill="1" applyBorder="1" applyAlignment="1">
      <alignment horizontal="center" vertical="center" wrapText="1"/>
    </xf>
    <xf numFmtId="0" fontId="2" fillId="0" borderId="40" xfId="0" applyFont="1" applyBorder="1" applyAlignment="1">
      <alignment horizontal="center" vertical="center" wrapText="1"/>
    </xf>
    <xf numFmtId="4" fontId="2" fillId="0" borderId="0" xfId="0" applyNumberFormat="1" applyFont="1" applyFill="1" applyAlignment="1">
      <alignment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Border="1" applyAlignment="1">
      <alignment horizontal="left" vertical="center" wrapText="1" indent="1"/>
    </xf>
    <xf numFmtId="0" fontId="14" fillId="0" borderId="3" xfId="0" applyFont="1" applyBorder="1" applyAlignment="1">
      <alignment horizontal="center" vertical="center" wrapText="1"/>
    </xf>
    <xf numFmtId="0" fontId="2" fillId="0" borderId="0" xfId="0" applyFont="1" applyAlignment="1">
      <alignment horizontal="left" vertical="center" wrapText="1" indent="1"/>
    </xf>
    <xf numFmtId="0" fontId="3" fillId="0" borderId="17" xfId="0" applyFont="1" applyBorder="1" applyAlignment="1">
      <alignment horizontal="right" vertical="center" wrapText="1"/>
    </xf>
    <xf numFmtId="0" fontId="3" fillId="0" borderId="1" xfId="0" applyFont="1" applyBorder="1" applyAlignment="1">
      <alignment horizontal="left" vertical="center" wrapText="1"/>
    </xf>
    <xf numFmtId="0" fontId="2" fillId="0" borderId="0" xfId="0" applyFont="1" applyBorder="1" applyAlignment="1">
      <alignment horizontal="center" vertical="center" wrapText="1"/>
    </xf>
    <xf numFmtId="2" fontId="2" fillId="0" borderId="10" xfId="0" applyNumberFormat="1" applyFont="1" applyFill="1" applyBorder="1" applyAlignment="1">
      <alignment horizontal="center" vertical="center" wrapText="1"/>
    </xf>
    <xf numFmtId="0" fontId="2" fillId="0" borderId="41" xfId="0" applyFont="1" applyBorder="1" applyAlignment="1">
      <alignment vertical="center" wrapText="1"/>
    </xf>
    <xf numFmtId="0" fontId="2" fillId="0" borderId="41" xfId="0" applyFont="1" applyBorder="1" applyAlignment="1">
      <alignment horizontal="left" vertical="center" wrapText="1"/>
    </xf>
    <xf numFmtId="0" fontId="2" fillId="0" borderId="41" xfId="0" applyFont="1" applyBorder="1" applyAlignment="1">
      <alignment horizontal="center" vertical="center" wrapText="1"/>
    </xf>
    <xf numFmtId="10" fontId="2" fillId="0" borderId="41" xfId="0" applyNumberFormat="1" applyFont="1" applyBorder="1" applyAlignment="1">
      <alignment horizontal="left" vertical="center" wrapText="1"/>
    </xf>
    <xf numFmtId="0" fontId="2" fillId="0" borderId="47" xfId="0" applyFont="1" applyBorder="1" applyAlignment="1">
      <alignment vertical="center" wrapText="1"/>
    </xf>
    <xf numFmtId="44" fontId="3" fillId="0" borderId="3" xfId="0" applyNumberFormat="1" applyFont="1" applyBorder="1" applyAlignment="1">
      <alignment horizontal="right" vertical="center" wrapText="1"/>
    </xf>
    <xf numFmtId="0" fontId="3" fillId="0" borderId="50" xfId="0" applyFont="1" applyBorder="1" applyAlignment="1">
      <alignment vertical="center" wrapText="1"/>
    </xf>
    <xf numFmtId="44" fontId="3" fillId="0" borderId="51" xfId="0" applyNumberFormat="1" applyFont="1" applyBorder="1" applyAlignment="1">
      <alignment horizontal="right" vertical="center" wrapText="1"/>
    </xf>
    <xf numFmtId="0" fontId="3" fillId="3" borderId="50" xfId="0" applyFont="1" applyFill="1" applyBorder="1" applyAlignment="1">
      <alignment vertical="center" wrapText="1"/>
    </xf>
    <xf numFmtId="0" fontId="3" fillId="3" borderId="50" xfId="0" applyFont="1" applyFill="1" applyBorder="1" applyAlignment="1">
      <alignment horizontal="right" vertical="center" wrapText="1"/>
    </xf>
    <xf numFmtId="0" fontId="2" fillId="0" borderId="52" xfId="0" applyFont="1" applyBorder="1" applyAlignment="1">
      <alignment horizontal="center" vertical="center" wrapText="1"/>
    </xf>
    <xf numFmtId="43" fontId="2" fillId="0" borderId="52" xfId="1" applyFont="1" applyBorder="1" applyAlignment="1">
      <alignment horizontal="center" vertical="center" wrapText="1"/>
    </xf>
    <xf numFmtId="44" fontId="2" fillId="0" borderId="52" xfId="0" applyNumberFormat="1" applyFont="1" applyBorder="1" applyAlignment="1">
      <alignment horizontal="justify" vertical="center" wrapText="1"/>
    </xf>
    <xf numFmtId="0" fontId="27" fillId="0" borderId="52" xfId="0" applyFont="1" applyFill="1" applyBorder="1" applyAlignment="1">
      <alignment vertical="center" wrapText="1"/>
    </xf>
    <xf numFmtId="0" fontId="2" fillId="0" borderId="44" xfId="0" applyFont="1" applyBorder="1" applyAlignment="1">
      <alignment horizontal="left" vertical="center" wrapText="1"/>
    </xf>
    <xf numFmtId="0" fontId="3" fillId="0" borderId="44" xfId="0" applyFont="1" applyBorder="1" applyAlignment="1">
      <alignment horizontal="center" vertical="center" wrapText="1"/>
    </xf>
    <xf numFmtId="0" fontId="6" fillId="2" borderId="44" xfId="0" applyFont="1" applyFill="1" applyBorder="1" applyAlignment="1">
      <alignment vertical="center" wrapText="1"/>
    </xf>
    <xf numFmtId="0" fontId="14" fillId="0" borderId="48" xfId="0" applyFont="1" applyBorder="1" applyAlignment="1">
      <alignment horizontal="center" vertical="center" wrapText="1"/>
    </xf>
    <xf numFmtId="4" fontId="14" fillId="6" borderId="48" xfId="0" applyNumberFormat="1" applyFont="1" applyFill="1" applyBorder="1" applyAlignment="1">
      <alignment horizontal="center" vertical="center" wrapText="1"/>
    </xf>
    <xf numFmtId="0" fontId="14" fillId="0" borderId="42" xfId="0" applyFont="1" applyBorder="1" applyAlignment="1">
      <alignment horizontal="center" vertical="center" wrapText="1"/>
    </xf>
    <xf numFmtId="2" fontId="14" fillId="0" borderId="50" xfId="0" applyNumberFormat="1" applyFont="1" applyBorder="1" applyAlignment="1">
      <alignment horizontal="center" vertical="center" wrapText="1"/>
    </xf>
    <xf numFmtId="0" fontId="16" fillId="0" borderId="42" xfId="0" applyFont="1" applyBorder="1" applyAlignment="1">
      <alignment horizontal="center" vertical="center" wrapText="1"/>
    </xf>
    <xf numFmtId="0" fontId="16" fillId="0" borderId="48" xfId="0" applyFont="1" applyBorder="1" applyAlignment="1">
      <alignment horizontal="center" vertical="center" wrapText="1"/>
    </xf>
    <xf numFmtId="4" fontId="14" fillId="6" borderId="49" xfId="0" applyNumberFormat="1" applyFont="1" applyFill="1" applyBorder="1" applyAlignment="1">
      <alignment horizontal="center" vertical="center" wrapText="1"/>
    </xf>
    <xf numFmtId="2" fontId="14" fillId="0" borderId="54" xfId="0" applyNumberFormat="1" applyFont="1" applyBorder="1" applyAlignment="1">
      <alignment horizontal="center" vertical="center" wrapText="1"/>
    </xf>
    <xf numFmtId="2" fontId="14" fillId="0" borderId="55" xfId="0" applyNumberFormat="1" applyFont="1" applyBorder="1" applyAlignment="1">
      <alignment horizontal="center" vertical="center" wrapText="1"/>
    </xf>
    <xf numFmtId="14" fontId="14" fillId="0" borderId="11" xfId="0" applyNumberFormat="1" applyFont="1" applyBorder="1" applyAlignment="1">
      <alignment horizontal="left" vertical="center" wrapText="1"/>
    </xf>
    <xf numFmtId="0" fontId="13" fillId="0" borderId="48" xfId="0" applyFont="1" applyBorder="1" applyAlignment="1">
      <alignment horizontal="center" vertical="center" wrapText="1"/>
    </xf>
    <xf numFmtId="14" fontId="3"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6" xfId="0" applyFont="1" applyBorder="1" applyAlignment="1">
      <alignment vertical="center" wrapText="1"/>
    </xf>
    <xf numFmtId="0" fontId="3" fillId="0" borderId="56" xfId="0" applyFont="1" applyFill="1" applyBorder="1" applyAlignment="1">
      <alignment horizontal="left" vertical="center" wrapText="1"/>
    </xf>
    <xf numFmtId="17" fontId="3" fillId="0" borderId="56" xfId="0" applyNumberFormat="1" applyFont="1" applyBorder="1" applyAlignment="1">
      <alignment horizontal="left" vertical="center" wrapText="1"/>
    </xf>
    <xf numFmtId="17" fontId="3" fillId="0" borderId="44" xfId="0" applyNumberFormat="1" applyFont="1" applyBorder="1" applyAlignment="1">
      <alignment horizontal="left" vertical="center" wrapText="1"/>
    </xf>
    <xf numFmtId="0" fontId="2" fillId="3" borderId="44" xfId="0" applyFont="1" applyFill="1" applyBorder="1" applyAlignment="1">
      <alignment vertical="center" wrapText="1"/>
    </xf>
    <xf numFmtId="0" fontId="2" fillId="0" borderId="60" xfId="0" applyFont="1" applyBorder="1" applyAlignment="1">
      <alignment vertical="center" wrapText="1"/>
    </xf>
    <xf numFmtId="0" fontId="2" fillId="0" borderId="44" xfId="0" applyFont="1" applyBorder="1" applyAlignment="1">
      <alignment horizontal="left" vertical="center" wrapText="1" indent="2"/>
    </xf>
    <xf numFmtId="0" fontId="2" fillId="0" borderId="44" xfId="0" applyFont="1" applyBorder="1" applyAlignment="1">
      <alignment horizontal="center" vertical="center" wrapText="1"/>
    </xf>
    <xf numFmtId="0" fontId="3" fillId="0" borderId="48" xfId="0" applyFont="1" applyBorder="1" applyAlignment="1">
      <alignment vertical="center" wrapText="1"/>
    </xf>
    <xf numFmtId="0" fontId="2" fillId="0" borderId="48" xfId="0" applyFont="1" applyBorder="1" applyAlignment="1">
      <alignment horizontal="left" vertical="center" wrapText="1" indent="1"/>
    </xf>
    <xf numFmtId="0" fontId="2" fillId="0" borderId="48" xfId="0" applyFont="1" applyBorder="1" applyAlignment="1">
      <alignment horizontal="center" vertical="center" wrapText="1"/>
    </xf>
    <xf numFmtId="43" fontId="2" fillId="0" borderId="48" xfId="1" applyFont="1" applyBorder="1" applyAlignment="1">
      <alignment horizontal="center" vertical="center" wrapText="1"/>
    </xf>
    <xf numFmtId="44" fontId="2" fillId="0" borderId="48" xfId="0" applyNumberFormat="1" applyFont="1" applyBorder="1" applyAlignment="1">
      <alignment horizontal="justify" vertical="center" wrapText="1"/>
    </xf>
    <xf numFmtId="0" fontId="27" fillId="0" borderId="48" xfId="0" applyFont="1" applyFill="1" applyBorder="1" applyAlignment="1">
      <alignment vertical="center" wrapText="1"/>
    </xf>
    <xf numFmtId="0" fontId="3" fillId="0" borderId="44" xfId="0" applyFont="1" applyBorder="1" applyAlignment="1">
      <alignment vertical="center" wrapText="1"/>
    </xf>
    <xf numFmtId="0" fontId="7" fillId="0" borderId="44" xfId="0" applyFont="1" applyBorder="1" applyAlignment="1">
      <alignment horizontal="center" vertical="center" wrapText="1"/>
    </xf>
    <xf numFmtId="0" fontId="2" fillId="3" borderId="48" xfId="0" applyFont="1" applyFill="1" applyBorder="1" applyAlignment="1">
      <alignment horizontal="right" vertical="center" wrapText="1"/>
    </xf>
    <xf numFmtId="0" fontId="2" fillId="3" borderId="48" xfId="0" applyFont="1" applyFill="1" applyBorder="1" applyAlignment="1">
      <alignment horizontal="center" vertical="center" wrapText="1"/>
    </xf>
    <xf numFmtId="43" fontId="2" fillId="3" borderId="48" xfId="1" applyFont="1" applyFill="1" applyBorder="1" applyAlignment="1">
      <alignment horizontal="center" vertical="center" wrapText="1"/>
    </xf>
    <xf numFmtId="44" fontId="2" fillId="3" borderId="48" xfId="0" applyNumberFormat="1" applyFont="1" applyFill="1" applyBorder="1" applyAlignment="1">
      <alignment horizontal="justify" vertical="center" wrapText="1"/>
    </xf>
    <xf numFmtId="0" fontId="2" fillId="0" borderId="48" xfId="0" applyFont="1" applyFill="1" applyBorder="1" applyAlignment="1">
      <alignment vertical="center" wrapText="1"/>
    </xf>
    <xf numFmtId="166" fontId="3" fillId="0" borderId="44" xfId="0" applyNumberFormat="1" applyFont="1" applyBorder="1" applyAlignment="1">
      <alignment vertical="center" wrapText="1"/>
    </xf>
    <xf numFmtId="0" fontId="2" fillId="0" borderId="44" xfId="0" applyFont="1" applyBorder="1" applyAlignment="1">
      <alignment horizontal="left" vertical="center" wrapText="1" indent="1"/>
    </xf>
    <xf numFmtId="43" fontId="2" fillId="0" borderId="44" xfId="1" applyFont="1" applyBorder="1" applyAlignment="1">
      <alignment horizontal="center" vertical="center" wrapText="1"/>
    </xf>
    <xf numFmtId="44" fontId="2" fillId="0" borderId="44" xfId="0" applyNumberFormat="1" applyFont="1" applyBorder="1" applyAlignment="1">
      <alignment horizontal="justify" vertical="center" wrapText="1"/>
    </xf>
    <xf numFmtId="0" fontId="27" fillId="0" borderId="44" xfId="0" applyFont="1" applyFill="1" applyBorder="1" applyAlignment="1">
      <alignment vertical="center" wrapText="1"/>
    </xf>
    <xf numFmtId="0" fontId="2" fillId="0" borderId="44" xfId="0" applyFont="1" applyBorder="1" applyAlignment="1">
      <alignment horizontal="right" vertical="center" wrapText="1"/>
    </xf>
    <xf numFmtId="0" fontId="3" fillId="0" borderId="44" xfId="0" applyFont="1" applyBorder="1" applyAlignment="1">
      <alignment horizontal="left" vertical="center" wrapText="1"/>
    </xf>
    <xf numFmtId="2" fontId="2" fillId="0" borderId="44" xfId="1" applyNumberFormat="1" applyFont="1" applyBorder="1" applyAlignment="1">
      <alignment vertical="center" wrapText="1"/>
    </xf>
    <xf numFmtId="166" fontId="2" fillId="0" borderId="44" xfId="0" applyNumberFormat="1" applyFont="1" applyBorder="1" applyAlignment="1">
      <alignment vertical="center" wrapText="1"/>
    </xf>
    <xf numFmtId="0" fontId="2" fillId="0" borderId="44" xfId="0" applyFont="1" applyFill="1" applyBorder="1" applyAlignment="1">
      <alignment vertical="center" wrapText="1"/>
    </xf>
    <xf numFmtId="0" fontId="3" fillId="2" borderId="44" xfId="0" applyFont="1" applyFill="1" applyBorder="1" applyAlignment="1">
      <alignment horizontal="right" vertical="center" wrapText="1"/>
    </xf>
    <xf numFmtId="43" fontId="2" fillId="2" borderId="63" xfId="1" applyFont="1" applyFill="1" applyBorder="1" applyAlignment="1">
      <alignment horizontal="center" vertical="center" wrapText="1"/>
    </xf>
    <xf numFmtId="0" fontId="3" fillId="2" borderId="48" xfId="0" applyFont="1" applyFill="1" applyBorder="1" applyAlignment="1">
      <alignment horizontal="right" vertical="center" wrapText="1"/>
    </xf>
    <xf numFmtId="43" fontId="2" fillId="2" borderId="64" xfId="1" applyFont="1" applyFill="1" applyBorder="1" applyAlignment="1">
      <alignment horizontal="center" vertical="center" wrapText="1"/>
    </xf>
    <xf numFmtId="44" fontId="3" fillId="0" borderId="63" xfId="0" applyNumberFormat="1" applyFont="1" applyBorder="1" applyAlignment="1">
      <alignment horizontal="right" vertical="center" wrapText="1"/>
    </xf>
    <xf numFmtId="0" fontId="3" fillId="0" borderId="48" xfId="0" applyFont="1" applyBorder="1" applyAlignment="1">
      <alignment horizontal="right" vertical="center" wrapText="1"/>
    </xf>
    <xf numFmtId="44" fontId="3" fillId="0" borderId="48" xfId="0" applyNumberFormat="1" applyFont="1" applyBorder="1" applyAlignment="1">
      <alignment horizontal="right" vertical="center" wrapText="1"/>
    </xf>
    <xf numFmtId="0" fontId="3" fillId="2" borderId="62" xfId="0" applyFont="1" applyFill="1" applyBorder="1" applyAlignment="1">
      <alignment horizontal="right" vertical="center" wrapText="1"/>
    </xf>
    <xf numFmtId="43" fontId="2" fillId="2" borderId="65" xfId="1" applyFont="1" applyFill="1" applyBorder="1" applyAlignment="1">
      <alignment horizontal="center" vertical="center" wrapText="1"/>
    </xf>
    <xf numFmtId="0" fontId="3" fillId="3" borderId="48" xfId="0" applyFont="1" applyFill="1" applyBorder="1" applyAlignment="1">
      <alignment horizontal="right" vertical="center" wrapText="1"/>
    </xf>
    <xf numFmtId="0" fontId="3" fillId="3" borderId="48" xfId="0" applyFont="1" applyFill="1" applyBorder="1" applyAlignment="1">
      <alignment vertical="center" wrapText="1"/>
    </xf>
    <xf numFmtId="0" fontId="3" fillId="3" borderId="49" xfId="0" applyFont="1" applyFill="1" applyBorder="1" applyAlignment="1">
      <alignment horizontal="right" vertical="center" wrapText="1"/>
    </xf>
    <xf numFmtId="0" fontId="3" fillId="3" borderId="62" xfId="0" applyFont="1" applyFill="1" applyBorder="1" applyAlignment="1">
      <alignment vertical="center" wrapText="1"/>
    </xf>
    <xf numFmtId="44" fontId="2" fillId="0" borderId="40" xfId="0" applyNumberFormat="1" applyFont="1" applyBorder="1" applyAlignment="1">
      <alignment horizontal="justify" vertical="center" wrapText="1"/>
    </xf>
    <xf numFmtId="0" fontId="2" fillId="0" borderId="22" xfId="0" applyFont="1" applyBorder="1" applyAlignment="1">
      <alignment horizontal="center" vertical="center" wrapText="1"/>
    </xf>
    <xf numFmtId="43" fontId="2" fillId="0" borderId="22" xfId="1" applyFont="1" applyBorder="1" applyAlignment="1">
      <alignment horizontal="center" vertical="center" wrapText="1"/>
    </xf>
    <xf numFmtId="44" fontId="2" fillId="0" borderId="66" xfId="0" applyNumberFormat="1" applyFont="1" applyBorder="1" applyAlignment="1">
      <alignment horizontal="justify" vertical="center" wrapText="1"/>
    </xf>
    <xf numFmtId="44" fontId="2" fillId="0" borderId="22" xfId="0" applyNumberFormat="1" applyFont="1" applyBorder="1" applyAlignment="1">
      <alignment horizontal="justify" vertical="center" wrapText="1"/>
    </xf>
    <xf numFmtId="0" fontId="3" fillId="3" borderId="62" xfId="0" applyFont="1" applyFill="1" applyBorder="1" applyAlignment="1">
      <alignment horizontal="right" vertical="center" wrapText="1"/>
    </xf>
    <xf numFmtId="0" fontId="3" fillId="3" borderId="44" xfId="0" applyFont="1" applyFill="1" applyBorder="1" applyAlignment="1">
      <alignment vertical="center" wrapText="1"/>
    </xf>
    <xf numFmtId="0" fontId="6" fillId="2" borderId="61" xfId="0" applyFont="1" applyFill="1" applyBorder="1" applyAlignment="1">
      <alignment vertical="center" wrapText="1"/>
    </xf>
    <xf numFmtId="44" fontId="3" fillId="0" borderId="41" xfId="0" applyNumberFormat="1" applyFont="1" applyBorder="1" applyAlignment="1">
      <alignment horizontal="right" vertical="center" wrapText="1"/>
    </xf>
    <xf numFmtId="166" fontId="3" fillId="0" borderId="41" xfId="0" applyNumberFormat="1" applyFont="1" applyBorder="1" applyAlignment="1">
      <alignment vertical="center" wrapText="1"/>
    </xf>
    <xf numFmtId="44" fontId="3" fillId="0" borderId="43" xfId="0" applyNumberFormat="1" applyFont="1" applyBorder="1" applyAlignment="1">
      <alignment horizontal="right" vertical="center" wrapText="1"/>
    </xf>
    <xf numFmtId="165" fontId="2" fillId="0" borderId="0" xfId="0" applyNumberFormat="1" applyFont="1" applyFill="1" applyAlignment="1">
      <alignment vertical="center" wrapText="1"/>
    </xf>
    <xf numFmtId="2" fontId="2" fillId="3" borderId="0" xfId="0" applyNumberFormat="1" applyFont="1" applyFill="1" applyAlignment="1">
      <alignment vertical="center" wrapText="1"/>
    </xf>
    <xf numFmtId="169" fontId="2" fillId="3" borderId="0" xfId="0" applyNumberFormat="1" applyFont="1" applyFill="1" applyAlignment="1">
      <alignment vertical="center" wrapText="1"/>
    </xf>
    <xf numFmtId="169" fontId="2" fillId="0" borderId="0" xfId="0" applyNumberFormat="1" applyFont="1" applyFill="1" applyAlignment="1">
      <alignment vertical="center" wrapText="1"/>
    </xf>
    <xf numFmtId="170" fontId="2" fillId="3" borderId="0" xfId="0" applyNumberFormat="1" applyFont="1" applyFill="1" applyAlignment="1">
      <alignment vertical="center" wrapText="1"/>
    </xf>
    <xf numFmtId="165" fontId="2" fillId="0" borderId="0" xfId="0" applyNumberFormat="1" applyFont="1" applyFill="1" applyBorder="1" applyAlignment="1">
      <alignment vertical="center" wrapText="1"/>
    </xf>
    <xf numFmtId="170" fontId="2" fillId="0" borderId="0" xfId="0" applyNumberFormat="1" applyFont="1" applyFill="1" applyAlignment="1">
      <alignment vertical="center" wrapText="1"/>
    </xf>
    <xf numFmtId="165" fontId="2" fillId="5" borderId="0" xfId="0" applyNumberFormat="1" applyFont="1" applyFill="1" applyBorder="1" applyAlignment="1">
      <alignment vertical="center" wrapText="1"/>
    </xf>
    <xf numFmtId="43" fontId="2" fillId="0" borderId="0" xfId="0" applyNumberFormat="1" applyFont="1" applyFill="1" applyBorder="1" applyAlignment="1">
      <alignment vertical="center" wrapText="1"/>
    </xf>
    <xf numFmtId="44" fontId="2" fillId="0" borderId="0" xfId="0" applyNumberFormat="1" applyFont="1" applyFill="1" applyBorder="1" applyAlignment="1">
      <alignment vertical="center" wrapText="1"/>
    </xf>
    <xf numFmtId="43" fontId="2" fillId="0" borderId="2" xfId="1" applyNumberFormat="1" applyFont="1" applyBorder="1" applyAlignment="1">
      <alignment horizontal="justify" vertical="center" wrapText="1"/>
    </xf>
    <xf numFmtId="171" fontId="2" fillId="0" borderId="2" xfId="1" applyNumberFormat="1" applyFont="1" applyBorder="1" applyAlignment="1">
      <alignment horizontal="justify" vertical="center" wrapText="1"/>
    </xf>
    <xf numFmtId="171" fontId="2" fillId="0" borderId="0" xfId="1" applyNumberFormat="1" applyFont="1" applyFill="1" applyAlignment="1">
      <alignment horizontal="left" vertical="center" wrapText="1" indent="1"/>
    </xf>
    <xf numFmtId="171" fontId="27" fillId="0" borderId="48" xfId="1" applyNumberFormat="1" applyFont="1" applyFill="1" applyBorder="1" applyAlignment="1">
      <alignment vertical="center" wrapText="1"/>
    </xf>
    <xf numFmtId="172" fontId="2" fillId="0" borderId="2" xfId="1" applyNumberFormat="1" applyFont="1" applyBorder="1" applyAlignment="1">
      <alignment horizontal="justify" vertical="center" wrapText="1"/>
    </xf>
    <xf numFmtId="172" fontId="2" fillId="0" borderId="0" xfId="0" applyNumberFormat="1" applyFont="1" applyFill="1" applyAlignment="1">
      <alignment vertical="center" wrapText="1"/>
    </xf>
    <xf numFmtId="172" fontId="27" fillId="0" borderId="48" xfId="0" applyNumberFormat="1" applyFont="1" applyFill="1" applyBorder="1" applyAlignment="1">
      <alignment vertical="center" wrapText="1"/>
    </xf>
    <xf numFmtId="168" fontId="2" fillId="0" borderId="2" xfId="0" applyNumberFormat="1" applyFont="1" applyBorder="1" applyAlignment="1">
      <alignment horizontal="justify" vertical="center" wrapText="1"/>
    </xf>
    <xf numFmtId="173" fontId="2" fillId="0" borderId="2" xfId="0" applyNumberFormat="1" applyFont="1" applyBorder="1" applyAlignment="1">
      <alignment horizontal="justify" vertical="center" wrapText="1"/>
    </xf>
    <xf numFmtId="173" fontId="2" fillId="0" borderId="0" xfId="0" applyNumberFormat="1" applyFont="1" applyFill="1" applyAlignment="1">
      <alignment vertical="center" wrapText="1"/>
    </xf>
    <xf numFmtId="173" fontId="27" fillId="0" borderId="48" xfId="0" applyNumberFormat="1" applyFont="1" applyFill="1" applyBorder="1" applyAlignment="1">
      <alignment vertical="center" wrapText="1"/>
    </xf>
    <xf numFmtId="173" fontId="2" fillId="0" borderId="0" xfId="0" applyNumberFormat="1" applyFont="1" applyFill="1" applyAlignment="1">
      <alignment horizontal="left" vertical="center" wrapText="1" indent="1"/>
    </xf>
    <xf numFmtId="174" fontId="2" fillId="0" borderId="0" xfId="0" applyNumberFormat="1" applyFont="1" applyFill="1" applyAlignment="1">
      <alignment vertical="center" wrapText="1"/>
    </xf>
    <xf numFmtId="170" fontId="2" fillId="0" borderId="0" xfId="0" applyNumberFormat="1" applyFont="1" applyFill="1" applyBorder="1" applyAlignment="1">
      <alignment vertical="center" wrapText="1"/>
    </xf>
    <xf numFmtId="166" fontId="2" fillId="0" borderId="0" xfId="0" applyNumberFormat="1" applyFont="1" applyFill="1" applyBorder="1" applyAlignment="1">
      <alignment vertical="center" wrapText="1"/>
    </xf>
    <xf numFmtId="173" fontId="3" fillId="0" borderId="41" xfId="0" applyNumberFormat="1" applyFont="1" applyBorder="1" applyAlignment="1">
      <alignment horizontal="right" vertical="center" wrapText="1"/>
    </xf>
    <xf numFmtId="173" fontId="3" fillId="0" borderId="43" xfId="0" applyNumberFormat="1" applyFont="1" applyBorder="1" applyAlignment="1">
      <alignment horizontal="right" vertical="center" wrapText="1"/>
    </xf>
    <xf numFmtId="166" fontId="6" fillId="2" borderId="1" xfId="0" applyNumberFormat="1" applyFont="1" applyFill="1" applyBorder="1" applyAlignment="1">
      <alignment vertical="center" wrapText="1"/>
    </xf>
    <xf numFmtId="0" fontId="6" fillId="0" borderId="5" xfId="0" applyFont="1" applyBorder="1" applyAlignment="1">
      <alignment vertical="center" wrapText="1"/>
    </xf>
    <xf numFmtId="166" fontId="6" fillId="0" borderId="5" xfId="0" applyNumberFormat="1" applyFont="1" applyBorder="1" applyAlignment="1">
      <alignment vertical="center" wrapText="1"/>
    </xf>
    <xf numFmtId="0" fontId="28" fillId="0" borderId="6" xfId="0" applyFont="1" applyBorder="1" applyAlignment="1">
      <alignment vertical="center" wrapText="1"/>
    </xf>
    <xf numFmtId="166" fontId="6" fillId="0" borderId="6" xfId="0" applyNumberFormat="1" applyFont="1" applyBorder="1" applyAlignment="1">
      <alignment vertical="center" wrapText="1"/>
    </xf>
    <xf numFmtId="0" fontId="6" fillId="2" borderId="7" xfId="0" applyFont="1" applyFill="1" applyBorder="1" applyAlignment="1">
      <alignment vertical="center" wrapText="1"/>
    </xf>
    <xf numFmtId="175" fontId="6" fillId="2" borderId="7" xfId="0" applyNumberFormat="1" applyFont="1" applyFill="1" applyBorder="1" applyAlignment="1">
      <alignment vertical="center" wrapText="1"/>
    </xf>
    <xf numFmtId="176" fontId="19" fillId="6" borderId="10" xfId="0" applyNumberFormat="1" applyFont="1" applyFill="1" applyBorder="1" applyAlignment="1">
      <alignment horizontal="center" vertical="center" wrapText="1"/>
    </xf>
    <xf numFmtId="0" fontId="2" fillId="0" borderId="45" xfId="0" applyFont="1" applyBorder="1" applyAlignment="1">
      <alignment horizontal="left" vertical="center" wrapText="1"/>
    </xf>
    <xf numFmtId="0" fontId="2" fillId="0" borderId="41" xfId="0" applyFont="1" applyBorder="1" applyAlignment="1">
      <alignment horizontal="left" vertical="center" wrapText="1"/>
    </xf>
    <xf numFmtId="2" fontId="2" fillId="0" borderId="41" xfId="0" applyNumberFormat="1" applyFont="1" applyBorder="1" applyAlignment="1">
      <alignment horizontal="center" vertical="center" wrapText="1"/>
    </xf>
    <xf numFmtId="2" fontId="2" fillId="0" borderId="43" xfId="0" applyNumberFormat="1" applyFont="1" applyBorder="1" applyAlignment="1">
      <alignment horizontal="center" vertical="center" wrapText="1"/>
    </xf>
    <xf numFmtId="0" fontId="2" fillId="0" borderId="44" xfId="0" applyFont="1" applyBorder="1" applyAlignment="1">
      <alignment horizontal="center" vertical="center" wrapText="1"/>
    </xf>
    <xf numFmtId="2" fontId="2" fillId="0" borderId="45" xfId="0" applyNumberFormat="1" applyFont="1" applyBorder="1" applyAlignment="1">
      <alignment horizontal="center" vertical="center" wrapText="1"/>
    </xf>
    <xf numFmtId="2" fontId="2" fillId="0" borderId="45" xfId="0" applyNumberFormat="1" applyFont="1" applyBorder="1" applyAlignment="1">
      <alignment horizontal="center" vertical="center"/>
    </xf>
    <xf numFmtId="2" fontId="2" fillId="0" borderId="43"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3" xfId="0" applyFont="1" applyBorder="1" applyAlignment="1">
      <alignment horizontal="right" vertical="center" wrapText="1"/>
    </xf>
    <xf numFmtId="0" fontId="2" fillId="0" borderId="44" xfId="0" applyFont="1" applyBorder="1" applyAlignment="1">
      <alignment horizontal="right" vertical="center" wrapText="1"/>
    </xf>
    <xf numFmtId="0" fontId="2" fillId="0" borderId="45" xfId="0" applyFont="1" applyBorder="1" applyAlignment="1">
      <alignment horizontal="right" vertical="center" wrapText="1"/>
    </xf>
    <xf numFmtId="10" fontId="2" fillId="0" borderId="73" xfId="0" applyNumberFormat="1" applyFont="1" applyBorder="1" applyAlignment="1">
      <alignment horizontal="center" vertical="center" wrapText="1"/>
    </xf>
    <xf numFmtId="10" fontId="2" fillId="0" borderId="42" xfId="0" applyNumberFormat="1" applyFont="1" applyBorder="1" applyAlignment="1">
      <alignment horizontal="center" vertical="center" wrapText="1"/>
    </xf>
    <xf numFmtId="10" fontId="2" fillId="0" borderId="74" xfId="0" applyNumberFormat="1" applyFont="1" applyBorder="1" applyAlignment="1">
      <alignment horizontal="center" vertical="center" wrapText="1"/>
    </xf>
    <xf numFmtId="10" fontId="2" fillId="0" borderId="75" xfId="0" applyNumberFormat="1" applyFont="1" applyBorder="1" applyAlignment="1">
      <alignment horizontal="center" vertical="center" wrapText="1"/>
    </xf>
    <xf numFmtId="10" fontId="2" fillId="0" borderId="48" xfId="0" applyNumberFormat="1" applyFont="1" applyBorder="1" applyAlignment="1">
      <alignment horizontal="center" vertical="center" wrapText="1"/>
    </xf>
    <xf numFmtId="10" fontId="2" fillId="0" borderId="76" xfId="0" applyNumberFormat="1" applyFont="1" applyBorder="1" applyAlignment="1">
      <alignment horizontal="center" vertical="center" wrapText="1"/>
    </xf>
    <xf numFmtId="0" fontId="2" fillId="0" borderId="44" xfId="0" applyFont="1" applyBorder="1" applyAlignment="1">
      <alignment horizontal="left" vertical="center" wrapText="1"/>
    </xf>
    <xf numFmtId="0" fontId="2" fillId="0" borderId="7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6" xfId="0" applyFont="1" applyBorder="1" applyAlignment="1">
      <alignment horizontal="center" vertical="center" wrapText="1"/>
    </xf>
    <xf numFmtId="49" fontId="2" fillId="0" borderId="45"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2" fontId="2" fillId="0" borderId="44" xfId="0" applyNumberFormat="1" applyFont="1" applyBorder="1" applyAlignment="1">
      <alignment horizontal="center" vertical="center" wrapText="1"/>
    </xf>
    <xf numFmtId="0" fontId="2" fillId="0" borderId="0" xfId="0" applyFont="1" applyFill="1" applyAlignment="1">
      <alignment horizontal="left" vertical="center" wrapText="1" indent="1"/>
    </xf>
    <xf numFmtId="0" fontId="2" fillId="0" borderId="0" xfId="0" applyFont="1" applyAlignment="1">
      <alignment horizontal="center" vertical="center" wrapText="1"/>
    </xf>
    <xf numFmtId="0" fontId="3" fillId="3" borderId="48"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2" fillId="0" borderId="0" xfId="0" applyFont="1" applyAlignment="1">
      <alignment horizontal="left" vertical="center" wrapText="1" indent="1"/>
    </xf>
    <xf numFmtId="0" fontId="3" fillId="2" borderId="62"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Border="1" applyAlignment="1">
      <alignment horizontal="center" vertical="center" wrapText="1"/>
    </xf>
    <xf numFmtId="0" fontId="3" fillId="0" borderId="59"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44" xfId="0" applyFont="1" applyBorder="1" applyAlignment="1">
      <alignment horizontal="left" vertical="center" wrapText="1"/>
    </xf>
    <xf numFmtId="0" fontId="2" fillId="0" borderId="8" xfId="0" applyFont="1" applyBorder="1" applyAlignment="1">
      <alignment horizontal="center" vertical="center" wrapText="1"/>
    </xf>
    <xf numFmtId="0" fontId="3" fillId="0" borderId="41" xfId="0" applyFont="1" applyBorder="1" applyAlignment="1">
      <alignment horizontal="left" vertical="center" wrapText="1"/>
    </xf>
    <xf numFmtId="0" fontId="3" fillId="0" borderId="43" xfId="0" applyFont="1" applyBorder="1" applyAlignment="1">
      <alignment horizontal="left" vertical="center" wrapText="1"/>
    </xf>
    <xf numFmtId="0" fontId="3" fillId="0" borderId="45" xfId="0" applyFont="1" applyBorder="1" applyAlignment="1">
      <alignment horizontal="left" vertical="center" wrapText="1"/>
    </xf>
    <xf numFmtId="0" fontId="5" fillId="0" borderId="58" xfId="0" applyFont="1" applyBorder="1" applyAlignment="1">
      <alignment horizontal="center" vertical="center" wrapText="1"/>
    </xf>
    <xf numFmtId="0" fontId="3" fillId="0" borderId="0" xfId="0" applyFont="1" applyAlignment="1">
      <alignment horizontal="center" vertical="center" wrapText="1"/>
    </xf>
    <xf numFmtId="14" fontId="3" fillId="0" borderId="41" xfId="0" applyNumberFormat="1" applyFont="1" applyBorder="1" applyAlignment="1">
      <alignment horizontal="left" vertical="center" wrapText="1"/>
    </xf>
    <xf numFmtId="10" fontId="3" fillId="0" borderId="41" xfId="0" applyNumberFormat="1" applyFont="1" applyBorder="1" applyAlignment="1">
      <alignment horizontal="left" vertical="center" wrapText="1"/>
    </xf>
    <xf numFmtId="0" fontId="6" fillId="2" borderId="61"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4" fillId="0" borderId="4" xfId="0" applyFont="1" applyBorder="1" applyAlignment="1">
      <alignment horizontal="right" vertical="center" wrapText="1" indent="24"/>
    </xf>
    <xf numFmtId="0" fontId="3" fillId="2" borderId="48"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5" fillId="0" borderId="4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wrapText="1"/>
    </xf>
    <xf numFmtId="0" fontId="6" fillId="2" borderId="1" xfId="0" applyFont="1" applyFill="1" applyBorder="1" applyAlignment="1">
      <alignment horizontal="right" vertical="center" wrapText="1"/>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2" borderId="7" xfId="0" applyFont="1" applyFill="1" applyBorder="1" applyAlignment="1">
      <alignment horizontal="right" vertical="center" wrapText="1"/>
    </xf>
    <xf numFmtId="0" fontId="5" fillId="0" borderId="3" xfId="0" applyFont="1" applyBorder="1" applyAlignment="1">
      <alignment horizontal="center" vertical="center" wrapText="1"/>
    </xf>
    <xf numFmtId="0" fontId="3" fillId="0" borderId="17" xfId="0" applyFont="1" applyBorder="1" applyAlignment="1">
      <alignment horizontal="right" vertical="center" wrapText="1"/>
    </xf>
    <xf numFmtId="0" fontId="3" fillId="0" borderId="18" xfId="0" applyFont="1" applyBorder="1" applyAlignment="1">
      <alignment horizontal="right" vertical="center" wrapText="1"/>
    </xf>
    <xf numFmtId="0" fontId="2" fillId="0" borderId="0" xfId="0" applyFont="1" applyBorder="1" applyAlignment="1">
      <alignment horizontal="left" vertical="center" wrapText="1" indent="1"/>
    </xf>
    <xf numFmtId="0" fontId="5"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69" xfId="0" applyFont="1" applyBorder="1" applyAlignment="1">
      <alignment horizontal="right" vertical="center" wrapText="1"/>
    </xf>
    <xf numFmtId="0" fontId="3" fillId="0" borderId="44" xfId="0" applyFont="1" applyBorder="1" applyAlignment="1">
      <alignment horizontal="right" vertical="center" wrapText="1"/>
    </xf>
    <xf numFmtId="0" fontId="3" fillId="0" borderId="45" xfId="0" applyFont="1" applyBorder="1" applyAlignment="1">
      <alignment horizontal="right" vertical="center" wrapText="1"/>
    </xf>
    <xf numFmtId="0" fontId="3" fillId="0" borderId="41" xfId="0" applyFont="1" applyBorder="1" applyAlignment="1">
      <alignment horizontal="right" vertical="center" wrapText="1"/>
    </xf>
    <xf numFmtId="0" fontId="3" fillId="0" borderId="67" xfId="0" applyFont="1" applyBorder="1" applyAlignment="1">
      <alignment horizontal="right" vertical="center" wrapText="1"/>
    </xf>
    <xf numFmtId="0" fontId="3" fillId="0" borderId="11" xfId="0" applyFont="1" applyBorder="1" applyAlignment="1">
      <alignment horizontal="right" vertical="center" wrapText="1"/>
    </xf>
    <xf numFmtId="0" fontId="3" fillId="0" borderId="68" xfId="0" applyFont="1" applyBorder="1" applyAlignment="1">
      <alignment horizontal="right" vertical="center" wrapText="1"/>
    </xf>
    <xf numFmtId="0" fontId="3" fillId="0" borderId="50" xfId="0" applyFont="1" applyBorder="1" applyAlignment="1">
      <alignment horizontal="right" vertical="center" wrapText="1"/>
    </xf>
    <xf numFmtId="0" fontId="3" fillId="0" borderId="70" xfId="0" applyFont="1" applyBorder="1" applyAlignment="1">
      <alignment horizontal="right" vertical="center" wrapText="1"/>
    </xf>
    <xf numFmtId="0" fontId="2" fillId="0" borderId="7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72" xfId="0" applyFont="1" applyBorder="1" applyAlignment="1">
      <alignment horizontal="center" vertical="center" wrapText="1"/>
    </xf>
    <xf numFmtId="0" fontId="3" fillId="0" borderId="10" xfId="0" applyFont="1" applyBorder="1" applyAlignment="1">
      <alignment horizontal="center" wrapText="1"/>
    </xf>
    <xf numFmtId="0" fontId="14" fillId="0" borderId="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13" fillId="0" borderId="42" xfId="0" applyFont="1" applyBorder="1" applyAlignment="1">
      <alignment horizontal="left" vertical="center" wrapText="1"/>
    </xf>
    <xf numFmtId="0" fontId="13" fillId="0" borderId="48" xfId="0" applyFont="1" applyBorder="1" applyAlignment="1">
      <alignment horizontal="left" vertical="center" wrapText="1"/>
    </xf>
    <xf numFmtId="0" fontId="19" fillId="0" borderId="53" xfId="0" applyFont="1" applyBorder="1" applyAlignment="1">
      <alignment horizontal="center" vertical="center" wrapText="1"/>
    </xf>
    <xf numFmtId="0" fontId="19" fillId="0" borderId="27" xfId="0" applyFont="1" applyBorder="1" applyAlignment="1">
      <alignment horizontal="center" vertical="center" wrapText="1"/>
    </xf>
    <xf numFmtId="0" fontId="14" fillId="0" borderId="11" xfId="0" applyFont="1" applyBorder="1" applyAlignment="1">
      <alignment horizontal="right" vertical="center" wrapText="1"/>
    </xf>
    <xf numFmtId="0" fontId="14" fillId="0" borderId="2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6" fillId="0" borderId="1" xfId="0" applyFont="1" applyBorder="1" applyAlignment="1">
      <alignment horizontal="center" vertical="center" wrapText="1"/>
    </xf>
    <xf numFmtId="17" fontId="14" fillId="0" borderId="1"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3" fillId="0" borderId="3" xfId="0" applyFont="1" applyBorder="1" applyAlignment="1">
      <alignment horizontal="left" vertical="center" wrapText="1"/>
    </xf>
    <xf numFmtId="0" fontId="15" fillId="0" borderId="4" xfId="0" applyFont="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cellXfs>
  <cellStyles count="8">
    <cellStyle name="Célula de Verificação" xfId="3" builtinId="23"/>
    <cellStyle name="Moeda" xfId="2" builtinId="4"/>
    <cellStyle name="Normal" xfId="0" builtinId="0"/>
    <cellStyle name="Normal 2" xfId="5"/>
    <cellStyle name="Separador de milhares" xfId="1" builtinId="3"/>
    <cellStyle name="Texto Explicativo" xfId="4" builtinId="53"/>
    <cellStyle name="Vírgula 2" xfId="6"/>
    <cellStyle name="Vírgula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810986</xdr:colOff>
      <xdr:row>1</xdr:row>
      <xdr:rowOff>100692</xdr:rowOff>
    </xdr:from>
    <xdr:to>
      <xdr:col>7</xdr:col>
      <xdr:colOff>672690</xdr:colOff>
      <xdr:row>7</xdr:row>
      <xdr:rowOff>112816</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88379" y="468085"/>
          <a:ext cx="3296393" cy="1191986"/>
        </a:xfrm>
        <a:prstGeom prst="rect">
          <a:avLst/>
        </a:prstGeom>
      </xdr:spPr>
    </xdr:pic>
    <xdr:clientData/>
  </xdr:twoCellAnchor>
  <xdr:twoCellAnchor editAs="oneCell">
    <xdr:from>
      <xdr:col>10</xdr:col>
      <xdr:colOff>1034144</xdr:colOff>
      <xdr:row>1</xdr:row>
      <xdr:rowOff>59749</xdr:rowOff>
    </xdr:from>
    <xdr:to>
      <xdr:col>13</xdr:col>
      <xdr:colOff>170214</xdr:colOff>
      <xdr:row>4</xdr:row>
      <xdr:rowOff>117383</xdr:rowOff>
    </xdr:to>
    <xdr:pic>
      <xdr:nvPicPr>
        <xdr:cNvPr id="3" name="Imagem 2"/>
        <xdr:cNvPicPr>
          <a:picLocks noChangeAspect="1"/>
        </xdr:cNvPicPr>
      </xdr:nvPicPr>
      <xdr:blipFill>
        <a:blip xmlns:r="http://schemas.openxmlformats.org/officeDocument/2006/relationships" r:embed="rId2"/>
        <a:stretch>
          <a:fillRect/>
        </a:stretch>
      </xdr:blipFill>
      <xdr:spPr>
        <a:xfrm>
          <a:off x="12382501" y="427142"/>
          <a:ext cx="1714500" cy="666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306157</xdr:colOff>
      <xdr:row>2</xdr:row>
      <xdr:rowOff>88445</xdr:rowOff>
    </xdr:from>
    <xdr:to>
      <xdr:col>9</xdr:col>
      <xdr:colOff>212154</xdr:colOff>
      <xdr:row>9</xdr:row>
      <xdr:rowOff>0</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909782" y="580570"/>
          <a:ext cx="3557247" cy="1260930"/>
        </a:xfrm>
        <a:prstGeom prst="rect">
          <a:avLst/>
        </a:prstGeom>
      </xdr:spPr>
    </xdr:pic>
    <xdr:clientData/>
  </xdr:twoCellAnchor>
  <xdr:twoCellAnchor editAs="oneCell">
    <xdr:from>
      <xdr:col>11</xdr:col>
      <xdr:colOff>1222375</xdr:colOff>
      <xdr:row>2</xdr:row>
      <xdr:rowOff>100814</xdr:rowOff>
    </xdr:from>
    <xdr:to>
      <xdr:col>13</xdr:col>
      <xdr:colOff>698501</xdr:colOff>
      <xdr:row>7</xdr:row>
      <xdr:rowOff>3227</xdr:rowOff>
    </xdr:to>
    <xdr:pic>
      <xdr:nvPicPr>
        <xdr:cNvPr id="3" name="Imagem 2"/>
        <xdr:cNvPicPr>
          <a:picLocks noChangeAspect="1"/>
        </xdr:cNvPicPr>
      </xdr:nvPicPr>
      <xdr:blipFill>
        <a:blip xmlns:r="http://schemas.openxmlformats.org/officeDocument/2006/relationships" r:embed="rId2"/>
        <a:stretch>
          <a:fillRect/>
        </a:stretch>
      </xdr:blipFill>
      <xdr:spPr>
        <a:xfrm>
          <a:off x="11239500" y="592939"/>
          <a:ext cx="2238376" cy="87078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Planilha1">
    <pageSetUpPr fitToPage="1"/>
  </sheetPr>
  <dimension ref="A1:U1442"/>
  <sheetViews>
    <sheetView showGridLines="0" tabSelected="1" view="pageBreakPreview" topLeftCell="E1" zoomScale="70" zoomScaleNormal="25" zoomScaleSheetLayoutView="70" zoomScalePageLayoutView="70" workbookViewId="0">
      <selection activeCell="F532" sqref="F532"/>
    </sheetView>
  </sheetViews>
  <sheetFormatPr defaultColWidth="9.140625" defaultRowHeight="15.75" zeroHeight="1"/>
  <cols>
    <col min="1" max="1" width="9.85546875" style="1" customWidth="1"/>
    <col min="2" max="2" width="15.85546875" style="1" customWidth="1"/>
    <col min="3" max="3" width="20.5703125" style="1" customWidth="1"/>
    <col min="4" max="4" width="16.28515625" style="40" customWidth="1"/>
    <col min="5" max="6" width="15.42578125" style="1" customWidth="1"/>
    <col min="7" max="7" width="20.5703125" style="1" customWidth="1"/>
    <col min="8" max="8" width="18.7109375" style="1" customWidth="1"/>
    <col min="9" max="9" width="21.7109375" style="1" customWidth="1"/>
    <col min="10" max="10" width="15.42578125" style="1" customWidth="1"/>
    <col min="11" max="11" width="17.85546875" style="1" customWidth="1"/>
    <col min="12" max="12" width="78" style="1" hidden="1" customWidth="1"/>
    <col min="13" max="14" width="20.85546875" style="1" customWidth="1"/>
    <col min="15" max="15" width="18.140625" style="1" bestFit="1" customWidth="1"/>
    <col min="16" max="16" width="22.42578125" style="56" bestFit="1" customWidth="1"/>
    <col min="17" max="17" width="9.140625" style="56"/>
    <col min="18" max="18" width="17.7109375" style="56" bestFit="1" customWidth="1"/>
    <col min="19" max="19" width="15.7109375" style="56" bestFit="1" customWidth="1"/>
    <col min="20" max="20" width="15" style="56" bestFit="1" customWidth="1"/>
    <col min="21" max="16384" width="9.140625" style="56"/>
  </cols>
  <sheetData>
    <row r="1" spans="1:21" s="16" customFormat="1" ht="28.9" customHeight="1" thickBot="1">
      <c r="A1" s="362" t="s">
        <v>12575</v>
      </c>
      <c r="B1" s="362"/>
      <c r="C1" s="362"/>
      <c r="D1" s="362"/>
      <c r="E1" s="362"/>
      <c r="F1" s="362"/>
      <c r="G1" s="362"/>
      <c r="H1" s="362"/>
      <c r="I1" s="362"/>
      <c r="J1" s="362"/>
      <c r="K1" s="362"/>
      <c r="L1" s="15"/>
      <c r="M1" s="13"/>
      <c r="N1" s="13"/>
      <c r="O1" s="13" t="s">
        <v>12</v>
      </c>
      <c r="P1" s="14" t="s">
        <v>12364</v>
      </c>
    </row>
    <row r="2" spans="1:21" s="16" customFormat="1" ht="16.5" thickTop="1">
      <c r="A2" s="365" t="s">
        <v>11</v>
      </c>
      <c r="B2" s="365"/>
      <c r="C2" s="365"/>
      <c r="D2" s="40"/>
      <c r="E2" s="368" t="s">
        <v>10</v>
      </c>
      <c r="F2" s="369"/>
      <c r="G2" s="369"/>
      <c r="H2" s="82"/>
      <c r="I2" s="82"/>
      <c r="J2" s="222"/>
      <c r="K2" s="369" t="s">
        <v>9</v>
      </c>
      <c r="L2" s="369"/>
      <c r="M2" s="369"/>
      <c r="N2" s="369"/>
      <c r="O2" s="369"/>
      <c r="P2" s="80"/>
    </row>
    <row r="3" spans="1:21" s="16" customFormat="1" ht="15.75" customHeight="1">
      <c r="A3" s="357" t="s">
        <v>12308</v>
      </c>
      <c r="B3" s="357"/>
      <c r="C3" s="357"/>
      <c r="D3" s="317"/>
      <c r="E3" s="367"/>
      <c r="F3" s="348"/>
      <c r="G3" s="348"/>
      <c r="H3" s="44"/>
      <c r="I3" s="44"/>
      <c r="J3" s="190"/>
      <c r="K3" s="348"/>
      <c r="L3" s="348"/>
      <c r="M3" s="348"/>
      <c r="N3" s="348"/>
      <c r="O3" s="348"/>
      <c r="P3" s="81"/>
    </row>
    <row r="4" spans="1:21" s="16" customFormat="1">
      <c r="A4" s="357"/>
      <c r="B4" s="357"/>
      <c r="C4" s="357"/>
      <c r="D4" s="317"/>
      <c r="E4" s="367"/>
      <c r="F4" s="348"/>
      <c r="G4" s="348"/>
      <c r="H4" s="44"/>
      <c r="I4" s="44"/>
      <c r="J4" s="190"/>
      <c r="K4" s="348"/>
      <c r="L4" s="348"/>
      <c r="M4" s="348"/>
      <c r="N4" s="348"/>
      <c r="O4" s="348"/>
      <c r="P4" s="81"/>
    </row>
    <row r="5" spans="1:21" s="16" customFormat="1" ht="13.15" customHeight="1">
      <c r="A5" s="2"/>
      <c r="B5" s="2"/>
      <c r="C5" s="2"/>
      <c r="D5" s="40"/>
      <c r="E5" s="83"/>
      <c r="F5" s="44"/>
      <c r="G5" s="44"/>
      <c r="H5" s="44"/>
      <c r="I5" s="44"/>
      <c r="J5" s="190"/>
      <c r="K5" s="177"/>
      <c r="L5" s="177"/>
      <c r="M5" s="177"/>
      <c r="N5" s="184"/>
      <c r="O5" s="177"/>
      <c r="P5" s="81"/>
    </row>
    <row r="6" spans="1:21" s="16" customFormat="1">
      <c r="A6" s="355" t="s">
        <v>22</v>
      </c>
      <c r="B6" s="353"/>
      <c r="C6" s="358">
        <v>43524</v>
      </c>
      <c r="D6" s="358"/>
      <c r="E6" s="177"/>
      <c r="F6" s="76"/>
      <c r="G6" s="76"/>
      <c r="H6" s="76"/>
      <c r="I6" s="76"/>
      <c r="J6" s="76"/>
      <c r="K6" s="353" t="s">
        <v>12449</v>
      </c>
      <c r="L6" s="353"/>
      <c r="M6" s="354"/>
      <c r="N6" s="244"/>
      <c r="O6" s="220"/>
      <c r="P6" s="220"/>
    </row>
    <row r="7" spans="1:21" s="16" customFormat="1">
      <c r="A7" s="355" t="s">
        <v>12460</v>
      </c>
      <c r="B7" s="353"/>
      <c r="C7" s="359">
        <v>0.24229999999999999</v>
      </c>
      <c r="D7" s="359"/>
      <c r="E7" s="177"/>
      <c r="F7" s="76"/>
      <c r="G7" s="76"/>
      <c r="H7" s="76"/>
      <c r="I7" s="76"/>
      <c r="J7" s="76"/>
      <c r="K7" s="353" t="s">
        <v>12462</v>
      </c>
      <c r="L7" s="353"/>
      <c r="M7" s="354"/>
      <c r="N7" s="244"/>
      <c r="O7" s="220"/>
      <c r="P7" s="221"/>
    </row>
    <row r="8" spans="1:21" s="16" customFormat="1" ht="16.5" thickBot="1">
      <c r="A8" s="214"/>
      <c r="B8" s="214"/>
      <c r="C8" s="215"/>
      <c r="D8" s="215"/>
      <c r="E8" s="216"/>
      <c r="F8" s="215"/>
      <c r="G8" s="215"/>
      <c r="H8" s="215"/>
      <c r="I8" s="215"/>
      <c r="J8" s="217"/>
      <c r="K8" s="349" t="s">
        <v>12450</v>
      </c>
      <c r="L8" s="350"/>
      <c r="M8" s="350"/>
      <c r="N8" s="218"/>
      <c r="O8" s="219"/>
      <c r="P8" s="219"/>
    </row>
    <row r="9" spans="1:21" s="16" customFormat="1" ht="30" customHeight="1" thickBot="1">
      <c r="A9" s="356" t="s">
        <v>12568</v>
      </c>
      <c r="B9" s="356"/>
      <c r="C9" s="356"/>
      <c r="D9" s="356"/>
      <c r="E9" s="356"/>
      <c r="F9" s="356"/>
      <c r="G9" s="356"/>
      <c r="H9" s="356"/>
      <c r="I9" s="356"/>
      <c r="J9" s="356"/>
      <c r="K9" s="356"/>
      <c r="L9" s="356"/>
      <c r="M9" s="356"/>
      <c r="N9" s="356"/>
      <c r="O9" s="356"/>
      <c r="P9" s="356"/>
    </row>
    <row r="10" spans="1:21" s="16" customFormat="1" ht="30" customHeight="1">
      <c r="A10" s="268"/>
      <c r="B10" s="360" t="s">
        <v>14</v>
      </c>
      <c r="C10" s="360"/>
      <c r="D10" s="360"/>
      <c r="E10" s="360"/>
      <c r="F10" s="360"/>
      <c r="G10" s="360"/>
      <c r="H10" s="360"/>
      <c r="I10" s="360"/>
      <c r="J10" s="360"/>
      <c r="K10" s="360"/>
      <c r="L10" s="360"/>
      <c r="M10" s="360"/>
      <c r="N10" s="360"/>
      <c r="O10" s="360"/>
      <c r="P10" s="268"/>
      <c r="Q10" s="81"/>
    </row>
    <row r="11" spans="1:21" s="16" customFormat="1" ht="15" customHeight="1">
      <c r="A11" s="223"/>
      <c r="B11" s="223"/>
      <c r="C11" s="223"/>
      <c r="D11" s="224"/>
      <c r="E11" s="223"/>
      <c r="F11" s="223"/>
      <c r="G11" s="223"/>
      <c r="H11" s="223"/>
      <c r="I11" s="223"/>
      <c r="J11" s="223"/>
      <c r="K11" s="223"/>
      <c r="L11" s="223"/>
      <c r="M11" s="223"/>
      <c r="N11" s="223"/>
      <c r="O11" s="223"/>
      <c r="P11" s="221"/>
    </row>
    <row r="12" spans="1:21" s="16" customFormat="1" ht="30" customHeight="1">
      <c r="A12" s="231" t="s">
        <v>8</v>
      </c>
      <c r="B12" s="351" t="s">
        <v>7</v>
      </c>
      <c r="C12" s="351"/>
      <c r="D12" s="351"/>
      <c r="E12" s="351"/>
      <c r="F12" s="351"/>
      <c r="G12" s="351"/>
      <c r="H12" s="201" t="s">
        <v>8</v>
      </c>
      <c r="I12" s="201" t="s">
        <v>25</v>
      </c>
      <c r="J12" s="201" t="s">
        <v>0</v>
      </c>
      <c r="K12" s="201" t="s">
        <v>6</v>
      </c>
      <c r="L12" s="232" t="s">
        <v>81</v>
      </c>
      <c r="M12" s="201" t="s">
        <v>22913</v>
      </c>
      <c r="N12" s="201" t="s">
        <v>22914</v>
      </c>
      <c r="O12" s="201" t="s">
        <v>5</v>
      </c>
      <c r="P12" s="201" t="s">
        <v>12463</v>
      </c>
    </row>
    <row r="13" spans="1:21" s="16" customFormat="1" ht="15" customHeight="1">
      <c r="A13" s="225"/>
      <c r="B13" s="226"/>
      <c r="C13" s="226"/>
      <c r="D13" s="227"/>
      <c r="E13" s="226"/>
      <c r="F13" s="226"/>
      <c r="G13" s="226"/>
      <c r="H13" s="227"/>
      <c r="I13" s="227"/>
      <c r="J13" s="227"/>
      <c r="K13" s="228"/>
      <c r="L13" s="228"/>
      <c r="M13" s="229"/>
      <c r="N13" s="229"/>
      <c r="O13" s="229"/>
      <c r="P13" s="230"/>
      <c r="U13" s="273"/>
    </row>
    <row r="14" spans="1:21" s="16" customFormat="1" ht="30" customHeight="1">
      <c r="A14" s="5" t="s">
        <v>71</v>
      </c>
      <c r="B14" s="345" t="str">
        <f>IF(I14="SINAPI",VLOOKUP(AV.J.I.RAIMUNDO!H14,SINAPI,2,),VLOOKUP(AV.J.I.RAIMUNDO!H14,SETOP,3,))</f>
        <v>PLACA DE OBRA EM CHAPA DE ACO GALVANIZADO</v>
      </c>
      <c r="C14" s="345"/>
      <c r="D14" s="345"/>
      <c r="E14" s="345"/>
      <c r="F14" s="345"/>
      <c r="G14" s="345"/>
      <c r="H14" s="6" t="s">
        <v>443</v>
      </c>
      <c r="I14" s="6" t="s">
        <v>22856</v>
      </c>
      <c r="J14" s="92" t="str">
        <f>IF(I14="SINAPI",VLOOKUP(AV.J.I.RAIMUNDO!H14,SINAPI,3,),VLOOKUP(AV.J.I.RAIMUNDO!H14,SETOP,4,))</f>
        <v>m²</v>
      </c>
      <c r="K14" s="7">
        <f>ROUND(D15,2)</f>
        <v>2</v>
      </c>
      <c r="L14" s="7" t="s">
        <v>77</v>
      </c>
      <c r="M14" s="93">
        <f>ROUND(IF(I14="SINAPI",VLOOKUP(AV.J.I.RAIMUNDO!H14,SINAPI,4,),VLOOKUP(AV.J.I.RAIMUNDO!H14,SETOP,5,)),2)</f>
        <v>309.39999999999998</v>
      </c>
      <c r="N14" s="93">
        <f>ROUND(M14*(1+$C$7),2)</f>
        <v>384.37</v>
      </c>
      <c r="O14" s="8">
        <f>K14*M14</f>
        <v>618.79999999999995</v>
      </c>
      <c r="P14" s="8">
        <f>N14*K14</f>
        <v>768.74</v>
      </c>
      <c r="R14" s="274"/>
      <c r="S14" s="276"/>
    </row>
    <row r="15" spans="1:21" ht="30" hidden="1" customHeight="1">
      <c r="A15" s="5"/>
      <c r="B15" s="25"/>
      <c r="C15" s="25" t="s">
        <v>12309</v>
      </c>
      <c r="D15" s="48">
        <v>2</v>
      </c>
      <c r="E15" s="25" t="s">
        <v>19</v>
      </c>
      <c r="F15" s="25"/>
      <c r="G15" s="25"/>
      <c r="H15" s="17"/>
      <c r="I15" s="17"/>
      <c r="J15" s="17"/>
      <c r="K15" s="27"/>
      <c r="L15" s="27"/>
      <c r="M15" s="28"/>
      <c r="N15" s="28"/>
      <c r="O15" s="28"/>
      <c r="R15" s="275"/>
    </row>
    <row r="16" spans="1:21" ht="30" hidden="1" customHeight="1">
      <c r="A16" s="225"/>
      <c r="B16" s="226"/>
      <c r="C16" s="226"/>
      <c r="D16" s="227"/>
      <c r="E16" s="226"/>
      <c r="F16" s="226"/>
      <c r="G16" s="226"/>
      <c r="H16" s="227"/>
      <c r="I16" s="227"/>
      <c r="J16" s="227"/>
      <c r="K16" s="228"/>
      <c r="L16" s="228"/>
      <c r="M16" s="229"/>
      <c r="N16" s="229"/>
      <c r="O16" s="229"/>
      <c r="P16" s="230"/>
      <c r="R16" s="275"/>
    </row>
    <row r="17" spans="1:19" ht="30" customHeight="1">
      <c r="A17" s="5" t="s">
        <v>54</v>
      </c>
      <c r="B17" s="345" t="str">
        <f>IF(I17="SINAPI",VLOOKUP(AV.J.I.RAIMUNDO!H17,SINAPI,2,),VLOOKUP(AV.J.I.RAIMUNDO!H17,SETOP,3,))</f>
        <v xml:space="preserve">LOCACAO DE CONTAINER 2,30  X  6,00 M, ALT. 2,50 M, COM 1 SANITARIO, PARA ESCRITORIO, COMPLETO, SEM DIVISORIAS INTERNAS                                                                                                                                                                                                                                                                                                                                                                                    </v>
      </c>
      <c r="C17" s="345"/>
      <c r="D17" s="345"/>
      <c r="E17" s="345"/>
      <c r="F17" s="345"/>
      <c r="G17" s="345"/>
      <c r="H17" s="6">
        <v>10775</v>
      </c>
      <c r="I17" s="6" t="s">
        <v>22856</v>
      </c>
      <c r="J17" s="92" t="str">
        <f>IF(I17="SINAPI",VLOOKUP(AV.J.I.RAIMUNDO!H17,SINAPI,3,),VLOOKUP(AV.J.I.RAIMUNDO!H17,SETOP,4,))</f>
        <v xml:space="preserve">mês   </v>
      </c>
      <c r="K17" s="7">
        <f>ROUND(E20,2)</f>
        <v>8</v>
      </c>
      <c r="L17" s="7" t="s">
        <v>79</v>
      </c>
      <c r="M17" s="93">
        <f>ROUND(IF(I17="SINAPI",VLOOKUP(AV.J.I.RAIMUNDO!H17,SINAPI,4,),VLOOKUP(AV.J.I.RAIMUNDO!H17,SETOP,5,)),2)</f>
        <v>505</v>
      </c>
      <c r="N17" s="93">
        <f>ROUND(M17*(1+$C$7),2)</f>
        <v>627.36</v>
      </c>
      <c r="O17" s="8">
        <f>K17*M17</f>
        <v>4040</v>
      </c>
      <c r="P17" s="8">
        <f t="shared" ref="P17:P27" si="0">N17*K17</f>
        <v>5018.88</v>
      </c>
      <c r="R17" s="275"/>
      <c r="S17" s="276"/>
    </row>
    <row r="18" spans="1:19" ht="30" hidden="1" customHeight="1">
      <c r="A18" s="5"/>
      <c r="B18" s="25"/>
      <c r="C18" s="341" t="s">
        <v>12310</v>
      </c>
      <c r="D18" s="341"/>
      <c r="E18" s="59">
        <v>1</v>
      </c>
      <c r="F18" s="25" t="s">
        <v>18</v>
      </c>
      <c r="G18" s="25"/>
      <c r="H18" s="17"/>
      <c r="I18" s="17"/>
      <c r="J18" s="17"/>
      <c r="K18" s="27"/>
      <c r="L18" s="27"/>
      <c r="M18" s="28"/>
      <c r="N18" s="28"/>
      <c r="O18" s="28"/>
      <c r="P18" s="8">
        <f t="shared" si="0"/>
        <v>0</v>
      </c>
      <c r="R18" s="275"/>
    </row>
    <row r="19" spans="1:19" ht="30" hidden="1" customHeight="1">
      <c r="A19" s="5"/>
      <c r="B19" s="100"/>
      <c r="C19" s="341" t="s">
        <v>22857</v>
      </c>
      <c r="D19" s="341"/>
      <c r="E19" s="59">
        <v>8</v>
      </c>
      <c r="F19" s="100" t="s">
        <v>12303</v>
      </c>
      <c r="G19" s="100"/>
      <c r="H19" s="17"/>
      <c r="I19" s="17"/>
      <c r="J19" s="17"/>
      <c r="K19" s="27"/>
      <c r="L19" s="27"/>
      <c r="M19" s="28"/>
      <c r="N19" s="28"/>
      <c r="O19" s="28"/>
      <c r="P19" s="8">
        <f t="shared" si="0"/>
        <v>0</v>
      </c>
      <c r="R19" s="275"/>
    </row>
    <row r="20" spans="1:19" ht="30" hidden="1" customHeight="1">
      <c r="A20" s="5"/>
      <c r="B20" s="100"/>
      <c r="C20" s="352" t="s">
        <v>5</v>
      </c>
      <c r="D20" s="352"/>
      <c r="E20" s="68">
        <f>E18*E19</f>
        <v>8</v>
      </c>
      <c r="F20" s="58" t="s">
        <v>12303</v>
      </c>
      <c r="G20" s="100"/>
      <c r="H20" s="17"/>
      <c r="I20" s="17"/>
      <c r="J20" s="17"/>
      <c r="K20" s="27"/>
      <c r="L20" s="27"/>
      <c r="M20" s="28"/>
      <c r="N20" s="28"/>
      <c r="O20" s="28"/>
      <c r="P20" s="8">
        <f t="shared" si="0"/>
        <v>0</v>
      </c>
      <c r="R20" s="275"/>
    </row>
    <row r="21" spans="1:19" ht="30" hidden="1" customHeight="1">
      <c r="A21" s="225"/>
      <c r="B21" s="226"/>
      <c r="C21" s="226"/>
      <c r="D21" s="227"/>
      <c r="E21" s="226"/>
      <c r="F21" s="226"/>
      <c r="G21" s="226"/>
      <c r="H21" s="227"/>
      <c r="I21" s="227"/>
      <c r="J21" s="227"/>
      <c r="K21" s="228"/>
      <c r="L21" s="228"/>
      <c r="M21" s="229"/>
      <c r="N21" s="229"/>
      <c r="O21" s="229"/>
      <c r="P21" s="8">
        <f t="shared" si="0"/>
        <v>0</v>
      </c>
      <c r="R21" s="275"/>
    </row>
    <row r="22" spans="1:19" ht="30" customHeight="1">
      <c r="A22" s="5" t="s">
        <v>72</v>
      </c>
      <c r="B22" s="345" t="str">
        <f>IF(I22="SINAPI",VLOOKUP(AV.J.I.RAIMUNDO!H22,SINAPI,2,),VLOOKUP(AV.J.I.RAIMUNDO!H22,SETOP,3,))</f>
        <v xml:space="preserve">LOCACAO DE CONTAINER 2,30 X 4,30 M, ALT. 2,50 M, P/ SANITARIO, C/ 5 BACIAS, 1 LAVATORIO E 4 MICTORIOS                                                                                                                                                                                                                                                                                                                                                                                                     </v>
      </c>
      <c r="C22" s="345"/>
      <c r="D22" s="345"/>
      <c r="E22" s="345"/>
      <c r="F22" s="345"/>
      <c r="G22" s="345"/>
      <c r="H22" s="6">
        <v>10779</v>
      </c>
      <c r="I22" s="6" t="s">
        <v>22856</v>
      </c>
      <c r="J22" s="92" t="str">
        <f>IF(I22="SINAPI",VLOOKUP(AV.J.I.RAIMUNDO!H22,SINAPI,3,),VLOOKUP(AV.J.I.RAIMUNDO!H22,SETOP,4,))</f>
        <v xml:space="preserve">mês   </v>
      </c>
      <c r="K22" s="7">
        <f>ROUND(E25,2)</f>
        <v>8</v>
      </c>
      <c r="L22" s="7" t="s">
        <v>80</v>
      </c>
      <c r="M22" s="93">
        <f>ROUND(IF(I22="SINAPI",VLOOKUP(AV.J.I.RAIMUNDO!H22,SINAPI,4,),VLOOKUP(AV.J.I.RAIMUNDO!H22,SETOP,5,)),2)</f>
        <v>631.25</v>
      </c>
      <c r="N22" s="93">
        <f>ROUND(M22*(1+$C$7),2)</f>
        <v>784.2</v>
      </c>
      <c r="O22" s="8">
        <f>K22*M22</f>
        <v>5050</v>
      </c>
      <c r="P22" s="8">
        <f t="shared" si="0"/>
        <v>6273.6</v>
      </c>
      <c r="R22" s="275"/>
      <c r="S22" s="276"/>
    </row>
    <row r="23" spans="1:19" ht="30" hidden="1" customHeight="1">
      <c r="A23" s="5"/>
      <c r="B23" s="25"/>
      <c r="C23" s="341" t="s">
        <v>22862</v>
      </c>
      <c r="D23" s="341"/>
      <c r="E23" s="59">
        <v>1</v>
      </c>
      <c r="F23" s="25" t="s">
        <v>18</v>
      </c>
      <c r="G23" s="25"/>
      <c r="H23" s="17"/>
      <c r="I23" s="17"/>
      <c r="J23" s="17"/>
      <c r="K23" s="27"/>
      <c r="L23" s="27"/>
      <c r="M23" s="28"/>
      <c r="N23" s="28"/>
      <c r="O23" s="28"/>
      <c r="P23" s="8">
        <f t="shared" si="0"/>
        <v>0</v>
      </c>
      <c r="R23" s="275"/>
    </row>
    <row r="24" spans="1:19" ht="30" hidden="1" customHeight="1">
      <c r="A24" s="5"/>
      <c r="B24" s="100"/>
      <c r="C24" s="341" t="s">
        <v>22857</v>
      </c>
      <c r="D24" s="341"/>
      <c r="E24" s="59">
        <v>8</v>
      </c>
      <c r="F24" s="100" t="s">
        <v>12303</v>
      </c>
      <c r="G24" s="100"/>
      <c r="H24" s="17"/>
      <c r="I24" s="17"/>
      <c r="J24" s="17"/>
      <c r="K24" s="27"/>
      <c r="L24" s="27"/>
      <c r="M24" s="28"/>
      <c r="N24" s="28"/>
      <c r="O24" s="28"/>
      <c r="P24" s="8">
        <f t="shared" si="0"/>
        <v>0</v>
      </c>
      <c r="R24" s="275"/>
    </row>
    <row r="25" spans="1:19" ht="30" hidden="1" customHeight="1">
      <c r="A25" s="5"/>
      <c r="B25" s="100"/>
      <c r="C25" s="352" t="s">
        <v>5</v>
      </c>
      <c r="D25" s="352"/>
      <c r="E25" s="68">
        <f>E23*E24</f>
        <v>8</v>
      </c>
      <c r="F25" s="58" t="s">
        <v>12303</v>
      </c>
      <c r="G25" s="100"/>
      <c r="H25" s="17"/>
      <c r="I25" s="17"/>
      <c r="J25" s="17"/>
      <c r="K25" s="27"/>
      <c r="L25" s="27"/>
      <c r="M25" s="28"/>
      <c r="N25" s="28"/>
      <c r="O25" s="28"/>
      <c r="P25" s="8">
        <f t="shared" si="0"/>
        <v>0</v>
      </c>
      <c r="R25" s="275"/>
    </row>
    <row r="26" spans="1:19" ht="30" hidden="1" customHeight="1">
      <c r="A26" s="225"/>
      <c r="B26" s="226"/>
      <c r="C26" s="226"/>
      <c r="D26" s="227"/>
      <c r="E26" s="226"/>
      <c r="F26" s="226"/>
      <c r="G26" s="226"/>
      <c r="H26" s="227"/>
      <c r="I26" s="227"/>
      <c r="J26" s="227"/>
      <c r="K26" s="228"/>
      <c r="L26" s="228"/>
      <c r="M26" s="229"/>
      <c r="N26" s="229"/>
      <c r="O26" s="229"/>
      <c r="P26" s="8">
        <f t="shared" si="0"/>
        <v>0</v>
      </c>
      <c r="R26" s="275"/>
    </row>
    <row r="27" spans="1:19" ht="30" customHeight="1">
      <c r="A27" s="5" t="s">
        <v>12559</v>
      </c>
      <c r="B27" s="345" t="str">
        <f>IF(I27="SINAPI",VLOOKUP(AV.J.I.RAIMUNDO!H27,SINAPI,2,),VLOOKUP(AV.J.I.RAIMUNDO!H27,SETOP,3,))</f>
        <v xml:space="preserve">CONTAINER ALMOXARIFADO, DE *2,40* X *6,00* M, PADRAO SIMPLES, SEM REVESTIMENTO E SEM DIVISORIAS INTERNOS E SEM SANITARIO, PARA USO EM CANTEIRO DE OBRAS                                                                                                                                                                                                                                                                                                                                                   </v>
      </c>
      <c r="C27" s="345"/>
      <c r="D27" s="345"/>
      <c r="E27" s="345"/>
      <c r="F27" s="345"/>
      <c r="G27" s="345"/>
      <c r="H27" s="6">
        <v>10667</v>
      </c>
      <c r="I27" s="6" t="s">
        <v>22856</v>
      </c>
      <c r="J27" s="92" t="str">
        <f>IF(I27="SINAPI",VLOOKUP(AV.J.I.RAIMUNDO!H27,SINAPI,3,),VLOOKUP(AV.J.I.RAIMUNDO!H27,SETOP,4,))</f>
        <v xml:space="preserve">unidade    </v>
      </c>
      <c r="K27" s="7">
        <f>ROUND(E30,2)</f>
        <v>8</v>
      </c>
      <c r="L27" s="7" t="s">
        <v>78</v>
      </c>
      <c r="M27" s="93">
        <f>ROUND(IF(I27="SINAPI",VLOOKUP(AV.J.I.RAIMUNDO!H27,SINAPI,4,),VLOOKUP(AV.J.I.RAIMUNDO!H27,SETOP,5,)),2)</f>
        <v>10343.5</v>
      </c>
      <c r="N27" s="93">
        <f>ROUND(M27*(1+$C$7),2)</f>
        <v>12849.73</v>
      </c>
      <c r="O27" s="8">
        <f>K27*M27</f>
        <v>82748</v>
      </c>
      <c r="P27" s="8">
        <f t="shared" si="0"/>
        <v>102797.84</v>
      </c>
      <c r="R27" s="275"/>
      <c r="S27" s="276"/>
    </row>
    <row r="28" spans="1:19" ht="30" hidden="1" customHeight="1">
      <c r="A28" s="5"/>
      <c r="B28" s="25"/>
      <c r="C28" s="341" t="s">
        <v>22863</v>
      </c>
      <c r="D28" s="341"/>
      <c r="E28" s="59">
        <v>1</v>
      </c>
      <c r="F28" s="25" t="s">
        <v>12457</v>
      </c>
      <c r="G28" s="25"/>
      <c r="H28" s="17"/>
      <c r="I28" s="17"/>
      <c r="J28" s="17"/>
      <c r="K28" s="27"/>
      <c r="L28" s="27"/>
      <c r="M28" s="28"/>
      <c r="N28" s="28"/>
      <c r="O28" s="28"/>
    </row>
    <row r="29" spans="1:19" ht="30" hidden="1" customHeight="1">
      <c r="A29" s="5"/>
      <c r="B29" s="25"/>
      <c r="C29" s="341" t="s">
        <v>22857</v>
      </c>
      <c r="D29" s="341"/>
      <c r="E29" s="59">
        <v>8</v>
      </c>
      <c r="F29" s="25" t="s">
        <v>12303</v>
      </c>
      <c r="G29" s="25"/>
      <c r="H29" s="17"/>
      <c r="I29" s="17"/>
      <c r="J29" s="17"/>
      <c r="K29" s="27"/>
      <c r="L29" s="27"/>
      <c r="M29" s="28"/>
      <c r="N29" s="28"/>
      <c r="O29" s="28"/>
    </row>
    <row r="30" spans="1:19" ht="30" hidden="1" customHeight="1">
      <c r="A30" s="5"/>
      <c r="B30" s="25"/>
      <c r="C30" s="352" t="s">
        <v>5</v>
      </c>
      <c r="D30" s="352"/>
      <c r="E30" s="68">
        <f>E28*E29</f>
        <v>8</v>
      </c>
      <c r="F30" s="29" t="s">
        <v>19</v>
      </c>
      <c r="G30" s="25"/>
      <c r="H30" s="17"/>
      <c r="I30" s="17"/>
      <c r="J30" s="17"/>
      <c r="K30" s="27"/>
      <c r="L30" s="27"/>
      <c r="M30" s="28"/>
      <c r="N30" s="28"/>
      <c r="O30" s="28"/>
    </row>
    <row r="31" spans="1:19" ht="30" hidden="1" customHeight="1">
      <c r="A31" s="233"/>
      <c r="B31" s="226"/>
      <c r="C31" s="226"/>
      <c r="D31" s="227"/>
      <c r="E31" s="226"/>
      <c r="F31" s="226"/>
      <c r="G31" s="226"/>
      <c r="H31" s="234"/>
      <c r="I31" s="234"/>
      <c r="J31" s="234"/>
      <c r="K31" s="235"/>
      <c r="L31" s="235"/>
      <c r="M31" s="236"/>
      <c r="N31" s="236"/>
      <c r="O31" s="236"/>
      <c r="P31" s="237"/>
    </row>
    <row r="32" spans="1:19" ht="30" customHeight="1">
      <c r="A32" s="385" t="str">
        <f>"SUBTOTAL - "&amp;A10</f>
        <v xml:space="preserve">SUBTOTAL - </v>
      </c>
      <c r="B32" s="386"/>
      <c r="C32" s="386"/>
      <c r="D32" s="386"/>
      <c r="E32" s="386"/>
      <c r="F32" s="386"/>
      <c r="G32" s="386"/>
      <c r="H32" s="386"/>
      <c r="I32" s="386"/>
      <c r="J32" s="386"/>
      <c r="K32" s="386"/>
      <c r="L32" s="386"/>
      <c r="M32" s="386"/>
      <c r="N32" s="386"/>
      <c r="O32" s="270">
        <f>SUM(O14:O31)</f>
        <v>92456.8</v>
      </c>
      <c r="P32" s="238">
        <f>SUM(P14:P31)</f>
        <v>114859.06</v>
      </c>
      <c r="R32" s="294"/>
      <c r="S32" s="278"/>
    </row>
    <row r="33" spans="1:19" ht="15" customHeight="1">
      <c r="A33" s="231"/>
      <c r="B33" s="239"/>
      <c r="C33" s="239"/>
      <c r="D33" s="224"/>
      <c r="E33" s="239"/>
      <c r="F33" s="239"/>
      <c r="G33" s="239"/>
      <c r="H33" s="224"/>
      <c r="I33" s="224"/>
      <c r="J33" s="224"/>
      <c r="K33" s="240"/>
      <c r="L33" s="240"/>
      <c r="M33" s="241"/>
      <c r="N33" s="241"/>
      <c r="O33" s="241"/>
      <c r="P33" s="242"/>
    </row>
    <row r="34" spans="1:19" ht="30" customHeight="1">
      <c r="A34" s="202"/>
      <c r="B34" s="361" t="s">
        <v>12558</v>
      </c>
      <c r="C34" s="361"/>
      <c r="D34" s="361"/>
      <c r="E34" s="361"/>
      <c r="F34" s="361"/>
      <c r="G34" s="361"/>
      <c r="H34" s="361"/>
      <c r="I34" s="361"/>
      <c r="J34" s="361"/>
      <c r="K34" s="361"/>
      <c r="L34" s="361"/>
      <c r="M34" s="361"/>
      <c r="N34" s="361"/>
      <c r="O34" s="361"/>
      <c r="P34" s="202"/>
    </row>
    <row r="35" spans="1:19" ht="15" customHeight="1">
      <c r="A35" s="231"/>
      <c r="B35" s="351"/>
      <c r="C35" s="351"/>
      <c r="D35" s="351"/>
      <c r="E35" s="351"/>
      <c r="F35" s="351"/>
      <c r="G35" s="351"/>
      <c r="H35" s="201"/>
      <c r="I35" s="201"/>
      <c r="J35" s="201"/>
      <c r="K35" s="201"/>
      <c r="L35" s="201"/>
      <c r="M35" s="201"/>
      <c r="N35" s="201"/>
      <c r="O35" s="201"/>
      <c r="P35" s="201"/>
    </row>
    <row r="36" spans="1:19" ht="30" customHeight="1">
      <c r="A36" s="231" t="s">
        <v>8</v>
      </c>
      <c r="B36" s="351" t="s">
        <v>7</v>
      </c>
      <c r="C36" s="351"/>
      <c r="D36" s="351"/>
      <c r="E36" s="351"/>
      <c r="F36" s="351"/>
      <c r="G36" s="351"/>
      <c r="H36" s="201" t="s">
        <v>8</v>
      </c>
      <c r="I36" s="201" t="s">
        <v>25</v>
      </c>
      <c r="J36" s="201" t="s">
        <v>0</v>
      </c>
      <c r="K36" s="201" t="s">
        <v>6</v>
      </c>
      <c r="L36" s="201"/>
      <c r="M36" s="201" t="s">
        <v>22913</v>
      </c>
      <c r="N36" s="201" t="s">
        <v>22914</v>
      </c>
      <c r="O36" s="201" t="s">
        <v>5</v>
      </c>
      <c r="P36" s="201" t="s">
        <v>12461</v>
      </c>
    </row>
    <row r="37" spans="1:19" ht="15" customHeight="1">
      <c r="A37" s="243"/>
      <c r="B37" s="244"/>
      <c r="C37" s="244"/>
      <c r="D37" s="201"/>
      <c r="E37" s="244"/>
      <c r="F37" s="244"/>
      <c r="G37" s="244"/>
      <c r="H37" s="244"/>
      <c r="I37" s="244"/>
      <c r="J37" s="224"/>
      <c r="K37" s="245"/>
      <c r="L37" s="245"/>
      <c r="M37" s="246"/>
      <c r="N37" s="246"/>
      <c r="O37" s="246"/>
      <c r="P37" s="247"/>
    </row>
    <row r="38" spans="1:19" ht="30" customHeight="1">
      <c r="A38" s="248">
        <v>1</v>
      </c>
      <c r="B38" s="364" t="s">
        <v>50</v>
      </c>
      <c r="C38" s="364"/>
      <c r="D38" s="364"/>
      <c r="E38" s="364"/>
      <c r="F38" s="364"/>
      <c r="G38" s="364"/>
      <c r="H38" s="248"/>
      <c r="I38" s="248"/>
      <c r="J38" s="248"/>
      <c r="K38" s="248"/>
      <c r="L38" s="249"/>
      <c r="M38" s="248"/>
      <c r="N38" s="248"/>
      <c r="O38" s="248"/>
      <c r="P38" s="248"/>
      <c r="Q38" s="57"/>
    </row>
    <row r="39" spans="1:19" ht="30" customHeight="1">
      <c r="A39" s="9" t="s">
        <v>15</v>
      </c>
      <c r="B39" s="345" t="str">
        <f>IF(I39="SINAPI",VLOOKUP(AV.J.I.RAIMUNDO!H39,SINAPI,2,),VLOOKUP(AV.J.I.RAIMUNDO!H39,SETOP,3,))</f>
        <v>LOCAÇÃO DE PONTO PARA REFERÊNCIA TOPOGRÁFICA. AF_10/2018</v>
      </c>
      <c r="C39" s="345"/>
      <c r="D39" s="345"/>
      <c r="E39" s="345"/>
      <c r="F39" s="345"/>
      <c r="G39" s="345"/>
      <c r="H39" s="10">
        <v>99058</v>
      </c>
      <c r="I39" s="10" t="s">
        <v>22856</v>
      </c>
      <c r="J39" s="10" t="str">
        <f>IF(I39="SINAPI",VLOOKUP(AV.J.I.RAIMUNDO!H39,SINAPI,3,),VLOOKUP(AV.J.I.RAIMUNDO!H39,SETOP,4,))</f>
        <v>unidade</v>
      </c>
      <c r="K39" s="11">
        <f>ROUND(D41,2)</f>
        <v>115</v>
      </c>
      <c r="L39" s="11" t="s">
        <v>97</v>
      </c>
      <c r="M39" s="12">
        <f>IF(I39="SINAPI",VLOOKUP(AV.J.I.RAIMUNDO!H39,SINAPI,4,),VLOOKUP(AV.J.I.RAIMUNDO!H39,SETOP,5,))</f>
        <v>8.6300000000000008</v>
      </c>
      <c r="N39" s="93">
        <f>ROUND(M39*(1+$C$7),2)</f>
        <v>10.72</v>
      </c>
      <c r="O39" s="93">
        <f>K39*M39</f>
        <v>992.45</v>
      </c>
      <c r="P39" s="282">
        <f>N39*K39</f>
        <v>1232.8000000000002</v>
      </c>
      <c r="S39" s="272"/>
    </row>
    <row r="40" spans="1:19" ht="30" hidden="1" customHeight="1">
      <c r="A40" s="9"/>
      <c r="B40" s="25"/>
      <c r="C40" s="341" t="s">
        <v>12313</v>
      </c>
      <c r="D40" s="341"/>
      <c r="E40" s="25"/>
      <c r="F40" s="25"/>
      <c r="G40" s="25"/>
      <c r="H40" s="2"/>
      <c r="I40" s="2"/>
      <c r="J40" s="2"/>
      <c r="K40" s="30"/>
      <c r="L40" s="30"/>
      <c r="M40" s="31"/>
      <c r="N40" s="31"/>
      <c r="O40" s="31"/>
      <c r="P40" s="284"/>
      <c r="S40" s="272"/>
    </row>
    <row r="41" spans="1:19" ht="30" hidden="1" customHeight="1">
      <c r="A41" s="9"/>
      <c r="B41" s="25"/>
      <c r="C41" s="2" t="s">
        <v>12342</v>
      </c>
      <c r="D41" s="40">
        <v>115</v>
      </c>
      <c r="E41" s="25" t="s">
        <v>18</v>
      </c>
      <c r="F41" s="25"/>
      <c r="G41" s="25"/>
      <c r="H41" s="2"/>
      <c r="I41" s="2"/>
      <c r="J41" s="2"/>
      <c r="K41" s="30"/>
      <c r="L41" s="30"/>
      <c r="M41" s="31"/>
      <c r="N41" s="31"/>
      <c r="O41" s="31"/>
      <c r="P41" s="284"/>
      <c r="S41" s="272"/>
    </row>
    <row r="42" spans="1:19" s="57" customFormat="1" ht="30" hidden="1" customHeight="1">
      <c r="A42" s="225"/>
      <c r="B42" s="226"/>
      <c r="C42" s="226"/>
      <c r="D42" s="227"/>
      <c r="E42" s="226"/>
      <c r="F42" s="226"/>
      <c r="G42" s="226"/>
      <c r="H42" s="227"/>
      <c r="I42" s="227"/>
      <c r="J42" s="227"/>
      <c r="K42" s="228"/>
      <c r="L42" s="228"/>
      <c r="M42" s="229"/>
      <c r="N42" s="229"/>
      <c r="O42" s="229"/>
      <c r="P42" s="285"/>
      <c r="S42" s="272"/>
    </row>
    <row r="43" spans="1:19" s="57" customFormat="1" ht="30" customHeight="1">
      <c r="A43" s="9" t="s">
        <v>16</v>
      </c>
      <c r="B43" s="345" t="str">
        <f>IF(I43="SINAPI",VLOOKUP(AV.J.I.RAIMUNDO!H43,SINAPI,2,),VLOOKUP(AV.J.I.RAIMUNDO!H43,SETOP,3,))</f>
        <v>CORTE RASO E RECORTE DE ÁRVORE COM DIÂMETRO DE TRONCO MAIOR OU IGUAL A 0,20 M E MENOR QUE 0,40 M.AF_05/2018</v>
      </c>
      <c r="C43" s="345"/>
      <c r="D43" s="345"/>
      <c r="E43" s="345"/>
      <c r="F43" s="345"/>
      <c r="G43" s="345"/>
      <c r="H43" s="10">
        <v>98529</v>
      </c>
      <c r="I43" s="10" t="s">
        <v>22856</v>
      </c>
      <c r="J43" s="92" t="str">
        <f>IF(I43="SINAPI",VLOOKUP(AV.J.I.RAIMUNDO!H43,SINAPI,3,),VLOOKUP(AV.J.I.RAIMUNDO!H43,SETOP,4,))</f>
        <v>unidade</v>
      </c>
      <c r="K43" s="11">
        <f>ROUND(D44,2)</f>
        <v>5</v>
      </c>
      <c r="L43" s="11" t="s">
        <v>89</v>
      </c>
      <c r="M43" s="93">
        <f>IF(I43="SINAPI",VLOOKUP(AV.J.I.RAIMUNDO!H43,SINAPI,4,),VLOOKUP(AV.J.I.RAIMUNDO!H43,SETOP,5,))</f>
        <v>51.89</v>
      </c>
      <c r="N43" s="93">
        <f>ROUND(M43*(1+$C$7),2)</f>
        <v>64.459999999999994</v>
      </c>
      <c r="O43" s="93">
        <f>K43*M43</f>
        <v>259.45</v>
      </c>
      <c r="P43" s="282">
        <f t="shared" ref="P43:P103" si="1">N43*K43</f>
        <v>322.29999999999995</v>
      </c>
      <c r="S43" s="272"/>
    </row>
    <row r="44" spans="1:19" s="57" customFormat="1" ht="30" hidden="1" customHeight="1">
      <c r="A44" s="9"/>
      <c r="B44" s="25"/>
      <c r="C44" s="2" t="s">
        <v>12314</v>
      </c>
      <c r="D44" s="40">
        <v>5</v>
      </c>
      <c r="E44" s="25" t="s">
        <v>18</v>
      </c>
      <c r="F44" s="25"/>
      <c r="G44" s="25"/>
      <c r="H44" s="2"/>
      <c r="I44" s="2"/>
      <c r="J44" s="2"/>
      <c r="K44" s="30"/>
      <c r="L44" s="30"/>
      <c r="M44" s="31"/>
      <c r="N44" s="31"/>
      <c r="O44" s="290"/>
      <c r="P44" s="283">
        <f t="shared" si="1"/>
        <v>0</v>
      </c>
      <c r="S44" s="272"/>
    </row>
    <row r="45" spans="1:19" s="57" customFormat="1" ht="30" hidden="1" customHeight="1">
      <c r="A45" s="225"/>
      <c r="B45" s="226"/>
      <c r="C45" s="226"/>
      <c r="D45" s="227"/>
      <c r="E45" s="226"/>
      <c r="F45" s="226"/>
      <c r="G45" s="226"/>
      <c r="H45" s="227"/>
      <c r="I45" s="227"/>
      <c r="J45" s="227"/>
      <c r="K45" s="228"/>
      <c r="L45" s="228"/>
      <c r="M45" s="229"/>
      <c r="N45" s="229"/>
      <c r="O45" s="290"/>
      <c r="P45" s="283">
        <f t="shared" si="1"/>
        <v>0</v>
      </c>
      <c r="S45" s="272"/>
    </row>
    <row r="46" spans="1:19" s="57" customFormat="1" ht="30" customHeight="1">
      <c r="A46" s="9" t="s">
        <v>17</v>
      </c>
      <c r="B46" s="345" t="str">
        <f>IF(I46="SINAPI",VLOOKUP(AV.J.I.RAIMUNDO!H46,SINAPI,2,),VLOOKUP(AV.J.I.RAIMUNDO!H46,SETOP,3,))</f>
        <v>DESMATAMENTO E LIMPEZA MECANIZADA DE TERRENO COM REMOCAO DE CAMADA VEGETAL, UTILIZANDO TRATOR DE ESTEIRAS</v>
      </c>
      <c r="C46" s="345"/>
      <c r="D46" s="345"/>
      <c r="E46" s="345"/>
      <c r="F46" s="345"/>
      <c r="G46" s="345"/>
      <c r="H46" s="10" t="s">
        <v>6499</v>
      </c>
      <c r="I46" s="10" t="s">
        <v>22856</v>
      </c>
      <c r="J46" s="92" t="str">
        <f>IF(I46="SINAPI",VLOOKUP(AV.J.I.RAIMUNDO!H46,SINAPI,3,),VLOOKUP(AV.J.I.RAIMUNDO!H46,SETOP,4,))</f>
        <v>m²</v>
      </c>
      <c r="K46" s="11">
        <f>ROUND(D52,2)</f>
        <v>21209.06</v>
      </c>
      <c r="L46" s="11" t="s">
        <v>98</v>
      </c>
      <c r="M46" s="93">
        <f>IF(I46="SINAPI",VLOOKUP(AV.J.I.RAIMUNDO!H46,SINAPI,4,),VLOOKUP(AV.J.I.RAIMUNDO!H46,SETOP,5,))</f>
        <v>0.12</v>
      </c>
      <c r="N46" s="93">
        <f t="shared" ref="N46:N103" si="2">ROUND(M46*(1+$C$7),2)</f>
        <v>0.15</v>
      </c>
      <c r="O46" s="290">
        <f>K46*M46</f>
        <v>2545.0871999999999</v>
      </c>
      <c r="P46" s="283">
        <f t="shared" si="1"/>
        <v>3181.3589999999999</v>
      </c>
      <c r="S46" s="272"/>
    </row>
    <row r="47" spans="1:19" ht="30" hidden="1" customHeight="1">
      <c r="A47" s="9"/>
      <c r="B47" s="25"/>
      <c r="C47" s="341" t="s">
        <v>12315</v>
      </c>
      <c r="D47" s="341"/>
      <c r="E47" s="25"/>
      <c r="F47" s="25"/>
      <c r="G47" s="25"/>
      <c r="H47" s="2"/>
      <c r="I47" s="2"/>
      <c r="J47" s="2"/>
      <c r="K47" s="30"/>
      <c r="L47" s="30"/>
      <c r="M47" s="31"/>
      <c r="N47" s="93">
        <f t="shared" si="2"/>
        <v>0</v>
      </c>
      <c r="O47" s="290"/>
      <c r="P47" s="283">
        <f t="shared" si="1"/>
        <v>0</v>
      </c>
      <c r="S47" s="272"/>
    </row>
    <row r="48" spans="1:19" ht="30" hidden="1" customHeight="1">
      <c r="A48" s="9"/>
      <c r="B48" s="25"/>
      <c r="C48" s="25" t="s">
        <v>12316</v>
      </c>
      <c r="D48" s="40">
        <v>14515.96</v>
      </c>
      <c r="E48" s="25" t="s">
        <v>19</v>
      </c>
      <c r="F48" s="25"/>
      <c r="G48" s="25"/>
      <c r="H48" s="2"/>
      <c r="I48" s="2"/>
      <c r="J48" s="2"/>
      <c r="K48" s="30"/>
      <c r="L48" s="30"/>
      <c r="M48" s="31"/>
      <c r="N48" s="93">
        <f t="shared" si="2"/>
        <v>0</v>
      </c>
      <c r="O48" s="290"/>
      <c r="P48" s="283">
        <f t="shared" si="1"/>
        <v>0</v>
      </c>
      <c r="S48" s="272"/>
    </row>
    <row r="49" spans="1:19" ht="30" hidden="1" customHeight="1">
      <c r="A49" s="9"/>
      <c r="B49" s="25"/>
      <c r="C49" s="25" t="s">
        <v>12365</v>
      </c>
      <c r="D49" s="40">
        <v>2634.37</v>
      </c>
      <c r="E49" s="25" t="s">
        <v>19</v>
      </c>
      <c r="F49" s="25"/>
      <c r="G49" s="341" t="s">
        <v>12366</v>
      </c>
      <c r="H49" s="341"/>
      <c r="I49" s="341"/>
      <c r="J49" s="341"/>
      <c r="K49" s="341"/>
      <c r="L49" s="341"/>
      <c r="M49" s="341"/>
      <c r="N49" s="93">
        <f t="shared" si="2"/>
        <v>0</v>
      </c>
      <c r="O49" s="290"/>
      <c r="P49" s="283">
        <f t="shared" si="1"/>
        <v>0</v>
      </c>
      <c r="S49" s="272"/>
    </row>
    <row r="50" spans="1:19" ht="30" hidden="1" customHeight="1">
      <c r="A50" s="9"/>
      <c r="B50" s="25"/>
      <c r="C50" s="25" t="s">
        <v>12367</v>
      </c>
      <c r="D50" s="40">
        <v>936.05</v>
      </c>
      <c r="E50" s="25" t="s">
        <v>19</v>
      </c>
      <c r="F50" s="25"/>
      <c r="G50" s="2"/>
      <c r="H50" s="2"/>
      <c r="I50" s="2"/>
      <c r="J50" s="2"/>
      <c r="K50" s="2"/>
      <c r="L50" s="2"/>
      <c r="M50" s="2"/>
      <c r="N50" s="93">
        <f t="shared" si="2"/>
        <v>0</v>
      </c>
      <c r="O50" s="290"/>
      <c r="P50" s="283">
        <f t="shared" si="1"/>
        <v>0</v>
      </c>
      <c r="S50" s="272"/>
    </row>
    <row r="51" spans="1:19" ht="30" hidden="1" customHeight="1">
      <c r="A51" s="9"/>
      <c r="B51" s="25"/>
      <c r="C51" s="26" t="s">
        <v>12317</v>
      </c>
      <c r="D51" s="32">
        <v>3122.68</v>
      </c>
      <c r="E51" s="26" t="s">
        <v>19</v>
      </c>
      <c r="F51" s="25"/>
      <c r="G51" s="341"/>
      <c r="H51" s="341"/>
      <c r="I51" s="341"/>
      <c r="J51" s="341"/>
      <c r="K51" s="341"/>
      <c r="L51" s="341"/>
      <c r="M51" s="341"/>
      <c r="N51" s="93">
        <f t="shared" si="2"/>
        <v>0</v>
      </c>
      <c r="O51" s="290"/>
      <c r="P51" s="283">
        <f t="shared" si="1"/>
        <v>0</v>
      </c>
      <c r="S51" s="272"/>
    </row>
    <row r="52" spans="1:19" ht="30" hidden="1" customHeight="1">
      <c r="A52" s="9"/>
      <c r="B52" s="25"/>
      <c r="C52" s="25" t="s">
        <v>5</v>
      </c>
      <c r="D52" s="40">
        <f>SUM(D48:D51)</f>
        <v>21209.059999999998</v>
      </c>
      <c r="E52" s="25" t="s">
        <v>19</v>
      </c>
      <c r="F52" s="25"/>
      <c r="G52" s="25"/>
      <c r="H52" s="2"/>
      <c r="I52" s="2"/>
      <c r="J52" s="2"/>
      <c r="K52" s="30"/>
      <c r="L52" s="30"/>
      <c r="M52" s="31"/>
      <c r="N52" s="93">
        <f t="shared" si="2"/>
        <v>0</v>
      </c>
      <c r="O52" s="290"/>
      <c r="P52" s="283">
        <f t="shared" si="1"/>
        <v>0</v>
      </c>
      <c r="S52" s="272"/>
    </row>
    <row r="53" spans="1:19" s="57" customFormat="1" ht="30" hidden="1" customHeight="1">
      <c r="A53" s="225"/>
      <c r="B53" s="226"/>
      <c r="C53" s="226"/>
      <c r="D53" s="227"/>
      <c r="E53" s="226"/>
      <c r="F53" s="226"/>
      <c r="G53" s="226"/>
      <c r="H53" s="227"/>
      <c r="I53" s="227"/>
      <c r="J53" s="227"/>
      <c r="K53" s="228"/>
      <c r="L53" s="228"/>
      <c r="M53" s="229"/>
      <c r="N53" s="93">
        <f t="shared" si="2"/>
        <v>0</v>
      </c>
      <c r="O53" s="290"/>
      <c r="P53" s="283">
        <f t="shared" si="1"/>
        <v>0</v>
      </c>
      <c r="S53" s="272"/>
    </row>
    <row r="54" spans="1:19" s="57" customFormat="1" ht="30" customHeight="1">
      <c r="A54" s="9" t="s">
        <v>24</v>
      </c>
      <c r="B54" s="345" t="str">
        <f>IF(I54="SINAPI",VLOOKUP(AV.J.I.RAIMUNDO!H54,SINAPI,2,),VLOOKUP(AV.J.I.RAIMUNDO!H54,SETOP,3,))</f>
        <v>DEMOLIÇÃO DE PAVIMENTAÇÃO ASFÁLTICA COM UTILIZAÇÃO DE MARTELO PERFURADOR, ESPESSURA ATÉ 15 CM, EXCLUSIVE CARGA E TRANSPORTE</v>
      </c>
      <c r="C54" s="345"/>
      <c r="D54" s="345"/>
      <c r="E54" s="345"/>
      <c r="F54" s="345"/>
      <c r="G54" s="345"/>
      <c r="H54" s="10">
        <v>92970</v>
      </c>
      <c r="I54" s="10" t="s">
        <v>22856</v>
      </c>
      <c r="J54" s="92" t="str">
        <f>IF(I54="SINAPI",VLOOKUP(AV.J.I.RAIMUNDO!H54,SINAPI,3,),VLOOKUP(AV.J.I.RAIMUNDO!H54,SETOP,4,))</f>
        <v>m²</v>
      </c>
      <c r="K54" s="7">
        <f>ROUND(E55,2)</f>
        <v>977.91</v>
      </c>
      <c r="L54" s="7" t="s">
        <v>90</v>
      </c>
      <c r="M54" s="93">
        <f>IF(I54="SINAPI",VLOOKUP(AV.J.I.RAIMUNDO!H54,SINAPI,4,),VLOOKUP(AV.J.I.RAIMUNDO!H54,SETOP,5,))</f>
        <v>11.62</v>
      </c>
      <c r="N54" s="93">
        <f t="shared" si="2"/>
        <v>14.44</v>
      </c>
      <c r="O54" s="290">
        <f>K54*M54</f>
        <v>11363.314199999999</v>
      </c>
      <c r="P54" s="286">
        <f t="shared" si="1"/>
        <v>14121.020399999999</v>
      </c>
      <c r="S54" s="272"/>
    </row>
    <row r="55" spans="1:19" s="57" customFormat="1" ht="30" hidden="1" customHeight="1">
      <c r="A55" s="9"/>
      <c r="B55" s="25"/>
      <c r="C55" s="341" t="s">
        <v>12318</v>
      </c>
      <c r="D55" s="341"/>
      <c r="E55" s="25">
        <v>977.91</v>
      </c>
      <c r="F55" s="25" t="s">
        <v>19</v>
      </c>
      <c r="G55" s="25"/>
      <c r="H55" s="2"/>
      <c r="I55" s="2"/>
      <c r="J55" s="2"/>
      <c r="K55" s="27"/>
      <c r="L55" s="27"/>
      <c r="M55" s="31"/>
      <c r="N55" s="93">
        <f t="shared" si="2"/>
        <v>0</v>
      </c>
      <c r="O55" s="290"/>
      <c r="P55" s="283">
        <f t="shared" si="1"/>
        <v>0</v>
      </c>
      <c r="S55" s="272"/>
    </row>
    <row r="56" spans="1:19" s="57" customFormat="1" ht="30" hidden="1" customHeight="1">
      <c r="A56" s="225"/>
      <c r="B56" s="226"/>
      <c r="C56" s="226"/>
      <c r="D56" s="227"/>
      <c r="E56" s="226"/>
      <c r="F56" s="226"/>
      <c r="G56" s="226"/>
      <c r="H56" s="227"/>
      <c r="I56" s="227"/>
      <c r="J56" s="227"/>
      <c r="K56" s="228"/>
      <c r="L56" s="228"/>
      <c r="M56" s="229"/>
      <c r="N56" s="93">
        <f t="shared" si="2"/>
        <v>0</v>
      </c>
      <c r="O56" s="290"/>
      <c r="P56" s="283">
        <f t="shared" si="1"/>
        <v>0</v>
      </c>
      <c r="S56" s="272"/>
    </row>
    <row r="57" spans="1:19" s="57" customFormat="1" ht="30" customHeight="1">
      <c r="A57" s="9" t="s">
        <v>28</v>
      </c>
      <c r="B57" s="345" t="str">
        <f>IF(I57="SINAPI",VLOOKUP(AV.J.I.RAIMUNDO!H57,SINAPI,2,),VLOOKUP(AV.J.I.RAIMUNDO!H57,SETOP,3,))</f>
        <v>DEMOLIÇÃO DE ALVENARIA PARA QUALQUER TIPO DE BLOCO, DE FORMA MECANIZADA, SEM REAPROVEITAMENTO. AF_12/2017</v>
      </c>
      <c r="C57" s="345"/>
      <c r="D57" s="345"/>
      <c r="E57" s="345"/>
      <c r="F57" s="345"/>
      <c r="G57" s="345"/>
      <c r="H57" s="10">
        <v>97625</v>
      </c>
      <c r="I57" s="10" t="s">
        <v>22856</v>
      </c>
      <c r="J57" s="92" t="str">
        <f>IF(I57="SINAPI",VLOOKUP(AV.J.I.RAIMUNDO!H57,SINAPI,3,),VLOOKUP(AV.J.I.RAIMUNDO!H57,SETOP,4,))</f>
        <v>m³</v>
      </c>
      <c r="K57" s="7">
        <f>ROUND(D62,2)</f>
        <v>14.13</v>
      </c>
      <c r="L57" s="7" t="str">
        <f>"["&amp;ROUND(K39,2)&amp;"/18]*0,15*1,7*30 (Remoção de Material/capacidade caminhão x espessura de limpeza x peso específico x 30km)"</f>
        <v>[115/18]*0,15*1,7*30 (Remoção de Material/capacidade caminhão x espessura de limpeza x peso específico x 30km)</v>
      </c>
      <c r="M57" s="93">
        <f>IF(I57="SINAPI",VLOOKUP(AV.J.I.RAIMUNDO!H57,SINAPI,4,),VLOOKUP(AV.J.I.RAIMUNDO!H57,SETOP,5,))</f>
        <v>38.07</v>
      </c>
      <c r="N57" s="93">
        <f t="shared" si="2"/>
        <v>47.29</v>
      </c>
      <c r="O57" s="290">
        <f t="shared" ref="O57" si="3">K57*M57</f>
        <v>537.92910000000006</v>
      </c>
      <c r="P57" s="286">
        <f t="shared" si="1"/>
        <v>668.20770000000005</v>
      </c>
      <c r="S57" s="272"/>
    </row>
    <row r="58" spans="1:19" s="57" customFormat="1" ht="30" hidden="1" customHeight="1">
      <c r="A58" s="9"/>
      <c r="B58" s="25"/>
      <c r="C58" s="341" t="s">
        <v>12363</v>
      </c>
      <c r="D58" s="341"/>
      <c r="E58" s="25"/>
      <c r="F58" s="25"/>
      <c r="G58" s="25"/>
      <c r="H58" s="2"/>
      <c r="I58" s="2"/>
      <c r="J58" s="2"/>
      <c r="K58" s="27"/>
      <c r="L58" s="27"/>
      <c r="M58" s="31"/>
      <c r="N58" s="93">
        <f t="shared" si="2"/>
        <v>0</v>
      </c>
      <c r="O58" s="290"/>
      <c r="P58" s="283">
        <f t="shared" si="1"/>
        <v>0</v>
      </c>
      <c r="S58" s="272"/>
    </row>
    <row r="59" spans="1:19" s="57" customFormat="1" ht="30" hidden="1" customHeight="1">
      <c r="A59" s="9"/>
      <c r="B59" s="25"/>
      <c r="C59" s="25" t="s">
        <v>12338</v>
      </c>
      <c r="D59" s="40">
        <v>2.5</v>
      </c>
      <c r="E59" s="25" t="s">
        <v>4</v>
      </c>
      <c r="F59" s="25"/>
      <c r="G59" s="25"/>
      <c r="H59" s="2"/>
      <c r="I59" s="2"/>
      <c r="J59" s="2"/>
      <c r="K59" s="27"/>
      <c r="L59" s="27"/>
      <c r="M59" s="31"/>
      <c r="N59" s="93">
        <f t="shared" si="2"/>
        <v>0</v>
      </c>
      <c r="O59" s="290"/>
      <c r="P59" s="283">
        <f t="shared" si="1"/>
        <v>0</v>
      </c>
      <c r="S59" s="272"/>
    </row>
    <row r="60" spans="1:19" s="57" customFormat="1" ht="30" hidden="1" customHeight="1">
      <c r="A60" s="9"/>
      <c r="B60" s="25"/>
      <c r="C60" s="25" t="s">
        <v>12339</v>
      </c>
      <c r="D60" s="40">
        <v>22.6</v>
      </c>
      <c r="E60" s="25" t="s">
        <v>4</v>
      </c>
      <c r="F60" s="25"/>
      <c r="G60" s="25"/>
      <c r="H60" s="2"/>
      <c r="I60" s="2"/>
      <c r="J60" s="2"/>
      <c r="K60" s="27"/>
      <c r="L60" s="27"/>
      <c r="M60" s="31"/>
      <c r="N60" s="93">
        <f t="shared" si="2"/>
        <v>0</v>
      </c>
      <c r="O60" s="290"/>
      <c r="P60" s="283">
        <f t="shared" si="1"/>
        <v>0</v>
      </c>
      <c r="S60" s="272"/>
    </row>
    <row r="61" spans="1:19" s="57" customFormat="1" ht="30" hidden="1" customHeight="1">
      <c r="A61" s="9"/>
      <c r="B61" s="25"/>
      <c r="C61" s="26" t="s">
        <v>12340</v>
      </c>
      <c r="D61" s="32">
        <v>0.25</v>
      </c>
      <c r="E61" s="26" t="s">
        <v>4</v>
      </c>
      <c r="F61" s="25"/>
      <c r="G61" s="25"/>
      <c r="H61" s="2"/>
      <c r="I61" s="2"/>
      <c r="J61" s="2"/>
      <c r="K61" s="27"/>
      <c r="L61" s="27"/>
      <c r="M61" s="31"/>
      <c r="N61" s="93">
        <f t="shared" si="2"/>
        <v>0</v>
      </c>
      <c r="O61" s="290"/>
      <c r="P61" s="283">
        <f t="shared" si="1"/>
        <v>0</v>
      </c>
      <c r="S61" s="272"/>
    </row>
    <row r="62" spans="1:19" s="57" customFormat="1" ht="30" hidden="1" customHeight="1">
      <c r="A62" s="9"/>
      <c r="B62" s="25"/>
      <c r="C62" s="25" t="s">
        <v>5</v>
      </c>
      <c r="D62" s="40">
        <f>D59*D60*D61</f>
        <v>14.125</v>
      </c>
      <c r="E62" s="25" t="s">
        <v>20</v>
      </c>
      <c r="F62" s="25"/>
      <c r="G62" s="25"/>
      <c r="H62" s="2"/>
      <c r="I62" s="2"/>
      <c r="J62" s="2"/>
      <c r="K62" s="27"/>
      <c r="L62" s="27"/>
      <c r="M62" s="31"/>
      <c r="N62" s="93">
        <f t="shared" si="2"/>
        <v>0</v>
      </c>
      <c r="O62" s="290"/>
      <c r="P62" s="283">
        <f t="shared" si="1"/>
        <v>0</v>
      </c>
      <c r="S62" s="272"/>
    </row>
    <row r="63" spans="1:19" s="57" customFormat="1" ht="30" hidden="1" customHeight="1">
      <c r="A63" s="225"/>
      <c r="B63" s="226"/>
      <c r="C63" s="226"/>
      <c r="D63" s="227"/>
      <c r="E63" s="226"/>
      <c r="F63" s="226"/>
      <c r="G63" s="226"/>
      <c r="H63" s="227"/>
      <c r="I63" s="227"/>
      <c r="J63" s="227"/>
      <c r="K63" s="228"/>
      <c r="L63" s="228"/>
      <c r="M63" s="229"/>
      <c r="N63" s="93">
        <f t="shared" si="2"/>
        <v>0</v>
      </c>
      <c r="O63" s="290"/>
      <c r="P63" s="283">
        <f t="shared" si="1"/>
        <v>0</v>
      </c>
      <c r="S63" s="272"/>
    </row>
    <row r="64" spans="1:19" s="57" customFormat="1" ht="30" customHeight="1">
      <c r="A64" s="9" t="s">
        <v>29</v>
      </c>
      <c r="B64" s="345" t="str">
        <f>IF(I64="SINAPI",VLOOKUP(AV.J.I.RAIMUNDO!H64,SINAPI,2,),VLOOKUP(AV.J.I.RAIMUNDO!H64,SETOP,3,))</f>
        <v>DEMOLIÇÃO DE PASSEIO OU LAJE DE CONCRETO COM EQUIPAMENTO, INCLUSIVE AFASTAMENTO</v>
      </c>
      <c r="C64" s="345"/>
      <c r="D64" s="345"/>
      <c r="E64" s="345"/>
      <c r="F64" s="345"/>
      <c r="G64" s="345"/>
      <c r="H64" s="10" t="s">
        <v>16090</v>
      </c>
      <c r="I64" s="10" t="s">
        <v>12477</v>
      </c>
      <c r="J64" s="92" t="str">
        <f>IF(I64="SINAPI",VLOOKUP(AV.J.I.RAIMUNDO!H64,SINAPI,3,),VLOOKUP(AV.J.I.RAIMUNDO!H64,SETOP,4,))</f>
        <v>M2</v>
      </c>
      <c r="K64" s="11">
        <f>ROUND(240,2)</f>
        <v>240</v>
      </c>
      <c r="L64" s="11" t="str">
        <f>"["&amp;ROUND(K32,2)&amp;"/18]*0,15*1,7*30 (Remoção de Material/capacidade caminhão x espessura de limpeza x peso específico x 30km)"</f>
        <v>[0/18]*0,15*1,7*30 (Remoção de Material/capacidade caminhão x espessura de limpeza x peso específico x 30km)</v>
      </c>
      <c r="M64" s="93">
        <f>IF(I64="SINAPI",VLOOKUP(AV.J.I.RAIMUNDO!H64,SINAPI,4,),VLOOKUP(AV.J.I.RAIMUNDO!H64,SETOP,5,))</f>
        <v>12.66</v>
      </c>
      <c r="N64" s="93">
        <f t="shared" si="2"/>
        <v>15.73</v>
      </c>
      <c r="O64" s="93">
        <f>K64*M64</f>
        <v>3038.4</v>
      </c>
      <c r="P64" s="282">
        <f t="shared" si="1"/>
        <v>3775.2000000000003</v>
      </c>
      <c r="S64" s="272"/>
    </row>
    <row r="65" spans="1:19" s="57" customFormat="1" ht="30" hidden="1" customHeight="1">
      <c r="A65" s="9"/>
      <c r="B65" s="25"/>
      <c r="C65" s="2" t="s">
        <v>12432</v>
      </c>
      <c r="D65" s="40">
        <v>120</v>
      </c>
      <c r="E65" s="25" t="s">
        <v>4</v>
      </c>
      <c r="F65" s="25"/>
      <c r="G65" s="25"/>
      <c r="H65" s="2"/>
      <c r="I65" s="2"/>
      <c r="J65" s="2"/>
      <c r="K65" s="27"/>
      <c r="L65" s="27"/>
      <c r="M65" s="31"/>
      <c r="N65" s="93">
        <f t="shared" si="2"/>
        <v>0</v>
      </c>
      <c r="O65" s="290"/>
      <c r="P65" s="283">
        <f t="shared" si="1"/>
        <v>0</v>
      </c>
      <c r="S65" s="272"/>
    </row>
    <row r="66" spans="1:19" s="57" customFormat="1" ht="30" hidden="1" customHeight="1">
      <c r="A66" s="9"/>
      <c r="B66" s="25"/>
      <c r="C66" s="32" t="s">
        <v>12433</v>
      </c>
      <c r="D66" s="32">
        <v>2</v>
      </c>
      <c r="E66" s="26" t="s">
        <v>4</v>
      </c>
      <c r="F66" s="25"/>
      <c r="G66" s="25"/>
      <c r="H66" s="2"/>
      <c r="I66" s="2"/>
      <c r="J66" s="2"/>
      <c r="K66" s="27"/>
      <c r="L66" s="27"/>
      <c r="M66" s="31"/>
      <c r="N66" s="93">
        <f t="shared" si="2"/>
        <v>0</v>
      </c>
      <c r="O66" s="290"/>
      <c r="P66" s="283">
        <f t="shared" si="1"/>
        <v>0</v>
      </c>
      <c r="S66" s="272"/>
    </row>
    <row r="67" spans="1:19" s="57" customFormat="1" ht="30" hidden="1" customHeight="1">
      <c r="A67" s="9"/>
      <c r="B67" s="25"/>
      <c r="C67" s="25" t="s">
        <v>5</v>
      </c>
      <c r="D67" s="40">
        <f>D65*D66</f>
        <v>240</v>
      </c>
      <c r="E67" s="25" t="s">
        <v>19</v>
      </c>
      <c r="F67" s="25"/>
      <c r="G67" s="25"/>
      <c r="H67" s="2"/>
      <c r="I67" s="2"/>
      <c r="J67" s="2"/>
      <c r="K67" s="27"/>
      <c r="L67" s="27"/>
      <c r="M67" s="31"/>
      <c r="N67" s="93">
        <f t="shared" si="2"/>
        <v>0</v>
      </c>
      <c r="O67" s="290"/>
      <c r="P67" s="283">
        <f t="shared" si="1"/>
        <v>0</v>
      </c>
      <c r="S67" s="272"/>
    </row>
    <row r="68" spans="1:19" s="57" customFormat="1" ht="30" hidden="1" customHeight="1">
      <c r="A68" s="225"/>
      <c r="B68" s="226"/>
      <c r="C68" s="226"/>
      <c r="D68" s="227"/>
      <c r="E68" s="226"/>
      <c r="F68" s="226"/>
      <c r="G68" s="226"/>
      <c r="H68" s="227"/>
      <c r="I68" s="227"/>
      <c r="J68" s="227"/>
      <c r="K68" s="228"/>
      <c r="L68" s="228"/>
      <c r="M68" s="229"/>
      <c r="N68" s="93">
        <f t="shared" si="2"/>
        <v>0</v>
      </c>
      <c r="O68" s="290"/>
      <c r="P68" s="283">
        <f t="shared" si="1"/>
        <v>0</v>
      </c>
      <c r="S68" s="272"/>
    </row>
    <row r="69" spans="1:19" s="57" customFormat="1" ht="30" customHeight="1">
      <c r="A69" s="9" t="s">
        <v>42</v>
      </c>
      <c r="B69" s="345" t="str">
        <f>IF(I69="SINAPI",VLOOKUP(AV.J.I.RAIMUNDO!H69,SINAPI,2,),VLOOKUP(AV.J.I.RAIMUNDO!H69,SETOP,3,))</f>
        <v>REMOÇÃO DE CERCA</v>
      </c>
      <c r="C69" s="345"/>
      <c r="D69" s="345"/>
      <c r="E69" s="345"/>
      <c r="F69" s="345"/>
      <c r="G69" s="345"/>
      <c r="H69" s="10" t="s">
        <v>16117</v>
      </c>
      <c r="I69" s="92" t="s">
        <v>12477</v>
      </c>
      <c r="J69" s="92" t="str">
        <f>IF(I69="SINAPI",VLOOKUP(AV.J.I.RAIMUNDO!H69,SINAPI,3,),VLOOKUP(AV.J.I.RAIMUNDO!H69,SETOP,4,))</f>
        <v>M2</v>
      </c>
      <c r="K69" s="11">
        <f>ROUND(390,2)</f>
        <v>390</v>
      </c>
      <c r="L69" s="11" t="str">
        <f>"["&amp;ROUND(K37,2)&amp;"/18]*0,15*1,7*30 (Remoção de Material/capacidade caminhão x espessura de limpeza x peso específico x 30km)"</f>
        <v>[0/18]*0,15*1,7*30 (Remoção de Material/capacidade caminhão x espessura de limpeza x peso específico x 30km)</v>
      </c>
      <c r="M69" s="93">
        <f>IF(I69="SINAPI",VLOOKUP(AV.J.I.RAIMUNDO!H69,SINAPI,4,),VLOOKUP(AV.J.I.RAIMUNDO!H69,SETOP,5,))</f>
        <v>13.06</v>
      </c>
      <c r="N69" s="93">
        <f t="shared" si="2"/>
        <v>16.22</v>
      </c>
      <c r="O69" s="93">
        <f>K69*M69</f>
        <v>5093.4000000000005</v>
      </c>
      <c r="P69" s="282">
        <f t="shared" si="1"/>
        <v>6325.7999999999993</v>
      </c>
      <c r="S69" s="272"/>
    </row>
    <row r="70" spans="1:19" s="57" customFormat="1" ht="30" hidden="1" customHeight="1">
      <c r="A70" s="9"/>
      <c r="B70" s="25"/>
      <c r="C70" s="2" t="s">
        <v>12344</v>
      </c>
      <c r="D70" s="40">
        <v>195</v>
      </c>
      <c r="E70" s="25" t="s">
        <v>4</v>
      </c>
      <c r="F70" s="25"/>
      <c r="G70" s="25"/>
      <c r="H70" s="2"/>
      <c r="I70" s="2"/>
      <c r="J70" s="2"/>
      <c r="K70" s="27"/>
      <c r="L70" s="27"/>
      <c r="M70" s="31"/>
      <c r="N70" s="93">
        <f t="shared" si="2"/>
        <v>0</v>
      </c>
      <c r="O70" s="290"/>
      <c r="P70" s="283">
        <f t="shared" si="1"/>
        <v>0</v>
      </c>
      <c r="S70" s="272"/>
    </row>
    <row r="71" spans="1:19" s="57" customFormat="1" ht="30" hidden="1" customHeight="1">
      <c r="A71" s="9"/>
      <c r="B71" s="25"/>
      <c r="C71" s="32" t="s">
        <v>12429</v>
      </c>
      <c r="D71" s="32">
        <v>2</v>
      </c>
      <c r="E71" s="26" t="s">
        <v>4</v>
      </c>
      <c r="F71" s="25"/>
      <c r="G71" s="25"/>
      <c r="H71" s="2"/>
      <c r="I71" s="2"/>
      <c r="J71" s="2"/>
      <c r="K71" s="27"/>
      <c r="L71" s="27"/>
      <c r="M71" s="31"/>
      <c r="N71" s="93">
        <f t="shared" si="2"/>
        <v>0</v>
      </c>
      <c r="O71" s="290"/>
      <c r="P71" s="283">
        <f t="shared" si="1"/>
        <v>0</v>
      </c>
      <c r="S71" s="272"/>
    </row>
    <row r="72" spans="1:19" s="57" customFormat="1" ht="30" hidden="1" customHeight="1">
      <c r="A72" s="9"/>
      <c r="B72" s="25"/>
      <c r="C72" s="25" t="s">
        <v>5</v>
      </c>
      <c r="D72" s="40">
        <f>D70*D71</f>
        <v>390</v>
      </c>
      <c r="E72" s="25" t="s">
        <v>19</v>
      </c>
      <c r="F72" s="25"/>
      <c r="G72" s="25"/>
      <c r="H72" s="2"/>
      <c r="I72" s="2"/>
      <c r="J72" s="2"/>
      <c r="K72" s="27"/>
      <c r="L72" s="27"/>
      <c r="M72" s="31"/>
      <c r="N72" s="93">
        <f t="shared" si="2"/>
        <v>0</v>
      </c>
      <c r="O72" s="290"/>
      <c r="P72" s="283">
        <f t="shared" si="1"/>
        <v>0</v>
      </c>
      <c r="S72" s="272"/>
    </row>
    <row r="73" spans="1:19" s="57" customFormat="1" ht="30" hidden="1" customHeight="1">
      <c r="A73" s="225"/>
      <c r="B73" s="226"/>
      <c r="C73" s="226"/>
      <c r="D73" s="227"/>
      <c r="E73" s="226"/>
      <c r="F73" s="226"/>
      <c r="G73" s="226"/>
      <c r="H73" s="227"/>
      <c r="I73" s="227"/>
      <c r="J73" s="227"/>
      <c r="K73" s="228"/>
      <c r="L73" s="228"/>
      <c r="M73" s="229"/>
      <c r="N73" s="93">
        <f t="shared" si="2"/>
        <v>0</v>
      </c>
      <c r="O73" s="290"/>
      <c r="P73" s="283">
        <f t="shared" si="1"/>
        <v>0</v>
      </c>
      <c r="S73" s="272"/>
    </row>
    <row r="74" spans="1:19" s="57" customFormat="1" ht="30" customHeight="1">
      <c r="A74" s="9" t="s">
        <v>12311</v>
      </c>
      <c r="B74" s="345" t="str">
        <f>IF(I74="SINAPI",VLOOKUP(AV.J.I.RAIMUNDO!H74,SINAPI,2,),VLOOKUP(AV.J.I.RAIMUNDO!H74,SETOP,3,))</f>
        <v>DEMOLIÇÃO DE ARGAMASSAS, DE FORMA MANUAL, SEM REAPROVEITAMENTO. AF_12/2017</v>
      </c>
      <c r="C74" s="345"/>
      <c r="D74" s="345"/>
      <c r="E74" s="345"/>
      <c r="F74" s="345"/>
      <c r="G74" s="345"/>
      <c r="H74" s="10">
        <v>97631</v>
      </c>
      <c r="I74" s="10" t="s">
        <v>22856</v>
      </c>
      <c r="J74" s="92" t="str">
        <f>IF(I74="SINAPI",VLOOKUP(AV.J.I.RAIMUNDO!H74,SINAPI,3,),VLOOKUP(AV.J.I.RAIMUNDO!H74,SETOP,4,))</f>
        <v>m²</v>
      </c>
      <c r="K74" s="11">
        <f>ROUND(D78,2)</f>
        <v>116.06</v>
      </c>
      <c r="L74" s="11" t="str">
        <f>"["&amp;ROUND(K43,2)&amp;"/18]*0,15*1,7*30 (Remoção de Material/capacidade caminhão x espessura de limpeza x peso específico x 30km)"</f>
        <v>[5/18]*0,15*1,7*30 (Remoção de Material/capacidade caminhão x espessura de limpeza x peso específico x 30km)</v>
      </c>
      <c r="M74" s="93">
        <f>IF(I74="SINAPI",VLOOKUP(AV.J.I.RAIMUNDO!H74,SINAPI,4,),VLOOKUP(AV.J.I.RAIMUNDO!H74,SETOP,5,))</f>
        <v>2.2400000000000002</v>
      </c>
      <c r="N74" s="93">
        <f t="shared" si="2"/>
        <v>2.78</v>
      </c>
      <c r="O74" s="290">
        <f>K74*M74</f>
        <v>259.9744</v>
      </c>
      <c r="P74" s="286">
        <f t="shared" si="1"/>
        <v>322.64679999999998</v>
      </c>
      <c r="S74" s="272"/>
    </row>
    <row r="75" spans="1:19" s="57" customFormat="1" ht="30" hidden="1" customHeight="1">
      <c r="A75" s="9"/>
      <c r="B75" s="25"/>
      <c r="C75" s="341" t="s">
        <v>12341</v>
      </c>
      <c r="D75" s="341"/>
      <c r="E75" s="25"/>
      <c r="F75" s="25"/>
      <c r="G75" s="25"/>
      <c r="H75" s="2"/>
      <c r="I75" s="2"/>
      <c r="J75" s="2"/>
      <c r="K75" s="30"/>
      <c r="L75" s="30"/>
      <c r="M75" s="31"/>
      <c r="N75" s="93">
        <f t="shared" si="2"/>
        <v>0</v>
      </c>
      <c r="O75" s="290"/>
      <c r="P75" s="283">
        <f t="shared" si="1"/>
        <v>0</v>
      </c>
      <c r="S75" s="272"/>
    </row>
    <row r="76" spans="1:19" s="57" customFormat="1" ht="30" hidden="1" customHeight="1">
      <c r="A76" s="9"/>
      <c r="B76" s="25"/>
      <c r="C76" s="2" t="s">
        <v>12339</v>
      </c>
      <c r="D76" s="40">
        <v>232.12</v>
      </c>
      <c r="E76" s="25" t="s">
        <v>4</v>
      </c>
      <c r="F76" s="25"/>
      <c r="G76" s="25"/>
      <c r="H76" s="2"/>
      <c r="I76" s="2"/>
      <c r="J76" s="2"/>
      <c r="K76" s="30"/>
      <c r="L76" s="30"/>
      <c r="M76" s="31"/>
      <c r="N76" s="93">
        <f t="shared" si="2"/>
        <v>0</v>
      </c>
      <c r="O76" s="290"/>
      <c r="P76" s="283">
        <f t="shared" si="1"/>
        <v>0</v>
      </c>
      <c r="S76" s="272"/>
    </row>
    <row r="77" spans="1:19" s="57" customFormat="1" ht="30" hidden="1" customHeight="1">
      <c r="A77" s="9"/>
      <c r="B77" s="25"/>
      <c r="C77" s="32" t="s">
        <v>12340</v>
      </c>
      <c r="D77" s="32">
        <v>0.5</v>
      </c>
      <c r="E77" s="26" t="s">
        <v>4</v>
      </c>
      <c r="F77" s="25"/>
      <c r="G77" s="25"/>
      <c r="H77" s="2"/>
      <c r="I77" s="2"/>
      <c r="J77" s="2"/>
      <c r="K77" s="30"/>
      <c r="L77" s="30"/>
      <c r="M77" s="31"/>
      <c r="N77" s="93">
        <f t="shared" si="2"/>
        <v>0</v>
      </c>
      <c r="O77" s="290"/>
      <c r="P77" s="283">
        <f t="shared" si="1"/>
        <v>0</v>
      </c>
      <c r="S77" s="272"/>
    </row>
    <row r="78" spans="1:19" s="57" customFormat="1" ht="30" hidden="1" customHeight="1">
      <c r="A78" s="9"/>
      <c r="B78" s="25"/>
      <c r="C78" s="2" t="s">
        <v>5</v>
      </c>
      <c r="D78" s="40">
        <f>D76*D77</f>
        <v>116.06</v>
      </c>
      <c r="E78" s="25" t="s">
        <v>19</v>
      </c>
      <c r="F78" s="25"/>
      <c r="G78" s="25"/>
      <c r="H78" s="2"/>
      <c r="I78" s="2"/>
      <c r="J78" s="2"/>
      <c r="K78" s="30"/>
      <c r="L78" s="30"/>
      <c r="M78" s="31"/>
      <c r="N78" s="93">
        <f t="shared" si="2"/>
        <v>0</v>
      </c>
      <c r="O78" s="290"/>
      <c r="P78" s="283">
        <f t="shared" si="1"/>
        <v>0</v>
      </c>
      <c r="S78" s="272"/>
    </row>
    <row r="79" spans="1:19" s="57" customFormat="1" ht="30" hidden="1" customHeight="1">
      <c r="A79" s="225"/>
      <c r="B79" s="226"/>
      <c r="C79" s="226"/>
      <c r="D79" s="227"/>
      <c r="E79" s="226"/>
      <c r="F79" s="226"/>
      <c r="G79" s="226"/>
      <c r="H79" s="227"/>
      <c r="I79" s="227"/>
      <c r="J79" s="227"/>
      <c r="K79" s="228"/>
      <c r="L79" s="228"/>
      <c r="M79" s="229"/>
      <c r="N79" s="93">
        <f t="shared" si="2"/>
        <v>0</v>
      </c>
      <c r="O79" s="290"/>
      <c r="P79" s="283">
        <f t="shared" si="1"/>
        <v>0</v>
      </c>
      <c r="S79" s="272"/>
    </row>
    <row r="80" spans="1:19" s="57" customFormat="1" ht="30" customHeight="1">
      <c r="A80" s="9" t="s">
        <v>12312</v>
      </c>
      <c r="B80" s="345" t="str">
        <f>IF(I80="SINAPI",VLOOKUP(AV.J.I.RAIMUNDO!H80,SINAPI,2,),VLOOKUP(AV.J.I.RAIMUNDO!H80,SETOP,3,))</f>
        <v>TRANSPORTE COM CAMINHÃO BASCULANTE DE 18 M3, EM VIA URBANA PAVIMENTADA, DMT ATÉ 30 KM (UNIDADE: TXKM). AF_12/2016</v>
      </c>
      <c r="C80" s="345"/>
      <c r="D80" s="345"/>
      <c r="E80" s="345"/>
      <c r="F80" s="345"/>
      <c r="G80" s="345"/>
      <c r="H80" s="10">
        <v>95880</v>
      </c>
      <c r="I80" s="10" t="s">
        <v>22856</v>
      </c>
      <c r="J80" s="92" t="str">
        <f>IF(I80="SINAPI",VLOOKUP(AV.J.I.RAIMUNDO!H80,SINAPI,3,),VLOOKUP(AV.J.I.RAIMUNDO!H80,SETOP,4,))</f>
        <v>tXKm</v>
      </c>
      <c r="K80" s="7">
        <f>ROUND(D89*I82,2)</f>
        <v>72578.710000000006</v>
      </c>
      <c r="L80" s="7" t="str">
        <f>"["&amp;ROUND(K43,2)&amp;"/18]*0,15*1,7*30 (Remoção de Material/capacidade caminhão x espessura de limpeza x peso específico x 30km)"</f>
        <v>[5/18]*0,15*1,7*30 (Remoção de Material/capacidade caminhão x espessura de limpeza x peso específico x 30km)</v>
      </c>
      <c r="M80" s="93">
        <f>IF(I80="SINAPI",VLOOKUP(AV.J.I.RAIMUNDO!H80,SINAPI,4,),VLOOKUP(AV.J.I.RAIMUNDO!H80,SETOP,5,))</f>
        <v>0.55000000000000004</v>
      </c>
      <c r="N80" s="93">
        <f t="shared" si="2"/>
        <v>0.68</v>
      </c>
      <c r="O80" s="290">
        <f t="shared" ref="O80" si="4">K80*M80</f>
        <v>39918.29050000001</v>
      </c>
      <c r="P80" s="286">
        <f t="shared" si="1"/>
        <v>49353.522800000006</v>
      </c>
      <c r="S80" s="272"/>
    </row>
    <row r="81" spans="1:19" s="57" customFormat="1" ht="30" hidden="1" customHeight="1">
      <c r="A81" s="9"/>
      <c r="B81" s="25"/>
      <c r="C81" s="341" t="s">
        <v>12319</v>
      </c>
      <c r="D81" s="341"/>
      <c r="E81" s="25"/>
      <c r="F81" s="25"/>
      <c r="G81" s="16"/>
      <c r="H81" s="16"/>
      <c r="I81" s="2"/>
      <c r="J81" s="2"/>
      <c r="K81" s="27"/>
      <c r="L81" s="27"/>
      <c r="M81" s="31"/>
      <c r="N81" s="93">
        <f t="shared" si="2"/>
        <v>0</v>
      </c>
      <c r="O81" s="290"/>
      <c r="P81" s="283">
        <f t="shared" si="1"/>
        <v>0</v>
      </c>
      <c r="S81" s="272"/>
    </row>
    <row r="82" spans="1:19" s="57" customFormat="1" ht="30" hidden="1" customHeight="1">
      <c r="A82" s="9"/>
      <c r="B82" s="25"/>
      <c r="C82" s="25" t="s">
        <v>12320</v>
      </c>
      <c r="D82" s="33">
        <f>D44*(PI()*0.6^2)*8</f>
        <v>45.238934211693021</v>
      </c>
      <c r="E82" s="25" t="s">
        <v>12323</v>
      </c>
      <c r="F82" s="25"/>
      <c r="G82" s="341" t="s">
        <v>12324</v>
      </c>
      <c r="H82" s="341"/>
      <c r="I82" s="2">
        <v>30</v>
      </c>
      <c r="J82" s="2" t="s">
        <v>12325</v>
      </c>
      <c r="K82" s="27"/>
      <c r="L82" s="27"/>
      <c r="M82" s="31"/>
      <c r="N82" s="93">
        <f t="shared" si="2"/>
        <v>0</v>
      </c>
      <c r="O82" s="290"/>
      <c r="P82" s="283">
        <f t="shared" si="1"/>
        <v>0</v>
      </c>
      <c r="S82" s="272"/>
    </row>
    <row r="83" spans="1:19" s="57" customFormat="1" ht="30" hidden="1" customHeight="1">
      <c r="A83" s="9"/>
      <c r="B83" s="25"/>
      <c r="C83" s="25" t="s">
        <v>12321</v>
      </c>
      <c r="D83" s="33">
        <f>D52*0.1</f>
        <v>2120.9059999999999</v>
      </c>
      <c r="E83" s="25" t="s">
        <v>12323</v>
      </c>
      <c r="F83" s="25"/>
      <c r="G83" s="25" t="s">
        <v>12354</v>
      </c>
      <c r="H83" s="365" t="s">
        <v>12358</v>
      </c>
      <c r="I83" s="365"/>
      <c r="J83" s="365"/>
      <c r="K83" s="365"/>
      <c r="L83" s="365"/>
      <c r="M83" s="365"/>
      <c r="N83" s="93">
        <f t="shared" si="2"/>
        <v>0</v>
      </c>
      <c r="O83" s="290"/>
      <c r="P83" s="283">
        <f t="shared" si="1"/>
        <v>0</v>
      </c>
      <c r="S83" s="272"/>
    </row>
    <row r="84" spans="1:19" s="57" customFormat="1" ht="30" hidden="1" customHeight="1">
      <c r="A84" s="9"/>
      <c r="B84" s="25"/>
      <c r="C84" s="25" t="s">
        <v>12322</v>
      </c>
      <c r="D84" s="33">
        <f>E55*0.15</f>
        <v>146.6865</v>
      </c>
      <c r="E84" s="25" t="s">
        <v>12323</v>
      </c>
      <c r="F84" s="25"/>
      <c r="G84" s="25" t="s">
        <v>12355</v>
      </c>
      <c r="H84" s="365" t="s">
        <v>12359</v>
      </c>
      <c r="I84" s="365"/>
      <c r="J84" s="365"/>
      <c r="K84" s="365"/>
      <c r="L84" s="365"/>
      <c r="M84" s="365"/>
      <c r="N84" s="93">
        <f t="shared" si="2"/>
        <v>0</v>
      </c>
      <c r="O84" s="290"/>
      <c r="P84" s="283">
        <f t="shared" si="1"/>
        <v>0</v>
      </c>
      <c r="S84" s="272"/>
    </row>
    <row r="85" spans="1:19" s="57" customFormat="1" ht="30" hidden="1" customHeight="1">
      <c r="A85" s="9"/>
      <c r="B85" s="25"/>
      <c r="C85" s="25" t="s">
        <v>12343</v>
      </c>
      <c r="D85" s="33">
        <f>D62</f>
        <v>14.125</v>
      </c>
      <c r="E85" s="25" t="s">
        <v>12323</v>
      </c>
      <c r="F85" s="25"/>
      <c r="G85" s="25" t="s">
        <v>12356</v>
      </c>
      <c r="H85" s="365" t="s">
        <v>12360</v>
      </c>
      <c r="I85" s="365"/>
      <c r="J85" s="365"/>
      <c r="K85" s="365"/>
      <c r="L85" s="365"/>
      <c r="M85" s="365"/>
      <c r="N85" s="93">
        <f t="shared" si="2"/>
        <v>0</v>
      </c>
      <c r="O85" s="290"/>
      <c r="P85" s="283">
        <f t="shared" si="1"/>
        <v>0</v>
      </c>
      <c r="S85" s="272"/>
    </row>
    <row r="86" spans="1:19" s="57" customFormat="1" ht="30" hidden="1" customHeight="1">
      <c r="A86" s="9"/>
      <c r="B86" s="25"/>
      <c r="C86" s="25" t="s">
        <v>12352</v>
      </c>
      <c r="D86" s="17">
        <f>D67*0.15*2</f>
        <v>72</v>
      </c>
      <c r="E86" s="25" t="s">
        <v>12323</v>
      </c>
      <c r="F86" s="25"/>
      <c r="G86" s="25" t="s">
        <v>12357</v>
      </c>
      <c r="H86" s="365" t="s">
        <v>12361</v>
      </c>
      <c r="I86" s="365"/>
      <c r="J86" s="365"/>
      <c r="K86" s="365"/>
      <c r="L86" s="365"/>
      <c r="M86" s="365"/>
      <c r="N86" s="93">
        <f t="shared" si="2"/>
        <v>0</v>
      </c>
      <c r="O86" s="290"/>
      <c r="P86" s="283">
        <f t="shared" si="1"/>
        <v>0</v>
      </c>
      <c r="S86" s="272"/>
    </row>
    <row r="87" spans="1:19" s="57" customFormat="1" ht="30" hidden="1" customHeight="1">
      <c r="A87" s="9"/>
      <c r="B87" s="25"/>
      <c r="C87" s="25" t="s">
        <v>12353</v>
      </c>
      <c r="D87" s="33">
        <f>390*0.075*2/20</f>
        <v>2.9249999999999998</v>
      </c>
      <c r="E87" s="25" t="s">
        <v>12323</v>
      </c>
      <c r="F87" s="25"/>
      <c r="G87" s="25" t="s">
        <v>12435</v>
      </c>
      <c r="H87" s="365" t="s">
        <v>12362</v>
      </c>
      <c r="I87" s="365"/>
      <c r="J87" s="365"/>
      <c r="K87" s="365"/>
      <c r="L87" s="365"/>
      <c r="M87" s="365"/>
      <c r="N87" s="93">
        <f t="shared" si="2"/>
        <v>0</v>
      </c>
      <c r="O87" s="290"/>
      <c r="P87" s="283">
        <f t="shared" si="1"/>
        <v>0</v>
      </c>
      <c r="S87" s="272"/>
    </row>
    <row r="88" spans="1:19" s="57" customFormat="1" ht="30" hidden="1" customHeight="1">
      <c r="A88" s="9"/>
      <c r="B88" s="25"/>
      <c r="C88" s="25" t="s">
        <v>12434</v>
      </c>
      <c r="D88" s="33">
        <f>D78*0.15</f>
        <v>17.408999999999999</v>
      </c>
      <c r="E88" s="25" t="s">
        <v>12323</v>
      </c>
      <c r="F88" s="25"/>
      <c r="G88" s="25" t="s">
        <v>12436</v>
      </c>
      <c r="H88" s="365" t="s">
        <v>12437</v>
      </c>
      <c r="I88" s="365"/>
      <c r="J88" s="365"/>
      <c r="K88" s="365"/>
      <c r="L88" s="365"/>
      <c r="M88" s="365"/>
      <c r="N88" s="93">
        <f t="shared" si="2"/>
        <v>0</v>
      </c>
      <c r="O88" s="290"/>
      <c r="P88" s="283">
        <f t="shared" si="1"/>
        <v>0</v>
      </c>
      <c r="S88" s="272"/>
    </row>
    <row r="89" spans="1:19" s="57" customFormat="1" ht="30" hidden="1" customHeight="1">
      <c r="A89" s="9"/>
      <c r="B89" s="25"/>
      <c r="C89" s="25" t="s">
        <v>5</v>
      </c>
      <c r="D89" s="33">
        <f>SUM(D82:D88)</f>
        <v>2419.2904342116931</v>
      </c>
      <c r="E89" s="25" t="s">
        <v>12323</v>
      </c>
      <c r="F89" s="25"/>
      <c r="G89" s="25"/>
      <c r="H89" s="365"/>
      <c r="I89" s="365"/>
      <c r="J89" s="365"/>
      <c r="K89" s="365"/>
      <c r="L89" s="365"/>
      <c r="M89" s="365"/>
      <c r="N89" s="93">
        <f t="shared" si="2"/>
        <v>0</v>
      </c>
      <c r="O89" s="290"/>
      <c r="P89" s="283">
        <f t="shared" si="1"/>
        <v>0</v>
      </c>
      <c r="S89" s="272"/>
    </row>
    <row r="90" spans="1:19" s="57" customFormat="1" ht="30" hidden="1" customHeight="1">
      <c r="A90" s="225"/>
      <c r="B90" s="226"/>
      <c r="C90" s="226"/>
      <c r="D90" s="227"/>
      <c r="E90" s="226"/>
      <c r="F90" s="226"/>
      <c r="G90" s="226"/>
      <c r="H90" s="227"/>
      <c r="I90" s="227"/>
      <c r="J90" s="227"/>
      <c r="K90" s="228"/>
      <c r="L90" s="228"/>
      <c r="M90" s="229"/>
      <c r="N90" s="93">
        <f t="shared" si="2"/>
        <v>0</v>
      </c>
      <c r="O90" s="290"/>
      <c r="P90" s="283">
        <f t="shared" si="1"/>
        <v>0</v>
      </c>
      <c r="S90" s="272"/>
    </row>
    <row r="91" spans="1:19" s="57" customFormat="1" ht="30" customHeight="1">
      <c r="A91" s="9" t="s">
        <v>12419</v>
      </c>
      <c r="B91" s="345" t="str">
        <f>IF(I91="SINAPI",VLOOKUP(AV.J.I.RAIMUNDO!H91,SINAPI,2,),VLOOKUP(AV.J.I.RAIMUNDO!H91,SETOP,3,))</f>
        <v>CERCA COM MOUROES DE CONCRETO, RETO, ESPACAMENTO DE 3M, CRAVADOS 0,5M, COM 4 FIOS DE ARAME FARPADO Nº 14 CLASSE 250</v>
      </c>
      <c r="C91" s="345"/>
      <c r="D91" s="345"/>
      <c r="E91" s="345"/>
      <c r="F91" s="345"/>
      <c r="G91" s="345"/>
      <c r="H91" s="10" t="s">
        <v>6745</v>
      </c>
      <c r="I91" s="10" t="s">
        <v>22856</v>
      </c>
      <c r="J91" s="92" t="str">
        <f>IF(I91="SINAPI",VLOOKUP(AV.J.I.RAIMUNDO!H91,SINAPI,3,),VLOOKUP(AV.J.I.RAIMUNDO!H91,SETOP,4,))</f>
        <v>m</v>
      </c>
      <c r="K91" s="7">
        <f>ROUND(60,2)</f>
        <v>60</v>
      </c>
      <c r="L91" s="30"/>
      <c r="M91" s="93">
        <f>IF(I91="SINAPI",VLOOKUP(AV.J.I.RAIMUNDO!H91,SINAPI,4,),VLOOKUP(AV.J.I.RAIMUNDO!H91,SETOP,5,))</f>
        <v>39.51</v>
      </c>
      <c r="N91" s="93">
        <f t="shared" si="2"/>
        <v>49.08</v>
      </c>
      <c r="O91" s="93">
        <f t="shared" ref="O91" si="5">K91*M91</f>
        <v>2370.6</v>
      </c>
      <c r="P91" s="282">
        <f t="shared" si="1"/>
        <v>2944.7999999999997</v>
      </c>
      <c r="S91" s="272"/>
    </row>
    <row r="92" spans="1:19" s="57" customFormat="1" ht="30" hidden="1" customHeight="1">
      <c r="A92" s="9"/>
      <c r="B92" s="25"/>
      <c r="C92" s="2" t="s">
        <v>12423</v>
      </c>
      <c r="D92" s="40">
        <v>60</v>
      </c>
      <c r="E92" s="25" t="s">
        <v>4</v>
      </c>
      <c r="F92" s="25"/>
      <c r="G92" s="25"/>
      <c r="H92" s="2"/>
      <c r="I92" s="2"/>
      <c r="J92" s="2"/>
      <c r="K92" s="30"/>
      <c r="L92" s="30"/>
      <c r="M92" s="31"/>
      <c r="N92" s="93">
        <f t="shared" si="2"/>
        <v>0</v>
      </c>
      <c r="O92" s="290"/>
      <c r="P92" s="283">
        <f t="shared" si="1"/>
        <v>0</v>
      </c>
      <c r="S92" s="272"/>
    </row>
    <row r="93" spans="1:19" s="57" customFormat="1" ht="30" hidden="1" customHeight="1">
      <c r="A93" s="225"/>
      <c r="B93" s="226"/>
      <c r="C93" s="226"/>
      <c r="D93" s="227"/>
      <c r="E93" s="226"/>
      <c r="F93" s="226"/>
      <c r="G93" s="226"/>
      <c r="H93" s="227"/>
      <c r="I93" s="227"/>
      <c r="J93" s="227"/>
      <c r="K93" s="228"/>
      <c r="L93" s="228"/>
      <c r="M93" s="229"/>
      <c r="N93" s="93">
        <f t="shared" si="2"/>
        <v>0</v>
      </c>
      <c r="O93" s="290"/>
      <c r="P93" s="283">
        <f t="shared" si="1"/>
        <v>0</v>
      </c>
      <c r="S93" s="272"/>
    </row>
    <row r="94" spans="1:19" s="57" customFormat="1" ht="30" customHeight="1">
      <c r="A94" s="9" t="s">
        <v>12424</v>
      </c>
      <c r="B94" s="345" t="str">
        <f>IF(I94="SINAPI",VLOOKUP(AV.J.I.RAIMUNDO!H94,SINAPI,2,),VLOOKUP(AV.J.I.RAIMUNDO!H94,SETOP,3,))</f>
        <v>ALAMBRADO EM MOURÕES DE CONCRETO, COM TELA DE ARAME GALVANIZADO (INCLUSIVE MURETA EM CONCRETO). AF_05/2018</v>
      </c>
      <c r="C94" s="345"/>
      <c r="D94" s="345"/>
      <c r="E94" s="345"/>
      <c r="F94" s="345"/>
      <c r="G94" s="345"/>
      <c r="H94" s="10">
        <v>98522</v>
      </c>
      <c r="I94" s="10" t="s">
        <v>22856</v>
      </c>
      <c r="J94" s="92" t="str">
        <f>IF(I94="SINAPI",VLOOKUP(AV.J.I.RAIMUNDO!H94,SINAPI,3,),VLOOKUP(AV.J.I.RAIMUNDO!H94,SETOP,4,))</f>
        <v>m</v>
      </c>
      <c r="K94" s="7">
        <f>ROUND(60,2)</f>
        <v>60</v>
      </c>
      <c r="L94" s="30"/>
      <c r="M94" s="93">
        <f>IF(I94="SINAPI",VLOOKUP(AV.J.I.RAIMUNDO!H94,SINAPI,4,),VLOOKUP(AV.J.I.RAIMUNDO!H94,SETOP,5,))</f>
        <v>119.56</v>
      </c>
      <c r="N94" s="93">
        <f t="shared" si="2"/>
        <v>148.53</v>
      </c>
      <c r="O94" s="93">
        <f t="shared" ref="O94" si="6">K94*M94</f>
        <v>7173.6</v>
      </c>
      <c r="P94" s="282">
        <f t="shared" si="1"/>
        <v>8911.7999999999993</v>
      </c>
      <c r="S94" s="272"/>
    </row>
    <row r="95" spans="1:19" s="57" customFormat="1" ht="30" hidden="1" customHeight="1">
      <c r="A95" s="9"/>
      <c r="B95" s="25"/>
      <c r="C95" s="2" t="s">
        <v>12423</v>
      </c>
      <c r="D95" s="40">
        <v>60</v>
      </c>
      <c r="E95" s="25" t="s">
        <v>4</v>
      </c>
      <c r="F95" s="25"/>
      <c r="G95" s="25"/>
      <c r="H95" s="2"/>
      <c r="I95" s="2"/>
      <c r="J95" s="2"/>
      <c r="K95" s="30"/>
      <c r="L95" s="30"/>
      <c r="M95" s="31"/>
      <c r="N95" s="93">
        <f t="shared" si="2"/>
        <v>0</v>
      </c>
      <c r="O95" s="290"/>
      <c r="P95" s="283">
        <f t="shared" si="1"/>
        <v>0</v>
      </c>
      <c r="S95" s="272"/>
    </row>
    <row r="96" spans="1:19" s="57" customFormat="1" ht="30" hidden="1" customHeight="1">
      <c r="A96" s="225"/>
      <c r="B96" s="226"/>
      <c r="C96" s="226"/>
      <c r="D96" s="227"/>
      <c r="E96" s="226"/>
      <c r="F96" s="226"/>
      <c r="G96" s="226"/>
      <c r="H96" s="227"/>
      <c r="I96" s="227"/>
      <c r="J96" s="227"/>
      <c r="K96" s="228"/>
      <c r="L96" s="228"/>
      <c r="M96" s="229"/>
      <c r="N96" s="93">
        <f t="shared" si="2"/>
        <v>0</v>
      </c>
      <c r="O96" s="290"/>
      <c r="P96" s="283">
        <f t="shared" si="1"/>
        <v>0</v>
      </c>
      <c r="S96" s="272"/>
    </row>
    <row r="97" spans="1:19" s="57" customFormat="1" ht="30" customHeight="1">
      <c r="A97" s="38" t="s">
        <v>12425</v>
      </c>
      <c r="B97" s="345" t="str">
        <f>IF(I97="SINAPI",VLOOKUP(AV.J.I.RAIMUNDO!H97,SINAPI,2,),VLOOKUP(AV.J.I.RAIMUNDO!H97,SETOP,3,))</f>
        <v>MURO DE VEDAÇÃO DE CONCRETO PRÉ-MOLDADO TIPO CALHA V ALTURA LIVRE = 2,50 M, SAPATA CONCRETO 1:3:6, 30 X 50 CM</v>
      </c>
      <c r="C97" s="345"/>
      <c r="D97" s="345"/>
      <c r="E97" s="345"/>
      <c r="F97" s="345"/>
      <c r="G97" s="345"/>
      <c r="H97" s="10" t="s">
        <v>17753</v>
      </c>
      <c r="I97" s="92" t="s">
        <v>12477</v>
      </c>
      <c r="J97" s="92" t="str">
        <f>IF(I97="SINAPI",VLOOKUP(AV.J.I.RAIMUNDO!H97,SINAPI,3,),VLOOKUP(AV.J.I.RAIMUNDO!H97,SETOP,4,))</f>
        <v>M</v>
      </c>
      <c r="K97" s="7">
        <f>ROUND(22.6,2)</f>
        <v>22.6</v>
      </c>
      <c r="L97" s="7" t="e">
        <f>"["&amp;ROUND(#REF!,2)&amp;"/18]*0,15*1,7*30 (Remoção de Material/capacidade caminhão x espessura de limpeza x peso específico x 30km)"</f>
        <v>#REF!</v>
      </c>
      <c r="M97" s="93">
        <f>IF(I97="SINAPI",VLOOKUP(AV.J.I.RAIMUNDO!H97,SINAPI,4,),VLOOKUP(AV.J.I.RAIMUNDO!H97,SETOP,5,))</f>
        <v>281.76</v>
      </c>
      <c r="N97" s="93">
        <f t="shared" si="2"/>
        <v>350.03</v>
      </c>
      <c r="O97" s="289">
        <f t="shared" ref="O97" si="7">K97*M97</f>
        <v>6367.7759999999998</v>
      </c>
      <c r="P97" s="283">
        <f t="shared" si="1"/>
        <v>7910.6779999999999</v>
      </c>
      <c r="S97" s="272"/>
    </row>
    <row r="98" spans="1:19" s="57" customFormat="1" ht="30" hidden="1" customHeight="1">
      <c r="A98" s="9"/>
      <c r="B98" s="25"/>
      <c r="C98" s="2" t="s">
        <v>12422</v>
      </c>
      <c r="D98" s="40">
        <v>22.6</v>
      </c>
      <c r="E98" s="25" t="s">
        <v>4</v>
      </c>
      <c r="F98" s="25"/>
      <c r="G98" s="25"/>
      <c r="H98" s="2"/>
      <c r="I98" s="2"/>
      <c r="J98" s="2"/>
      <c r="K98" s="27"/>
      <c r="L98" s="27"/>
      <c r="M98" s="31"/>
      <c r="N98" s="93">
        <f t="shared" si="2"/>
        <v>0</v>
      </c>
      <c r="O98" s="290"/>
      <c r="P98" s="283">
        <f t="shared" si="1"/>
        <v>0</v>
      </c>
      <c r="S98" s="272"/>
    </row>
    <row r="99" spans="1:19" s="57" customFormat="1" ht="30" hidden="1" customHeight="1">
      <c r="A99" s="225"/>
      <c r="B99" s="226"/>
      <c r="C99" s="226"/>
      <c r="D99" s="227"/>
      <c r="E99" s="226"/>
      <c r="F99" s="226"/>
      <c r="G99" s="226"/>
      <c r="H99" s="227"/>
      <c r="I99" s="227"/>
      <c r="J99" s="227"/>
      <c r="K99" s="228"/>
      <c r="L99" s="228"/>
      <c r="M99" s="229"/>
      <c r="N99" s="93">
        <f t="shared" si="2"/>
        <v>0</v>
      </c>
      <c r="O99" s="290"/>
      <c r="P99" s="283">
        <f t="shared" si="1"/>
        <v>0</v>
      </c>
      <c r="S99" s="272"/>
    </row>
    <row r="100" spans="1:19" s="57" customFormat="1" ht="30" customHeight="1">
      <c r="A100" s="9" t="s">
        <v>12426</v>
      </c>
      <c r="B100" s="345" t="str">
        <f>IF(I100="SINAPI",VLOOKUP(AV.J.I.RAIMUNDO!H100,SINAPI,2,),VLOOKUP(AV.J.I.RAIMUNDO!H100,SETOP,3,))</f>
        <v>CERCA COM MOUROES DE MADEIRA, 7,5X7,5CM, ESPACAMENTO DE 2M, ALTURA LIVRE DE 2M, CRAVADOS 0,5M, COM 4 FIOS DE ARAME FARPADO Nº 14 CLASSE 250</v>
      </c>
      <c r="C100" s="345"/>
      <c r="D100" s="345"/>
      <c r="E100" s="345"/>
      <c r="F100" s="345"/>
      <c r="G100" s="345"/>
      <c r="H100" s="10" t="s">
        <v>6747</v>
      </c>
      <c r="I100" s="10" t="s">
        <v>22856</v>
      </c>
      <c r="J100" s="92" t="str">
        <f>IF(I100="SINAPI",VLOOKUP(AV.J.I.RAIMUNDO!H100,SINAPI,3,),VLOOKUP(AV.J.I.RAIMUNDO!H100,SETOP,4,))</f>
        <v>m</v>
      </c>
      <c r="K100" s="7">
        <f>ROUND(D101,2)</f>
        <v>195</v>
      </c>
      <c r="L100" s="7" t="str">
        <f>"["&amp;ROUND(K46,2)&amp;"/18]*0,15*1,7*30 (Remoção de Material/capacidade caminhão x espessura de limpeza x peso específico x 30km)"</f>
        <v>[21209,06/18]*0,15*1,7*30 (Remoção de Material/capacidade caminhão x espessura de limpeza x peso específico x 30km)</v>
      </c>
      <c r="M100" s="93">
        <f>IF(I100="SINAPI",VLOOKUP(AV.J.I.RAIMUNDO!H100,SINAPI,4,),VLOOKUP(AV.J.I.RAIMUNDO!H100,SETOP,5,))</f>
        <v>22.94</v>
      </c>
      <c r="N100" s="93">
        <f t="shared" si="2"/>
        <v>28.5</v>
      </c>
      <c r="O100" s="93">
        <f>K100*M100</f>
        <v>4473.3</v>
      </c>
      <c r="P100" s="282">
        <f t="shared" si="1"/>
        <v>5557.5</v>
      </c>
      <c r="S100" s="272"/>
    </row>
    <row r="101" spans="1:19" s="57" customFormat="1" ht="30" hidden="1" customHeight="1">
      <c r="A101" s="9"/>
      <c r="B101" s="25"/>
      <c r="C101" s="2" t="s">
        <v>12344</v>
      </c>
      <c r="D101" s="40">
        <v>195</v>
      </c>
      <c r="E101" s="25" t="s">
        <v>4</v>
      </c>
      <c r="F101" s="25"/>
      <c r="G101" s="25"/>
      <c r="H101" s="2"/>
      <c r="I101" s="2"/>
      <c r="J101" s="2"/>
      <c r="K101" s="27"/>
      <c r="L101" s="27"/>
      <c r="M101" s="31"/>
      <c r="N101" s="93">
        <f t="shared" si="2"/>
        <v>0</v>
      </c>
      <c r="O101" s="290"/>
      <c r="P101" s="283">
        <f t="shared" si="1"/>
        <v>0</v>
      </c>
      <c r="S101" s="272"/>
    </row>
    <row r="102" spans="1:19" s="57" customFormat="1" ht="30" hidden="1" customHeight="1">
      <c r="A102" s="225"/>
      <c r="B102" s="226"/>
      <c r="C102" s="226"/>
      <c r="D102" s="227"/>
      <c r="E102" s="226"/>
      <c r="F102" s="226"/>
      <c r="G102" s="226"/>
      <c r="H102" s="227"/>
      <c r="I102" s="227"/>
      <c r="J102" s="227"/>
      <c r="K102" s="228"/>
      <c r="L102" s="228"/>
      <c r="M102" s="229"/>
      <c r="N102" s="93">
        <f t="shared" si="2"/>
        <v>0</v>
      </c>
      <c r="O102" s="290"/>
      <c r="P102" s="283">
        <f t="shared" si="1"/>
        <v>0</v>
      </c>
      <c r="S102" s="272"/>
    </row>
    <row r="103" spans="1:19" s="57" customFormat="1" ht="30" customHeight="1">
      <c r="A103" s="9" t="s">
        <v>12451</v>
      </c>
      <c r="B103" s="345" t="s">
        <v>12459</v>
      </c>
      <c r="C103" s="345"/>
      <c r="D103" s="345"/>
      <c r="E103" s="345"/>
      <c r="F103" s="345"/>
      <c r="G103" s="345"/>
      <c r="H103" s="92" t="s">
        <v>12452</v>
      </c>
      <c r="I103" s="92" t="s">
        <v>22856</v>
      </c>
      <c r="J103" s="92" t="s">
        <v>18</v>
      </c>
      <c r="K103" s="7">
        <f>ROUND(1,2)</f>
        <v>1</v>
      </c>
      <c r="L103" s="7" t="str">
        <f>"["&amp;ROUND(K49,2)&amp;"/18]*0,15*1,7*30 (Remoção de Material/capacidade caminhão x espessura de limpeza x peso específico x 30km)"</f>
        <v>[0/18]*0,15*1,7*30 (Remoção de Material/capacidade caminhão x espessura de limpeza x peso específico x 30km)</v>
      </c>
      <c r="M103" s="93">
        <f>ROUND(I106*J106,2)</f>
        <v>283.92</v>
      </c>
      <c r="N103" s="93">
        <f t="shared" si="2"/>
        <v>352.71</v>
      </c>
      <c r="O103" s="93">
        <f t="shared" ref="O103" si="8">K103*M103</f>
        <v>283.92</v>
      </c>
      <c r="P103" s="282">
        <f t="shared" si="1"/>
        <v>352.71</v>
      </c>
      <c r="S103" s="272"/>
    </row>
    <row r="104" spans="1:19" s="57" customFormat="1" ht="30" hidden="1" customHeight="1">
      <c r="A104" s="9"/>
      <c r="B104" s="60"/>
      <c r="C104" s="60" t="s">
        <v>58</v>
      </c>
      <c r="D104" s="60"/>
      <c r="E104" s="60"/>
      <c r="F104" s="60"/>
      <c r="G104" s="60"/>
      <c r="H104" s="44"/>
      <c r="I104" s="44"/>
      <c r="J104" s="44"/>
      <c r="K104" s="63"/>
      <c r="L104" s="63"/>
      <c r="M104" s="55"/>
      <c r="N104" s="55"/>
      <c r="O104" s="55"/>
      <c r="P104" s="56"/>
    </row>
    <row r="105" spans="1:19" s="57" customFormat="1" ht="30" hidden="1" customHeight="1">
      <c r="A105" s="9"/>
      <c r="B105" s="60"/>
      <c r="C105" s="64" t="s">
        <v>12453</v>
      </c>
      <c r="D105" s="366" t="s">
        <v>12381</v>
      </c>
      <c r="E105" s="366"/>
      <c r="F105" s="366"/>
      <c r="G105" s="366"/>
      <c r="H105" s="64" t="s">
        <v>12454</v>
      </c>
      <c r="I105" s="64" t="s">
        <v>12382</v>
      </c>
      <c r="J105" s="64" t="s">
        <v>12455</v>
      </c>
      <c r="K105" s="65" t="s">
        <v>12456</v>
      </c>
      <c r="L105" s="27"/>
      <c r="M105" s="31"/>
      <c r="N105" s="31"/>
      <c r="O105" s="31"/>
      <c r="P105" s="56"/>
    </row>
    <row r="106" spans="1:19" s="57" customFormat="1" ht="30" hidden="1" customHeight="1">
      <c r="A106" s="9"/>
      <c r="B106" s="60"/>
      <c r="C106" s="64">
        <v>72144</v>
      </c>
      <c r="D106" s="366" t="s">
        <v>1850</v>
      </c>
      <c r="E106" s="366"/>
      <c r="F106" s="366"/>
      <c r="G106" s="366"/>
      <c r="H106" s="64" t="s">
        <v>18</v>
      </c>
      <c r="I106" s="64">
        <v>4</v>
      </c>
      <c r="J106" s="67">
        <v>70.98</v>
      </c>
      <c r="K106" s="66">
        <f>J106*I106</f>
        <v>283.92</v>
      </c>
      <c r="L106" s="27"/>
      <c r="M106" s="31"/>
      <c r="N106" s="31"/>
      <c r="O106" s="31"/>
      <c r="P106" s="56"/>
    </row>
    <row r="107" spans="1:19" s="57" customFormat="1" ht="30" hidden="1" customHeight="1">
      <c r="A107" s="225"/>
      <c r="B107" s="226"/>
      <c r="C107" s="226"/>
      <c r="D107" s="227"/>
      <c r="E107" s="226"/>
      <c r="F107" s="226"/>
      <c r="G107" s="226"/>
      <c r="H107" s="227"/>
      <c r="I107" s="227"/>
      <c r="J107" s="227"/>
      <c r="K107" s="228"/>
      <c r="L107" s="228"/>
      <c r="M107" s="229"/>
      <c r="N107" s="229"/>
      <c r="O107" s="229"/>
      <c r="P107" s="230"/>
    </row>
    <row r="108" spans="1:19" s="57" customFormat="1" ht="30" customHeight="1">
      <c r="A108" s="385" t="str">
        <f>"SUBTOTAL "&amp;B38</f>
        <v>SUBTOTAL SERVIÇOS PRELIMINARES</v>
      </c>
      <c r="B108" s="386"/>
      <c r="C108" s="386"/>
      <c r="D108" s="386"/>
      <c r="E108" s="386"/>
      <c r="F108" s="386"/>
      <c r="G108" s="386"/>
      <c r="H108" s="386"/>
      <c r="I108" s="386"/>
      <c r="J108" s="386"/>
      <c r="K108" s="386"/>
      <c r="L108" s="386"/>
      <c r="M108" s="386"/>
      <c r="N108" s="386"/>
      <c r="O108" s="297">
        <f>SUM(O39:O107)</f>
        <v>84677.491400000014</v>
      </c>
      <c r="P108" s="298">
        <f>SUM(P39,P43,P46,P54,P57,P64,P69,P74,P80,P91,P94,P97,P100,P103)</f>
        <v>104980.34470000002</v>
      </c>
      <c r="R108" s="295"/>
      <c r="S108" s="279"/>
    </row>
    <row r="109" spans="1:19" s="57" customFormat="1" ht="15" customHeight="1">
      <c r="A109" s="370"/>
      <c r="B109" s="370"/>
      <c r="C109" s="370"/>
      <c r="D109" s="370"/>
      <c r="E109" s="370"/>
      <c r="F109" s="370"/>
      <c r="G109" s="370"/>
      <c r="H109" s="370"/>
      <c r="I109" s="370"/>
      <c r="J109" s="370"/>
      <c r="K109" s="370"/>
      <c r="L109" s="370"/>
      <c r="M109" s="370"/>
      <c r="N109" s="370"/>
      <c r="O109" s="370"/>
      <c r="P109" s="237"/>
    </row>
    <row r="110" spans="1:19" s="57" customFormat="1" ht="30" customHeight="1">
      <c r="A110" s="250">
        <v>2</v>
      </c>
      <c r="B110" s="363" t="s">
        <v>49</v>
      </c>
      <c r="C110" s="363"/>
      <c r="D110" s="363"/>
      <c r="E110" s="363"/>
      <c r="F110" s="363"/>
      <c r="G110" s="363"/>
      <c r="H110" s="250"/>
      <c r="I110" s="250"/>
      <c r="J110" s="250"/>
      <c r="K110" s="250"/>
      <c r="L110" s="251"/>
      <c r="M110" s="250"/>
      <c r="N110" s="250"/>
      <c r="O110" s="250"/>
      <c r="P110" s="250"/>
    </row>
    <row r="111" spans="1:19" s="57" customFormat="1" ht="30" customHeight="1">
      <c r="A111" s="9" t="s">
        <v>3</v>
      </c>
      <c r="B111" s="345" t="str">
        <f>IF(I111="SINAPI",VLOOKUP(AV.J.I.RAIMUNDO!H111,SINAPI,2,),VLOOKUP(AV.J.I.RAIMUNDO!H111,SETOP,3,))</f>
        <v>CORTE E ATERRO COMPENSADO</v>
      </c>
      <c r="C111" s="345"/>
      <c r="D111" s="345"/>
      <c r="E111" s="345"/>
      <c r="F111" s="345"/>
      <c r="G111" s="345"/>
      <c r="H111" s="10">
        <v>79473</v>
      </c>
      <c r="I111" s="10" t="s">
        <v>22856</v>
      </c>
      <c r="J111" s="92" t="str">
        <f>IF(I111="SINAPI",VLOOKUP(AV.J.I.RAIMUNDO!H111,SINAPI,3,),VLOOKUP(AV.J.I.RAIMUNDO!H111,SETOP,4,))</f>
        <v>m³</v>
      </c>
      <c r="K111" s="11">
        <f>ROUND(D115,2)</f>
        <v>3663.89</v>
      </c>
      <c r="L111" s="11" t="s">
        <v>99</v>
      </c>
      <c r="M111" s="93">
        <f>IF(I111="SINAPI",VLOOKUP(AV.J.I.RAIMUNDO!H111,SINAPI,4,),VLOOKUP(AV.J.I.RAIMUNDO!H111,SETOP,5,))</f>
        <v>5.03</v>
      </c>
      <c r="N111" s="93">
        <f>ROUND(M111*(1+$C$7),2)</f>
        <v>6.25</v>
      </c>
      <c r="O111" s="12">
        <f t="shared" ref="O111:O126" si="9">K111*M111</f>
        <v>18429.366699999999</v>
      </c>
      <c r="P111" s="286">
        <f t="shared" ref="P111" si="10">N111*K111</f>
        <v>22899.3125</v>
      </c>
      <c r="S111" s="277"/>
    </row>
    <row r="112" spans="1:19" s="57" customFormat="1" ht="30" hidden="1" customHeight="1">
      <c r="A112" s="9"/>
      <c r="B112" s="25"/>
      <c r="C112" s="341" t="s">
        <v>12346</v>
      </c>
      <c r="D112" s="341"/>
      <c r="E112" s="25"/>
      <c r="F112" s="25"/>
      <c r="G112" s="25"/>
      <c r="H112" s="2"/>
      <c r="I112" s="2"/>
      <c r="J112" s="2"/>
      <c r="K112" s="30"/>
      <c r="L112" s="30"/>
      <c r="M112" s="31"/>
      <c r="N112" s="31"/>
      <c r="O112" s="31"/>
      <c r="P112" s="287"/>
    </row>
    <row r="113" spans="1:19" s="57" customFormat="1" ht="30" hidden="1" customHeight="1">
      <c r="A113" s="9"/>
      <c r="B113" s="25"/>
      <c r="C113" s="25" t="s">
        <v>12345</v>
      </c>
      <c r="D113" s="40">
        <f>16650.36*1.27</f>
        <v>21145.957200000001</v>
      </c>
      <c r="E113" s="25" t="s">
        <v>20</v>
      </c>
      <c r="F113" s="341" t="s">
        <v>12561</v>
      </c>
      <c r="G113" s="341"/>
      <c r="H113" s="2"/>
      <c r="I113" s="2"/>
      <c r="J113" s="2"/>
      <c r="K113" s="30"/>
      <c r="L113" s="30"/>
      <c r="M113" s="31"/>
      <c r="N113" s="31"/>
      <c r="O113" s="31"/>
      <c r="P113" s="287"/>
    </row>
    <row r="114" spans="1:19" s="57" customFormat="1" ht="30" hidden="1" customHeight="1">
      <c r="A114" s="9"/>
      <c r="B114" s="25"/>
      <c r="C114" s="26" t="s">
        <v>12347</v>
      </c>
      <c r="D114" s="32">
        <f>2884.95*1.27</f>
        <v>3663.8864999999996</v>
      </c>
      <c r="E114" s="26" t="s">
        <v>20</v>
      </c>
      <c r="F114" s="341" t="s">
        <v>12562</v>
      </c>
      <c r="G114" s="341"/>
      <c r="H114" s="2"/>
      <c r="I114" s="2"/>
      <c r="J114" s="2"/>
      <c r="K114" s="30"/>
      <c r="L114" s="30"/>
      <c r="M114" s="31"/>
      <c r="N114" s="31"/>
      <c r="O114" s="31"/>
      <c r="P114" s="287"/>
    </row>
    <row r="115" spans="1:19" s="57" customFormat="1" ht="30" hidden="1" customHeight="1">
      <c r="A115" s="9"/>
      <c r="B115" s="25"/>
      <c r="C115" s="2" t="s">
        <v>12348</v>
      </c>
      <c r="D115" s="40">
        <f>MIN(D113:D114)</f>
        <v>3663.8864999999996</v>
      </c>
      <c r="E115" s="25" t="s">
        <v>20</v>
      </c>
      <c r="F115" s="25"/>
      <c r="G115" s="25"/>
      <c r="H115" s="2"/>
      <c r="I115" s="2"/>
      <c r="J115" s="2"/>
      <c r="K115" s="30"/>
      <c r="L115" s="30"/>
      <c r="M115" s="31"/>
      <c r="N115" s="31"/>
      <c r="O115" s="31"/>
      <c r="P115" s="287"/>
    </row>
    <row r="116" spans="1:19" s="57" customFormat="1" ht="30" hidden="1" customHeight="1">
      <c r="A116" s="225"/>
      <c r="B116" s="226"/>
      <c r="C116" s="226"/>
      <c r="D116" s="227"/>
      <c r="E116" s="226"/>
      <c r="F116" s="226"/>
      <c r="G116" s="226"/>
      <c r="H116" s="227"/>
      <c r="I116" s="227"/>
      <c r="J116" s="227"/>
      <c r="K116" s="228"/>
      <c r="L116" s="228"/>
      <c r="M116" s="229"/>
      <c r="N116" s="229"/>
      <c r="O116" s="229"/>
      <c r="P116" s="288"/>
    </row>
    <row r="117" spans="1:19" s="57" customFormat="1" ht="30" customHeight="1">
      <c r="A117" s="9" t="s">
        <v>2</v>
      </c>
      <c r="B117" s="345" t="str">
        <f>IF(I117="SINAPI",VLOOKUP(AV.J.I.RAIMUNDO!H117,SINAPI,2,),VLOOKUP(AV.J.I.RAIMUNDO!H117,SETOP,3,))</f>
        <v>ESCAVACAO MECANICA PARA ACERTO DE TALUDES, EM MATERIAL DE 1A CATEGORIA, COM ESCAVADEIRA HIDRAULICA</v>
      </c>
      <c r="C117" s="345"/>
      <c r="D117" s="345"/>
      <c r="E117" s="345"/>
      <c r="F117" s="345"/>
      <c r="G117" s="345"/>
      <c r="H117" s="10">
        <v>83336</v>
      </c>
      <c r="I117" s="10" t="s">
        <v>22856</v>
      </c>
      <c r="J117" s="92" t="str">
        <f>IF(I117="SINAPI",VLOOKUP(AV.J.I.RAIMUNDO!H117,SINAPI,3,),VLOOKUP(AV.J.I.RAIMUNDO!H117,SETOP,4,))</f>
        <v>m³</v>
      </c>
      <c r="K117" s="11">
        <f>ROUND(D118,2)</f>
        <v>17482.07</v>
      </c>
      <c r="L117" s="11" t="s">
        <v>100</v>
      </c>
      <c r="M117" s="93">
        <f>IF(I117="SINAPI",VLOOKUP(AV.J.I.RAIMUNDO!H117,SINAPI,4,),VLOOKUP(AV.J.I.RAIMUNDO!H117,SETOP,5,))</f>
        <v>4.03</v>
      </c>
      <c r="N117" s="93">
        <f>ROUND(M117*(1+$C$7),2)</f>
        <v>5.01</v>
      </c>
      <c r="O117" s="12">
        <f t="shared" ref="O117" si="11">K117*M117</f>
        <v>70452.742100000003</v>
      </c>
      <c r="P117" s="286">
        <f t="shared" ref="P117" si="12">N117*K117</f>
        <v>87585.170699999988</v>
      </c>
      <c r="S117" s="277"/>
    </row>
    <row r="118" spans="1:19" s="57" customFormat="1" ht="30" hidden="1" customHeight="1">
      <c r="A118" s="9"/>
      <c r="B118" s="97"/>
      <c r="C118" s="97" t="s">
        <v>12563</v>
      </c>
      <c r="D118" s="99">
        <f>D113-D114</f>
        <v>17482.0707</v>
      </c>
      <c r="E118" s="97" t="s">
        <v>20</v>
      </c>
      <c r="F118" s="97"/>
      <c r="G118" s="97"/>
      <c r="H118" s="75"/>
      <c r="I118" s="75"/>
      <c r="J118" s="75"/>
      <c r="K118" s="30"/>
      <c r="L118" s="30"/>
      <c r="M118" s="31"/>
      <c r="N118" s="31"/>
      <c r="O118" s="31"/>
      <c r="P118" s="287"/>
      <c r="S118" s="277"/>
    </row>
    <row r="119" spans="1:19" s="57" customFormat="1" ht="30" hidden="1" customHeight="1">
      <c r="A119" s="225"/>
      <c r="B119" s="226"/>
      <c r="C119" s="226"/>
      <c r="D119" s="227"/>
      <c r="E119" s="226"/>
      <c r="F119" s="226"/>
      <c r="G119" s="226"/>
      <c r="H119" s="227"/>
      <c r="I119" s="227"/>
      <c r="J119" s="227"/>
      <c r="K119" s="228"/>
      <c r="L119" s="228"/>
      <c r="M119" s="229"/>
      <c r="N119" s="229"/>
      <c r="O119" s="229"/>
      <c r="P119" s="288"/>
      <c r="S119" s="277"/>
    </row>
    <row r="120" spans="1:19" s="57" customFormat="1" ht="30" customHeight="1">
      <c r="A120" s="9" t="s">
        <v>1</v>
      </c>
      <c r="B120" s="345" t="str">
        <f>IF(I120="SINAPI",VLOOKUP(AV.J.I.RAIMUNDO!H120,SINAPI,2,),VLOOKUP(AV.J.I.RAIMUNDO!H120,SETOP,3,))</f>
        <v>COMPACTACAO MECANICA C/ CONTROLE DO GC&gt;=95% DO PN (AREAS) (C/MONIVELADORA 140 HP E ROLO COMPRESSOR VIBRATORIO 80 HP)</v>
      </c>
      <c r="C120" s="345"/>
      <c r="D120" s="345"/>
      <c r="E120" s="345"/>
      <c r="F120" s="345"/>
      <c r="G120" s="345"/>
      <c r="H120" s="10" t="s">
        <v>5336</v>
      </c>
      <c r="I120" s="10" t="s">
        <v>22856</v>
      </c>
      <c r="J120" s="92" t="str">
        <f>IF(I120="SINAPI",VLOOKUP(AV.J.I.RAIMUNDO!H120,SINAPI,3,),VLOOKUP(AV.J.I.RAIMUNDO!H120,SETOP,4,))</f>
        <v>m³</v>
      </c>
      <c r="K120" s="11">
        <f>ROUND(D121,2)</f>
        <v>3663.89</v>
      </c>
      <c r="L120" s="11" t="s">
        <v>100</v>
      </c>
      <c r="M120" s="93">
        <f>IF(I120="SINAPI",VLOOKUP(AV.J.I.RAIMUNDO!H120,SINAPI,4,),VLOOKUP(AV.J.I.RAIMUNDO!H120,SETOP,5,))</f>
        <v>5.1100000000000003</v>
      </c>
      <c r="N120" s="93">
        <f>ROUND(M120*(1+$C$7),2)</f>
        <v>6.35</v>
      </c>
      <c r="O120" s="12">
        <f t="shared" si="9"/>
        <v>18722.477900000002</v>
      </c>
      <c r="P120" s="286">
        <f t="shared" ref="P120" si="13">N120*K120</f>
        <v>23265.701499999999</v>
      </c>
      <c r="S120" s="277"/>
    </row>
    <row r="121" spans="1:19" s="57" customFormat="1" ht="30" hidden="1" customHeight="1">
      <c r="A121" s="9"/>
      <c r="B121" s="97"/>
      <c r="C121" s="97" t="s">
        <v>12349</v>
      </c>
      <c r="D121" s="99">
        <f>D114</f>
        <v>3663.8864999999996</v>
      </c>
      <c r="E121" s="97" t="s">
        <v>20</v>
      </c>
      <c r="F121" s="97"/>
      <c r="G121" s="97"/>
      <c r="H121" s="2"/>
      <c r="I121" s="2"/>
      <c r="J121" s="2"/>
      <c r="K121" s="30"/>
      <c r="L121" s="30"/>
      <c r="M121" s="31"/>
      <c r="N121" s="31"/>
      <c r="O121" s="31"/>
      <c r="P121" s="287"/>
      <c r="S121" s="277"/>
    </row>
    <row r="122" spans="1:19" s="57" customFormat="1" ht="30" hidden="1" customHeight="1">
      <c r="A122" s="225"/>
      <c r="B122" s="226"/>
      <c r="C122" s="226"/>
      <c r="D122" s="227"/>
      <c r="E122" s="226"/>
      <c r="F122" s="226"/>
      <c r="G122" s="226"/>
      <c r="H122" s="227"/>
      <c r="I122" s="227"/>
      <c r="J122" s="227"/>
      <c r="K122" s="228"/>
      <c r="L122" s="228"/>
      <c r="M122" s="229"/>
      <c r="N122" s="229"/>
      <c r="O122" s="229"/>
      <c r="P122" s="288"/>
      <c r="S122" s="277"/>
    </row>
    <row r="123" spans="1:19" s="57" customFormat="1" ht="30" customHeight="1">
      <c r="A123" s="9" t="s">
        <v>101</v>
      </c>
      <c r="B123" s="345" t="str">
        <f>IF(I123="SINAPI",VLOOKUP(AV.J.I.RAIMUNDO!H123,SINAPI,2,),VLOOKUP(AV.J.I.RAIMUNDO!H123,SETOP,3,))</f>
        <v>ESPALHAMENTO DE MATERIAL EM BOTA FORA, COM UTILIZACAO DE TRATOR DE ESTEIRAS DE 165 HP</v>
      </c>
      <c r="C123" s="345"/>
      <c r="D123" s="345"/>
      <c r="E123" s="345"/>
      <c r="F123" s="345"/>
      <c r="G123" s="345"/>
      <c r="H123" s="10">
        <v>83344</v>
      </c>
      <c r="I123" s="10" t="s">
        <v>22856</v>
      </c>
      <c r="J123" s="92" t="str">
        <f>IF(I123="SINAPI",VLOOKUP(AV.J.I.RAIMUNDO!H123,SINAPI,3,),VLOOKUP(AV.J.I.RAIMUNDO!H123,SETOP,4,))</f>
        <v>m³</v>
      </c>
      <c r="K123" s="11">
        <f>ROUND(D124,2)</f>
        <v>17482.07</v>
      </c>
      <c r="L123" s="11" t="s">
        <v>103</v>
      </c>
      <c r="M123" s="93">
        <f>IF(I123="SINAPI",VLOOKUP(AV.J.I.RAIMUNDO!H123,SINAPI,4,),VLOOKUP(AV.J.I.RAIMUNDO!H123,SETOP,5,))</f>
        <v>0.85</v>
      </c>
      <c r="N123" s="93">
        <f>ROUND(M123*(1+$C$7),2)</f>
        <v>1.06</v>
      </c>
      <c r="O123" s="12">
        <f t="shared" si="9"/>
        <v>14859.7595</v>
      </c>
      <c r="P123" s="286">
        <f t="shared" ref="P123" si="14">N123*K123</f>
        <v>18530.994200000001</v>
      </c>
      <c r="S123" s="277"/>
    </row>
    <row r="124" spans="1:19" s="57" customFormat="1" ht="30" hidden="1" customHeight="1">
      <c r="A124" s="9"/>
      <c r="B124" s="97"/>
      <c r="C124" s="97" t="s">
        <v>12350</v>
      </c>
      <c r="D124" s="99">
        <f>D113-D115</f>
        <v>17482.0707</v>
      </c>
      <c r="E124" s="97" t="s">
        <v>20</v>
      </c>
      <c r="F124" s="97"/>
      <c r="G124" s="97"/>
      <c r="H124" s="2"/>
      <c r="I124" s="2"/>
      <c r="J124" s="2"/>
      <c r="K124" s="30"/>
      <c r="L124" s="30"/>
      <c r="M124" s="31"/>
      <c r="N124" s="31"/>
      <c r="O124" s="31"/>
      <c r="P124" s="287"/>
      <c r="S124" s="277"/>
    </row>
    <row r="125" spans="1:19" s="57" customFormat="1" ht="30" hidden="1" customHeight="1">
      <c r="A125" s="225"/>
      <c r="B125" s="226"/>
      <c r="C125" s="226"/>
      <c r="D125" s="227"/>
      <c r="E125" s="226"/>
      <c r="F125" s="226"/>
      <c r="G125" s="226"/>
      <c r="H125" s="227"/>
      <c r="I125" s="227"/>
      <c r="J125" s="227"/>
      <c r="K125" s="228"/>
      <c r="L125" s="228"/>
      <c r="M125" s="229"/>
      <c r="N125" s="229"/>
      <c r="O125" s="229"/>
      <c r="P125" s="288"/>
      <c r="S125" s="277"/>
    </row>
    <row r="126" spans="1:19" s="57" customFormat="1" ht="30" customHeight="1">
      <c r="A126" s="9" t="s">
        <v>12374</v>
      </c>
      <c r="B126" s="345" t="str">
        <f>IF(I126="SINAPI",VLOOKUP(AV.J.I.RAIMUNDO!H126,SINAPI,2,),VLOOKUP(AV.J.I.RAIMUNDO!H126,SETOP,3,))</f>
        <v>TRANSPORTE COM CAMINHÃO BASCULANTE DE 18 M3, EM VIA URBANA PAVIMENTADA, DMT ATÉ 30 KM (UNIDADE: TXKM). AF_12/2016</v>
      </c>
      <c r="C126" s="345"/>
      <c r="D126" s="345"/>
      <c r="E126" s="345"/>
      <c r="F126" s="345"/>
      <c r="G126" s="345"/>
      <c r="H126" s="10">
        <v>95880</v>
      </c>
      <c r="I126" s="10" t="s">
        <v>22856</v>
      </c>
      <c r="J126" s="92" t="str">
        <f>IF(I126="SINAPI",VLOOKUP(AV.J.I.RAIMUNDO!H126,SINAPI,3,),VLOOKUP(AV.J.I.RAIMUNDO!H126,SETOP,4,))</f>
        <v>tXKm</v>
      </c>
      <c r="K126" s="11">
        <f>ROUND(D129*I128,2)</f>
        <v>524462.12</v>
      </c>
      <c r="L126" s="91" t="s">
        <v>104</v>
      </c>
      <c r="M126" s="93">
        <f>IF(I126="SINAPI",VLOOKUP(AV.J.I.RAIMUNDO!H126,SINAPI,4,),VLOOKUP(AV.J.I.RAIMUNDO!H126,SETOP,5,))</f>
        <v>0.55000000000000004</v>
      </c>
      <c r="N126" s="93">
        <f>ROUND(M126*(1+$C$7),2)</f>
        <v>0.68</v>
      </c>
      <c r="O126" s="12">
        <f t="shared" si="9"/>
        <v>288454.16600000003</v>
      </c>
      <c r="P126" s="286">
        <f t="shared" ref="P126" si="15">N126*K126</f>
        <v>356634.24160000001</v>
      </c>
      <c r="S126" s="277"/>
    </row>
    <row r="127" spans="1:19" s="57" customFormat="1" ht="30" hidden="1" customHeight="1">
      <c r="A127" s="9"/>
      <c r="B127" s="25"/>
      <c r="C127" s="341" t="s">
        <v>12319</v>
      </c>
      <c r="D127" s="341"/>
      <c r="E127" s="25"/>
      <c r="F127" s="25"/>
      <c r="G127" s="16"/>
      <c r="H127" s="16"/>
      <c r="I127" s="2"/>
      <c r="J127" s="2"/>
      <c r="K127" s="30"/>
      <c r="L127" s="30"/>
      <c r="M127" s="31"/>
      <c r="N127" s="31"/>
      <c r="O127" s="31"/>
      <c r="P127" s="287"/>
      <c r="S127" s="277"/>
    </row>
    <row r="128" spans="1:19" s="57" customFormat="1" ht="30" hidden="1" customHeight="1">
      <c r="A128" s="9"/>
      <c r="B128" s="25"/>
      <c r="C128" s="26" t="s">
        <v>12351</v>
      </c>
      <c r="D128" s="32">
        <f>D124</f>
        <v>17482.0707</v>
      </c>
      <c r="E128" s="26" t="s">
        <v>12323</v>
      </c>
      <c r="F128" s="25"/>
      <c r="G128" s="341" t="s">
        <v>12324</v>
      </c>
      <c r="H128" s="341"/>
      <c r="I128" s="2">
        <v>30</v>
      </c>
      <c r="J128" s="2" t="s">
        <v>12325</v>
      </c>
      <c r="K128" s="30"/>
      <c r="L128" s="30"/>
      <c r="M128" s="31"/>
      <c r="N128" s="31"/>
      <c r="O128" s="31"/>
      <c r="P128" s="287"/>
      <c r="S128" s="277"/>
    </row>
    <row r="129" spans="1:20" s="57" customFormat="1" ht="30" hidden="1" customHeight="1">
      <c r="A129" s="9"/>
      <c r="B129" s="25"/>
      <c r="C129" s="25" t="s">
        <v>5</v>
      </c>
      <c r="D129" s="40">
        <f>D128</f>
        <v>17482.0707</v>
      </c>
      <c r="E129" s="25" t="s">
        <v>12323</v>
      </c>
      <c r="F129" s="25"/>
      <c r="G129" s="25"/>
      <c r="H129" s="2"/>
      <c r="I129" s="2"/>
      <c r="J129" s="2"/>
      <c r="K129" s="30"/>
      <c r="L129" s="30"/>
      <c r="M129" s="31"/>
      <c r="N129" s="31"/>
      <c r="O129" s="31"/>
      <c r="P129" s="287"/>
      <c r="S129" s="277"/>
    </row>
    <row r="130" spans="1:20" s="57" customFormat="1" ht="30" hidden="1" customHeight="1">
      <c r="A130" s="225"/>
      <c r="B130" s="226"/>
      <c r="C130" s="226"/>
      <c r="D130" s="227"/>
      <c r="E130" s="226"/>
      <c r="F130" s="226"/>
      <c r="G130" s="226"/>
      <c r="H130" s="227"/>
      <c r="I130" s="227"/>
      <c r="J130" s="227"/>
      <c r="K130" s="228"/>
      <c r="L130" s="228"/>
      <c r="M130" s="229"/>
      <c r="N130" s="229"/>
      <c r="O130" s="229"/>
      <c r="P130" s="288"/>
      <c r="S130" s="277"/>
    </row>
    <row r="131" spans="1:20" s="57" customFormat="1" ht="30" customHeight="1">
      <c r="A131" s="9" t="s">
        <v>12375</v>
      </c>
      <c r="B131" s="340" t="s">
        <v>22903</v>
      </c>
      <c r="C131" s="340"/>
      <c r="D131" s="340"/>
      <c r="E131" s="340"/>
      <c r="F131" s="340"/>
      <c r="G131" s="340"/>
      <c r="H131" s="10">
        <v>3324</v>
      </c>
      <c r="I131" s="10" t="s">
        <v>22902</v>
      </c>
      <c r="J131" s="92" t="s">
        <v>19</v>
      </c>
      <c r="K131" s="11">
        <f>ROUND(8016,2)</f>
        <v>8016</v>
      </c>
      <c r="L131" s="91" t="s">
        <v>104</v>
      </c>
      <c r="M131" s="93">
        <f>ROUND(O520,2)</f>
        <v>2.11</v>
      </c>
      <c r="N131" s="93">
        <f>ROUND(M131*(1+$C$7),2)</f>
        <v>2.62</v>
      </c>
      <c r="O131" s="12">
        <f>K131*M131</f>
        <v>16913.759999999998</v>
      </c>
      <c r="P131" s="282">
        <f t="shared" ref="P131" si="16">N131*K131</f>
        <v>21001.920000000002</v>
      </c>
      <c r="S131" s="277"/>
    </row>
    <row r="132" spans="1:20" s="57" customFormat="1" ht="30" hidden="1" customHeight="1">
      <c r="A132" s="225"/>
      <c r="B132" s="226"/>
      <c r="C132" s="226"/>
      <c r="D132" s="227"/>
      <c r="E132" s="226"/>
      <c r="F132" s="226"/>
      <c r="G132" s="226"/>
      <c r="H132" s="227"/>
      <c r="I132" s="227"/>
      <c r="J132" s="227"/>
      <c r="K132" s="228"/>
      <c r="L132" s="228"/>
      <c r="M132" s="229"/>
      <c r="N132" s="229"/>
      <c r="O132" s="229"/>
      <c r="P132" s="230"/>
    </row>
    <row r="133" spans="1:20" s="57" customFormat="1" ht="30" customHeight="1">
      <c r="A133" s="384" t="str">
        <f>"SUBTOTAL "&amp;B110</f>
        <v>SUBTOTAL TERRAPLENAGEM</v>
      </c>
      <c r="B133" s="384"/>
      <c r="C133" s="384"/>
      <c r="D133" s="384"/>
      <c r="E133" s="384"/>
      <c r="F133" s="384"/>
      <c r="G133" s="384"/>
      <c r="H133" s="384"/>
      <c r="I133" s="384"/>
      <c r="J133" s="384"/>
      <c r="K133" s="384"/>
      <c r="L133" s="384"/>
      <c r="M133" s="384"/>
      <c r="N133" s="385"/>
      <c r="O133" s="269">
        <f>SUM(O111:O132)</f>
        <v>427832.27220000001</v>
      </c>
      <c r="P133" s="271">
        <f>SUM(P111:P132)</f>
        <v>529917.34050000005</v>
      </c>
      <c r="R133" s="295"/>
      <c r="S133" s="277"/>
    </row>
    <row r="134" spans="1:20" s="57" customFormat="1" ht="15" customHeight="1">
      <c r="A134" s="370"/>
      <c r="B134" s="370"/>
      <c r="C134" s="370"/>
      <c r="D134" s="370"/>
      <c r="E134" s="370"/>
      <c r="F134" s="370"/>
      <c r="G134" s="370"/>
      <c r="H134" s="370"/>
      <c r="I134" s="370"/>
      <c r="J134" s="370"/>
      <c r="K134" s="370"/>
      <c r="L134" s="370"/>
      <c r="M134" s="370"/>
      <c r="N134" s="370"/>
      <c r="O134" s="370"/>
      <c r="P134" s="237"/>
    </row>
    <row r="135" spans="1:20" s="57" customFormat="1" ht="30" customHeight="1">
      <c r="A135" s="248">
        <v>3</v>
      </c>
      <c r="B135" s="363" t="s">
        <v>48</v>
      </c>
      <c r="C135" s="363"/>
      <c r="D135" s="363"/>
      <c r="E135" s="363"/>
      <c r="F135" s="363"/>
      <c r="G135" s="363"/>
      <c r="H135" s="250"/>
      <c r="I135" s="250"/>
      <c r="J135" s="250"/>
      <c r="K135" s="250"/>
      <c r="L135" s="251"/>
      <c r="M135" s="250"/>
      <c r="N135" s="250"/>
      <c r="O135" s="250"/>
      <c r="P135" s="250"/>
    </row>
    <row r="136" spans="1:20" s="57" customFormat="1" ht="30" customHeight="1">
      <c r="A136" s="9" t="s">
        <v>13</v>
      </c>
      <c r="B136" s="345" t="str">
        <f>IF(I136="SINAPI",VLOOKUP(AV.J.I.RAIMUNDO!H136,SINAPI,2,),VLOOKUP(AV.J.I.RAIMUNDO!H136,SETOP,3,))</f>
        <v>REGULARIZACAO E COMPACTACAO DE SUBLEITO ATE 20 CM DE ESPESSURA</v>
      </c>
      <c r="C136" s="345"/>
      <c r="D136" s="345"/>
      <c r="E136" s="345"/>
      <c r="F136" s="345"/>
      <c r="G136" s="345"/>
      <c r="H136" s="10">
        <v>72961</v>
      </c>
      <c r="I136" s="10" t="s">
        <v>22856</v>
      </c>
      <c r="J136" s="92" t="str">
        <f>IF(I136="SINAPI",VLOOKUP(AV.J.I.RAIMUNDO!H136,SINAPI,3,),VLOOKUP(AV.J.I.RAIMUNDO!H136,SETOP,4,))</f>
        <v>m²</v>
      </c>
      <c r="K136" s="11">
        <f>ROUND(D143,2)</f>
        <v>23952.69</v>
      </c>
      <c r="L136" s="11" t="s">
        <v>91</v>
      </c>
      <c r="M136" s="93">
        <f>IF(I136="SINAPI",VLOOKUP(AV.J.I.RAIMUNDO!H136,SINAPI,4,),VLOOKUP(AV.J.I.RAIMUNDO!H136,SETOP,5,))</f>
        <v>1.25</v>
      </c>
      <c r="N136" s="93">
        <f>ROUND(M136*(1+$C$7),2)</f>
        <v>1.55</v>
      </c>
      <c r="O136" s="12">
        <f>K136*M136</f>
        <v>29940.862499999999</v>
      </c>
      <c r="P136" s="290">
        <f>N136*K136</f>
        <v>37126.669499999996</v>
      </c>
      <c r="R136" s="280"/>
      <c r="S136" s="281"/>
      <c r="T136" s="277">
        <f>R136*S136</f>
        <v>0</v>
      </c>
    </row>
    <row r="137" spans="1:20" s="57" customFormat="1" ht="30" hidden="1" customHeight="1">
      <c r="A137" s="9"/>
      <c r="B137" s="25"/>
      <c r="C137" s="341" t="s">
        <v>12315</v>
      </c>
      <c r="D137" s="341"/>
      <c r="E137" s="25"/>
      <c r="F137" s="25"/>
      <c r="G137" s="25"/>
      <c r="H137" s="2"/>
      <c r="I137" s="2"/>
      <c r="J137" s="2"/>
      <c r="K137" s="30"/>
      <c r="L137" s="30"/>
      <c r="M137" s="31"/>
      <c r="N137" s="31"/>
      <c r="O137" s="31"/>
      <c r="P137" s="291"/>
    </row>
    <row r="138" spans="1:20" s="57" customFormat="1" ht="30" hidden="1" customHeight="1">
      <c r="A138" s="9"/>
      <c r="B138" s="25"/>
      <c r="C138" s="25" t="s">
        <v>12316</v>
      </c>
      <c r="D138" s="40">
        <v>15091.36</v>
      </c>
      <c r="E138" s="25" t="s">
        <v>19</v>
      </c>
      <c r="F138" s="25"/>
      <c r="G138" s="25"/>
      <c r="H138" s="2"/>
      <c r="I138" s="2"/>
      <c r="J138" s="2"/>
      <c r="K138" s="30"/>
      <c r="L138" s="30"/>
      <c r="M138" s="31"/>
      <c r="N138" s="31"/>
      <c r="O138" s="31"/>
      <c r="P138" s="291"/>
    </row>
    <row r="139" spans="1:20" s="57" customFormat="1" ht="30" hidden="1" customHeight="1">
      <c r="A139" s="9"/>
      <c r="B139" s="25"/>
      <c r="C139" s="25" t="s">
        <v>12365</v>
      </c>
      <c r="D139" s="33">
        <v>1819.96</v>
      </c>
      <c r="E139" s="25" t="s">
        <v>19</v>
      </c>
      <c r="F139" s="1"/>
      <c r="G139" s="25"/>
      <c r="H139" s="2"/>
      <c r="I139" s="2"/>
      <c r="J139" s="2"/>
      <c r="K139" s="30"/>
      <c r="L139" s="30"/>
      <c r="M139" s="31"/>
      <c r="N139" s="31"/>
      <c r="O139" s="31"/>
      <c r="P139" s="291"/>
    </row>
    <row r="140" spans="1:20" s="57" customFormat="1" ht="30" hidden="1" customHeight="1">
      <c r="A140" s="9"/>
      <c r="B140" s="25"/>
      <c r="C140" s="25" t="s">
        <v>12367</v>
      </c>
      <c r="D140" s="40">
        <v>936.05</v>
      </c>
      <c r="E140" s="25" t="s">
        <v>19</v>
      </c>
      <c r="F140" s="25"/>
      <c r="G140" s="25"/>
      <c r="H140" s="2"/>
      <c r="I140" s="2"/>
      <c r="J140" s="2"/>
      <c r="K140" s="30"/>
      <c r="L140" s="30"/>
      <c r="M140" s="31"/>
      <c r="N140" s="31"/>
      <c r="O140" s="31"/>
      <c r="P140" s="291"/>
    </row>
    <row r="141" spans="1:20" s="57" customFormat="1" ht="30" hidden="1" customHeight="1">
      <c r="A141" s="9"/>
      <c r="B141" s="25"/>
      <c r="C141" s="26" t="s">
        <v>22858</v>
      </c>
      <c r="D141" s="151">
        <v>3927.8</v>
      </c>
      <c r="E141" s="26" t="s">
        <v>19</v>
      </c>
      <c r="F141" s="25"/>
      <c r="G141" s="25"/>
      <c r="H141" s="2"/>
      <c r="I141" s="2"/>
      <c r="J141" s="2"/>
      <c r="K141" s="30"/>
      <c r="L141" s="30"/>
      <c r="M141" s="31"/>
      <c r="N141" s="31"/>
      <c r="O141" s="31"/>
      <c r="P141" s="291"/>
    </row>
    <row r="142" spans="1:20" s="57" customFormat="1" ht="30" hidden="1" customHeight="1">
      <c r="A142" s="9"/>
      <c r="B142" s="39"/>
      <c r="C142" s="43" t="s">
        <v>12438</v>
      </c>
      <c r="D142" s="44">
        <f>SUM(D138:D141)</f>
        <v>21775.17</v>
      </c>
      <c r="E142" s="43" t="s">
        <v>19</v>
      </c>
      <c r="F142" s="39"/>
      <c r="G142" s="39"/>
      <c r="H142" s="40"/>
      <c r="I142" s="40"/>
      <c r="J142" s="40"/>
      <c r="K142" s="30"/>
      <c r="L142" s="30"/>
      <c r="M142" s="31"/>
      <c r="N142" s="31"/>
      <c r="O142" s="31"/>
      <c r="P142" s="291"/>
    </row>
    <row r="143" spans="1:20" s="57" customFormat="1" ht="30" hidden="1" customHeight="1">
      <c r="A143" s="9"/>
      <c r="B143" s="25"/>
      <c r="C143" s="25" t="s">
        <v>5</v>
      </c>
      <c r="D143" s="33">
        <f>D142*110%</f>
        <v>23952.687000000002</v>
      </c>
      <c r="E143" s="25" t="s">
        <v>19</v>
      </c>
      <c r="F143" s="25"/>
      <c r="G143" s="25"/>
      <c r="H143" s="2"/>
      <c r="I143" s="2"/>
      <c r="J143" s="2"/>
      <c r="K143" s="30"/>
      <c r="L143" s="30"/>
      <c r="M143" s="31"/>
      <c r="N143" s="31"/>
      <c r="O143" s="31"/>
      <c r="P143" s="291"/>
    </row>
    <row r="144" spans="1:20" s="57" customFormat="1" ht="30" hidden="1" customHeight="1">
      <c r="A144" s="225"/>
      <c r="B144" s="226"/>
      <c r="C144" s="226"/>
      <c r="D144" s="227"/>
      <c r="E144" s="226"/>
      <c r="F144" s="226"/>
      <c r="G144" s="226"/>
      <c r="H144" s="227"/>
      <c r="I144" s="227"/>
      <c r="J144" s="227"/>
      <c r="K144" s="228"/>
      <c r="L144" s="228"/>
      <c r="M144" s="229"/>
      <c r="N144" s="229"/>
      <c r="O144" s="229"/>
      <c r="P144" s="292"/>
    </row>
    <row r="145" spans="1:20" s="57" customFormat="1" ht="30" customHeight="1">
      <c r="A145" s="9" t="s">
        <v>12440</v>
      </c>
      <c r="B145" s="345" t="str">
        <f>IF(I145="SINAPI",VLOOKUP(AV.J.I.RAIMUNDO!H145,SINAPI,2,),VLOOKUP(AV.J.I.RAIMUNDO!H145,SETOP,3,))</f>
        <v>BASE DE SOLO - BRITA (50/50), MISTURA EM USINA, COMPACTACAO 100% PROCTOR MODIFICADO, EXCLUSIVE ESCAVACAO, CARGA E TRANSPORTE</v>
      </c>
      <c r="C145" s="345"/>
      <c r="D145" s="345"/>
      <c r="E145" s="345"/>
      <c r="F145" s="345"/>
      <c r="G145" s="345"/>
      <c r="H145" s="10">
        <v>72924</v>
      </c>
      <c r="I145" s="10" t="s">
        <v>22856</v>
      </c>
      <c r="J145" s="92" t="str">
        <f>IF(I145="SINAPI",VLOOKUP(AV.J.I.RAIMUNDO!H145,SINAPI,3,),VLOOKUP(AV.J.I.RAIMUNDO!H145,SETOP,4,))</f>
        <v>m³</v>
      </c>
      <c r="K145" s="7">
        <f>ROUND(D150,2)</f>
        <v>2490.0700000000002</v>
      </c>
      <c r="L145" s="7" t="s">
        <v>92</v>
      </c>
      <c r="M145" s="93">
        <f>IF(I145="SINAPI",VLOOKUP(AV.J.I.RAIMUNDO!H145,SINAPI,4,),VLOOKUP(AV.J.I.RAIMUNDO!H145,SETOP,5,))</f>
        <v>57.46</v>
      </c>
      <c r="N145" s="93">
        <f t="shared" ref="N145:N208" si="17">ROUND(M145*(1+$C$7),2)</f>
        <v>71.38</v>
      </c>
      <c r="O145" s="12">
        <f t="shared" ref="O145:O169" si="18">K145*M145</f>
        <v>143079.4222</v>
      </c>
      <c r="P145" s="290">
        <f t="shared" ref="P145:P208" si="19">N145*K145</f>
        <v>177741.1966</v>
      </c>
      <c r="R145" s="280"/>
      <c r="S145" s="281"/>
      <c r="T145" s="277">
        <f t="shared" ref="T145:T208" si="20">R145*S145</f>
        <v>0</v>
      </c>
    </row>
    <row r="146" spans="1:20" s="57" customFormat="1" ht="30" hidden="1" customHeight="1">
      <c r="A146" s="9"/>
      <c r="B146" s="25"/>
      <c r="C146" s="341" t="s">
        <v>12369</v>
      </c>
      <c r="D146" s="341"/>
      <c r="E146" s="25"/>
      <c r="F146" s="25"/>
      <c r="G146" s="25"/>
      <c r="H146" s="2"/>
      <c r="I146" s="2"/>
      <c r="J146" s="2"/>
      <c r="K146" s="27"/>
      <c r="L146" s="27"/>
      <c r="M146" s="31"/>
      <c r="N146" s="93">
        <f t="shared" si="17"/>
        <v>0</v>
      </c>
      <c r="O146" s="31"/>
      <c r="P146" s="290">
        <f t="shared" si="19"/>
        <v>0</v>
      </c>
      <c r="S146" s="281"/>
      <c r="T146" s="277">
        <f t="shared" si="20"/>
        <v>0</v>
      </c>
    </row>
    <row r="147" spans="1:20" s="57" customFormat="1" ht="30" hidden="1" customHeight="1">
      <c r="A147" s="9"/>
      <c r="B147" s="25"/>
      <c r="C147" s="25" t="s">
        <v>12368</v>
      </c>
      <c r="D147" s="40">
        <f>D138</f>
        <v>15091.36</v>
      </c>
      <c r="E147" s="25" t="s">
        <v>19</v>
      </c>
      <c r="F147" s="25"/>
      <c r="G147" s="25"/>
      <c r="H147" s="2"/>
      <c r="I147" s="2"/>
      <c r="J147" s="2"/>
      <c r="K147" s="27"/>
      <c r="L147" s="27"/>
      <c r="M147" s="31"/>
      <c r="N147" s="93">
        <f t="shared" si="17"/>
        <v>0</v>
      </c>
      <c r="O147" s="31"/>
      <c r="P147" s="290">
        <f t="shared" si="19"/>
        <v>0</v>
      </c>
      <c r="S147" s="281"/>
      <c r="T147" s="277">
        <f t="shared" si="20"/>
        <v>0</v>
      </c>
    </row>
    <row r="148" spans="1:20" s="57" customFormat="1" ht="30" hidden="1" customHeight="1">
      <c r="A148" s="9"/>
      <c r="B148" s="25"/>
      <c r="C148" s="25" t="s">
        <v>12370</v>
      </c>
      <c r="D148" s="48">
        <v>0.15</v>
      </c>
      <c r="E148" s="25" t="s">
        <v>4</v>
      </c>
      <c r="F148" s="25"/>
      <c r="G148" s="25"/>
      <c r="H148" s="2"/>
      <c r="I148" s="2"/>
      <c r="J148" s="2"/>
      <c r="K148" s="27"/>
      <c r="L148" s="27"/>
      <c r="M148" s="31"/>
      <c r="N148" s="93">
        <f t="shared" si="17"/>
        <v>0</v>
      </c>
      <c r="O148" s="31"/>
      <c r="P148" s="290">
        <f t="shared" si="19"/>
        <v>0</v>
      </c>
      <c r="S148" s="281"/>
      <c r="T148" s="277">
        <f t="shared" si="20"/>
        <v>0</v>
      </c>
    </row>
    <row r="149" spans="1:20" s="57" customFormat="1" ht="30" hidden="1" customHeight="1">
      <c r="A149" s="9"/>
      <c r="B149" s="25"/>
      <c r="C149" s="29" t="s">
        <v>12438</v>
      </c>
      <c r="D149" s="46">
        <f>D148*D147</f>
        <v>2263.7040000000002</v>
      </c>
      <c r="E149" s="29" t="s">
        <v>20</v>
      </c>
      <c r="F149" s="25"/>
      <c r="G149" s="25"/>
      <c r="H149" s="2"/>
      <c r="I149" s="2"/>
      <c r="J149" s="2"/>
      <c r="K149" s="27"/>
      <c r="L149" s="27"/>
      <c r="M149" s="31"/>
      <c r="N149" s="93">
        <f t="shared" si="17"/>
        <v>0</v>
      </c>
      <c r="O149" s="31"/>
      <c r="P149" s="290">
        <f t="shared" si="19"/>
        <v>0</v>
      </c>
      <c r="S149" s="281"/>
      <c r="T149" s="277">
        <f t="shared" si="20"/>
        <v>0</v>
      </c>
    </row>
    <row r="150" spans="1:20" s="57" customFormat="1" ht="30" hidden="1" customHeight="1">
      <c r="A150" s="9"/>
      <c r="B150" s="39"/>
      <c r="C150" s="43" t="s">
        <v>5</v>
      </c>
      <c r="D150" s="47">
        <f>D149*110%</f>
        <v>2490.0744000000004</v>
      </c>
      <c r="E150" s="43" t="s">
        <v>20</v>
      </c>
      <c r="F150" s="39"/>
      <c r="G150" s="39"/>
      <c r="H150" s="40"/>
      <c r="I150" s="40"/>
      <c r="J150" s="40"/>
      <c r="K150" s="30"/>
      <c r="L150" s="30"/>
      <c r="M150" s="31"/>
      <c r="N150" s="93">
        <f t="shared" si="17"/>
        <v>0</v>
      </c>
      <c r="O150" s="31"/>
      <c r="P150" s="290">
        <f t="shared" si="19"/>
        <v>0</v>
      </c>
      <c r="S150" s="281"/>
      <c r="T150" s="277">
        <f t="shared" si="20"/>
        <v>0</v>
      </c>
    </row>
    <row r="151" spans="1:20" s="57" customFormat="1" ht="30" hidden="1" customHeight="1">
      <c r="A151" s="225"/>
      <c r="B151" s="226"/>
      <c r="C151" s="226"/>
      <c r="D151" s="227"/>
      <c r="E151" s="226"/>
      <c r="F151" s="226"/>
      <c r="G151" s="226"/>
      <c r="H151" s="227"/>
      <c r="I151" s="227"/>
      <c r="J151" s="227"/>
      <c r="K151" s="228"/>
      <c r="L151" s="228"/>
      <c r="M151" s="229"/>
      <c r="N151" s="93">
        <f t="shared" si="17"/>
        <v>0</v>
      </c>
      <c r="O151" s="229"/>
      <c r="P151" s="290">
        <f t="shared" si="19"/>
        <v>0</v>
      </c>
      <c r="S151" s="281"/>
      <c r="T151" s="277">
        <f t="shared" si="20"/>
        <v>0</v>
      </c>
    </row>
    <row r="152" spans="1:20" s="57" customFormat="1" ht="30" customHeight="1">
      <c r="A152" s="9" t="s">
        <v>23</v>
      </c>
      <c r="B152" s="345" t="str">
        <f>IF(I152="SINAPI",VLOOKUP(AV.J.I.RAIMUNDO!H152,SINAPI,2,),VLOOKUP(AV.J.I.RAIMUNDO!H152,SETOP,3,))</f>
        <v>EXECUÇÃO E COMPACTAÇÃO DE BASE E OU SUB BASE COM BRITA GRADUADA SIMPLES - EXCLUSIVE CARGA E TRANSPORTE. AF_09/2017</v>
      </c>
      <c r="C152" s="345"/>
      <c r="D152" s="345"/>
      <c r="E152" s="345"/>
      <c r="F152" s="345"/>
      <c r="G152" s="345"/>
      <c r="H152" s="10">
        <v>96396</v>
      </c>
      <c r="I152" s="10" t="s">
        <v>22856</v>
      </c>
      <c r="J152" s="92" t="str">
        <f>IF(I152="SINAPI",VLOOKUP(AV.J.I.RAIMUNDO!H152,SINAPI,3,),VLOOKUP(AV.J.I.RAIMUNDO!H152,SETOP,4,))</f>
        <v>m³</v>
      </c>
      <c r="K152" s="7">
        <f>ROUND(D157,2)</f>
        <v>2490.0700000000002</v>
      </c>
      <c r="L152" s="7" t="s">
        <v>88</v>
      </c>
      <c r="M152" s="93">
        <f>IF(I152="SINAPI",VLOOKUP(AV.J.I.RAIMUNDO!H152,SINAPI,4,),VLOOKUP(AV.J.I.RAIMUNDO!H152,SETOP,5,))</f>
        <v>114.53</v>
      </c>
      <c r="N152" s="93">
        <f t="shared" si="17"/>
        <v>142.28</v>
      </c>
      <c r="O152" s="12">
        <f t="shared" si="18"/>
        <v>285187.71710000001</v>
      </c>
      <c r="P152" s="290">
        <f t="shared" si="19"/>
        <v>354287.15960000001</v>
      </c>
      <c r="R152" s="280"/>
      <c r="S152" s="281"/>
      <c r="T152" s="277">
        <f t="shared" si="20"/>
        <v>0</v>
      </c>
    </row>
    <row r="153" spans="1:20" s="57" customFormat="1" ht="30" hidden="1" customHeight="1">
      <c r="A153" s="9"/>
      <c r="B153" s="25"/>
      <c r="C153" s="341" t="s">
        <v>12369</v>
      </c>
      <c r="D153" s="341"/>
      <c r="E153" s="25"/>
      <c r="F153" s="25"/>
      <c r="G153" s="25"/>
      <c r="H153" s="2"/>
      <c r="I153" s="2"/>
      <c r="J153" s="2"/>
      <c r="K153" s="27"/>
      <c r="L153" s="27"/>
      <c r="M153" s="31"/>
      <c r="N153" s="93">
        <f t="shared" si="17"/>
        <v>0</v>
      </c>
      <c r="O153" s="31"/>
      <c r="P153" s="290">
        <f t="shared" si="19"/>
        <v>0</v>
      </c>
      <c r="S153" s="281"/>
      <c r="T153" s="277">
        <f t="shared" si="20"/>
        <v>0</v>
      </c>
    </row>
    <row r="154" spans="1:20" s="57" customFormat="1" ht="30" hidden="1" customHeight="1">
      <c r="A154" s="9"/>
      <c r="B154" s="25"/>
      <c r="C154" s="25" t="s">
        <v>12368</v>
      </c>
      <c r="D154" s="40">
        <f>D138</f>
        <v>15091.36</v>
      </c>
      <c r="E154" s="25" t="s">
        <v>19</v>
      </c>
      <c r="F154" s="25"/>
      <c r="G154" s="25"/>
      <c r="H154" s="2"/>
      <c r="I154" s="2"/>
      <c r="J154" s="2"/>
      <c r="K154" s="27"/>
      <c r="L154" s="27"/>
      <c r="M154" s="31"/>
      <c r="N154" s="93">
        <f t="shared" si="17"/>
        <v>0</v>
      </c>
      <c r="O154" s="31"/>
      <c r="P154" s="290">
        <f t="shared" si="19"/>
        <v>0</v>
      </c>
      <c r="S154" s="281"/>
      <c r="T154" s="277">
        <f t="shared" si="20"/>
        <v>0</v>
      </c>
    </row>
    <row r="155" spans="1:20" s="57" customFormat="1" ht="30" hidden="1" customHeight="1">
      <c r="A155" s="9"/>
      <c r="B155" s="25"/>
      <c r="C155" s="25" t="s">
        <v>12370</v>
      </c>
      <c r="D155" s="48">
        <v>0.15</v>
      </c>
      <c r="E155" s="25" t="s">
        <v>4</v>
      </c>
      <c r="F155" s="25"/>
      <c r="G155" s="25"/>
      <c r="H155" s="2"/>
      <c r="I155" s="2"/>
      <c r="J155" s="2"/>
      <c r="K155" s="27"/>
      <c r="L155" s="27"/>
      <c r="M155" s="31"/>
      <c r="N155" s="93">
        <f t="shared" si="17"/>
        <v>0</v>
      </c>
      <c r="O155" s="31"/>
      <c r="P155" s="290">
        <f t="shared" si="19"/>
        <v>0</v>
      </c>
      <c r="S155" s="281"/>
      <c r="T155" s="277">
        <f t="shared" si="20"/>
        <v>0</v>
      </c>
    </row>
    <row r="156" spans="1:20" s="57" customFormat="1" ht="30" hidden="1" customHeight="1">
      <c r="A156" s="9"/>
      <c r="B156" s="25"/>
      <c r="C156" s="29" t="s">
        <v>12438</v>
      </c>
      <c r="D156" s="46">
        <f>D155*D154</f>
        <v>2263.7040000000002</v>
      </c>
      <c r="E156" s="29" t="s">
        <v>20</v>
      </c>
      <c r="F156" s="25"/>
      <c r="G156" s="25"/>
      <c r="H156" s="2"/>
      <c r="I156" s="2"/>
      <c r="J156" s="2"/>
      <c r="K156" s="27"/>
      <c r="L156" s="27"/>
      <c r="M156" s="31"/>
      <c r="N156" s="93">
        <f t="shared" si="17"/>
        <v>0</v>
      </c>
      <c r="O156" s="31"/>
      <c r="P156" s="290">
        <f t="shared" si="19"/>
        <v>0</v>
      </c>
      <c r="S156" s="281"/>
      <c r="T156" s="277">
        <f t="shared" si="20"/>
        <v>0</v>
      </c>
    </row>
    <row r="157" spans="1:20" s="57" customFormat="1" ht="30" hidden="1" customHeight="1">
      <c r="A157" s="9"/>
      <c r="B157" s="39"/>
      <c r="C157" s="43" t="s">
        <v>5</v>
      </c>
      <c r="D157" s="47">
        <f>D156*110%</f>
        <v>2490.0744000000004</v>
      </c>
      <c r="E157" s="43" t="s">
        <v>20</v>
      </c>
      <c r="F157" s="39"/>
      <c r="G157" s="39"/>
      <c r="H157" s="40"/>
      <c r="I157" s="40"/>
      <c r="J157" s="40"/>
      <c r="K157" s="27"/>
      <c r="L157" s="27"/>
      <c r="M157" s="31"/>
      <c r="N157" s="93">
        <f t="shared" si="17"/>
        <v>0</v>
      </c>
      <c r="O157" s="31"/>
      <c r="P157" s="290">
        <f t="shared" si="19"/>
        <v>0</v>
      </c>
      <c r="S157" s="281"/>
      <c r="T157" s="277">
        <f t="shared" si="20"/>
        <v>0</v>
      </c>
    </row>
    <row r="158" spans="1:20" s="57" customFormat="1" ht="30" hidden="1" customHeight="1">
      <c r="A158" s="225"/>
      <c r="B158" s="226"/>
      <c r="C158" s="226"/>
      <c r="D158" s="227"/>
      <c r="E158" s="226"/>
      <c r="F158" s="226"/>
      <c r="G158" s="226"/>
      <c r="H158" s="227"/>
      <c r="I158" s="227"/>
      <c r="J158" s="227"/>
      <c r="K158" s="228"/>
      <c r="L158" s="228"/>
      <c r="M158" s="229"/>
      <c r="N158" s="93">
        <f t="shared" si="17"/>
        <v>0</v>
      </c>
      <c r="O158" s="229"/>
      <c r="P158" s="290">
        <f t="shared" si="19"/>
        <v>0</v>
      </c>
      <c r="S158" s="281"/>
      <c r="T158" s="277">
        <f t="shared" si="20"/>
        <v>0</v>
      </c>
    </row>
    <row r="159" spans="1:20" s="57" customFormat="1" ht="30" customHeight="1">
      <c r="A159" s="9" t="s">
        <v>12441</v>
      </c>
      <c r="B159" s="345" t="str">
        <f>IF(I159="SINAPI",VLOOKUP(AV.J.I.RAIMUNDO!H159,SINAPI,2,),VLOOKUP(AV.J.I.RAIMUNDO!H159,SETOP,3,))</f>
        <v>EXECUÇÃO DE IMPRIMAÇÃO COM ASFALTO DILUÍDO CM-30. AF_09/2017</v>
      </c>
      <c r="C159" s="345"/>
      <c r="D159" s="345"/>
      <c r="E159" s="345"/>
      <c r="F159" s="345"/>
      <c r="G159" s="345"/>
      <c r="H159" s="10">
        <v>96401</v>
      </c>
      <c r="I159" s="10" t="s">
        <v>22856</v>
      </c>
      <c r="J159" s="92" t="str">
        <f>IF(I159="SINAPI",VLOOKUP(AV.J.I.RAIMUNDO!H159,SINAPI,3,),VLOOKUP(AV.J.I.RAIMUNDO!H159,SETOP,4,))</f>
        <v>m²</v>
      </c>
      <c r="K159" s="7">
        <f>ROUND(D162,2)</f>
        <v>15845.93</v>
      </c>
      <c r="L159" s="7" t="s">
        <v>93</v>
      </c>
      <c r="M159" s="93">
        <f>IF(I159="SINAPI",VLOOKUP(AV.J.I.RAIMUNDO!H159,SINAPI,4,),VLOOKUP(AV.J.I.RAIMUNDO!H159,SETOP,5,))</f>
        <v>6.9</v>
      </c>
      <c r="N159" s="93">
        <f t="shared" si="17"/>
        <v>8.57</v>
      </c>
      <c r="O159" s="12">
        <f t="shared" si="18"/>
        <v>109336.917</v>
      </c>
      <c r="P159" s="290">
        <f t="shared" si="19"/>
        <v>135799.6201</v>
      </c>
      <c r="R159" s="280"/>
      <c r="S159" s="281"/>
      <c r="T159" s="277">
        <f t="shared" si="20"/>
        <v>0</v>
      </c>
    </row>
    <row r="160" spans="1:20" s="57" customFormat="1" ht="30" hidden="1" customHeight="1">
      <c r="A160" s="9"/>
      <c r="B160" s="25"/>
      <c r="C160" s="341" t="s">
        <v>12369</v>
      </c>
      <c r="D160" s="341"/>
      <c r="E160" s="25"/>
      <c r="F160" s="25"/>
      <c r="G160" s="25"/>
      <c r="H160" s="2"/>
      <c r="I160" s="2"/>
      <c r="J160" s="2"/>
      <c r="K160" s="27"/>
      <c r="L160" s="27"/>
      <c r="M160" s="31"/>
      <c r="N160" s="93">
        <f t="shared" si="17"/>
        <v>0</v>
      </c>
      <c r="O160" s="31"/>
      <c r="P160" s="290">
        <f t="shared" si="19"/>
        <v>0</v>
      </c>
      <c r="S160" s="281"/>
      <c r="T160" s="277">
        <f t="shared" si="20"/>
        <v>0</v>
      </c>
    </row>
    <row r="161" spans="1:20" s="57" customFormat="1" ht="30" hidden="1" customHeight="1">
      <c r="A161" s="9"/>
      <c r="B161" s="25"/>
      <c r="C161" s="25" t="s">
        <v>12368</v>
      </c>
      <c r="D161" s="40">
        <f>D138</f>
        <v>15091.36</v>
      </c>
      <c r="E161" s="25" t="s">
        <v>19</v>
      </c>
      <c r="F161" s="25"/>
      <c r="G161" s="25"/>
      <c r="H161" s="2"/>
      <c r="I161" s="2"/>
      <c r="J161" s="2"/>
      <c r="K161" s="27"/>
      <c r="L161" s="27"/>
      <c r="M161" s="31"/>
      <c r="N161" s="93">
        <f t="shared" si="17"/>
        <v>0</v>
      </c>
      <c r="O161" s="31"/>
      <c r="P161" s="290">
        <f t="shared" si="19"/>
        <v>0</v>
      </c>
      <c r="S161" s="281"/>
      <c r="T161" s="277">
        <f t="shared" si="20"/>
        <v>0</v>
      </c>
    </row>
    <row r="162" spans="1:20" s="57" customFormat="1" ht="30" hidden="1" customHeight="1">
      <c r="A162" s="9"/>
      <c r="B162" s="39"/>
      <c r="C162" s="42" t="s">
        <v>5</v>
      </c>
      <c r="D162" s="46">
        <f>D161*105%</f>
        <v>15845.928000000002</v>
      </c>
      <c r="E162" s="42" t="s">
        <v>19</v>
      </c>
      <c r="F162" s="39"/>
      <c r="G162" s="39"/>
      <c r="H162" s="40"/>
      <c r="I162" s="40"/>
      <c r="J162" s="40"/>
      <c r="K162" s="27"/>
      <c r="L162" s="27"/>
      <c r="M162" s="31"/>
      <c r="N162" s="93">
        <f t="shared" si="17"/>
        <v>0</v>
      </c>
      <c r="O162" s="31"/>
      <c r="P162" s="290">
        <f t="shared" si="19"/>
        <v>0</v>
      </c>
      <c r="S162" s="281"/>
      <c r="T162" s="277">
        <f t="shared" si="20"/>
        <v>0</v>
      </c>
    </row>
    <row r="163" spans="1:20" s="57" customFormat="1" ht="30" hidden="1" customHeight="1">
      <c r="A163" s="225"/>
      <c r="B163" s="226"/>
      <c r="C163" s="226"/>
      <c r="D163" s="227"/>
      <c r="E163" s="226"/>
      <c r="F163" s="226"/>
      <c r="G163" s="226"/>
      <c r="H163" s="227"/>
      <c r="I163" s="227"/>
      <c r="J163" s="227"/>
      <c r="K163" s="228"/>
      <c r="L163" s="228"/>
      <c r="M163" s="229"/>
      <c r="N163" s="93">
        <f t="shared" si="17"/>
        <v>0</v>
      </c>
      <c r="O163" s="229"/>
      <c r="P163" s="290">
        <f t="shared" si="19"/>
        <v>0</v>
      </c>
      <c r="S163" s="281"/>
      <c r="T163" s="277">
        <f t="shared" si="20"/>
        <v>0</v>
      </c>
    </row>
    <row r="164" spans="1:20" s="57" customFormat="1" ht="30" customHeight="1">
      <c r="A164" s="9" t="s">
        <v>33</v>
      </c>
      <c r="B164" s="345" t="str">
        <f>IF(I164="SINAPI",VLOOKUP(AV.J.I.RAIMUNDO!H164,SINAPI,2,),VLOOKUP(AV.J.I.RAIMUNDO!H164,SETOP,3,))</f>
        <v>EXECUÇÃO DE IMPRIMAÇÃO LIGANTE (PINTURA DE LIGAÇÃO) COM EMULSÃO ASFÁLTICA RR-2C. AF_09/2017</v>
      </c>
      <c r="C164" s="345"/>
      <c r="D164" s="345"/>
      <c r="E164" s="345"/>
      <c r="F164" s="345"/>
      <c r="G164" s="345"/>
      <c r="H164" s="10">
        <v>96402</v>
      </c>
      <c r="I164" s="10" t="s">
        <v>22856</v>
      </c>
      <c r="J164" s="92" t="str">
        <f>IF(I164="SINAPI",VLOOKUP(AV.J.I.RAIMUNDO!H164,SINAPI,3,),VLOOKUP(AV.J.I.RAIMUNDO!H164,SETOP,4,))</f>
        <v>m²</v>
      </c>
      <c r="K164" s="11">
        <f>ROUND(D167,2)</f>
        <v>15845.93</v>
      </c>
      <c r="L164" s="11" t="s">
        <v>82</v>
      </c>
      <c r="M164" s="93">
        <f>IF(I164="SINAPI",VLOOKUP(AV.J.I.RAIMUNDO!H164,SINAPI,4,),VLOOKUP(AV.J.I.RAIMUNDO!H164,SETOP,5,))</f>
        <v>1.28</v>
      </c>
      <c r="N164" s="93">
        <f t="shared" si="17"/>
        <v>1.59</v>
      </c>
      <c r="O164" s="12">
        <f t="shared" si="18"/>
        <v>20282.790400000002</v>
      </c>
      <c r="P164" s="290">
        <f t="shared" si="19"/>
        <v>25195.028700000003</v>
      </c>
      <c r="R164" s="280"/>
      <c r="S164" s="281"/>
      <c r="T164" s="277">
        <f t="shared" si="20"/>
        <v>0</v>
      </c>
    </row>
    <row r="165" spans="1:20" s="57" customFormat="1" ht="30" hidden="1" customHeight="1">
      <c r="A165" s="9"/>
      <c r="B165" s="25"/>
      <c r="C165" s="341" t="s">
        <v>12369</v>
      </c>
      <c r="D165" s="341"/>
      <c r="E165" s="25"/>
      <c r="F165" s="25"/>
      <c r="G165" s="25"/>
      <c r="H165" s="2"/>
      <c r="I165" s="2"/>
      <c r="J165" s="2"/>
      <c r="K165" s="30"/>
      <c r="L165" s="30"/>
      <c r="M165" s="31"/>
      <c r="N165" s="93">
        <f t="shared" si="17"/>
        <v>0</v>
      </c>
      <c r="O165" s="31"/>
      <c r="P165" s="290">
        <f t="shared" si="19"/>
        <v>0</v>
      </c>
      <c r="S165" s="281"/>
      <c r="T165" s="277">
        <f t="shared" si="20"/>
        <v>0</v>
      </c>
    </row>
    <row r="166" spans="1:20" s="57" customFormat="1" ht="30" hidden="1" customHeight="1">
      <c r="A166" s="9"/>
      <c r="B166" s="25"/>
      <c r="C166" s="25" t="s">
        <v>12368</v>
      </c>
      <c r="D166" s="40">
        <f>D138</f>
        <v>15091.36</v>
      </c>
      <c r="E166" s="25" t="s">
        <v>19</v>
      </c>
      <c r="F166" s="25"/>
      <c r="G166" s="25"/>
      <c r="H166" s="2"/>
      <c r="I166" s="2"/>
      <c r="J166" s="2"/>
      <c r="K166" s="30"/>
      <c r="L166" s="30"/>
      <c r="M166" s="31"/>
      <c r="N166" s="93">
        <f t="shared" si="17"/>
        <v>0</v>
      </c>
      <c r="O166" s="31"/>
      <c r="P166" s="290">
        <f t="shared" si="19"/>
        <v>0</v>
      </c>
      <c r="S166" s="281"/>
      <c r="T166" s="277">
        <f t="shared" si="20"/>
        <v>0</v>
      </c>
    </row>
    <row r="167" spans="1:20" s="57" customFormat="1" ht="30" hidden="1" customHeight="1">
      <c r="A167" s="9"/>
      <c r="B167" s="39"/>
      <c r="C167" s="42" t="s">
        <v>5</v>
      </c>
      <c r="D167" s="46">
        <f>D166*105%</f>
        <v>15845.928000000002</v>
      </c>
      <c r="E167" s="42" t="s">
        <v>19</v>
      </c>
      <c r="F167" s="39"/>
      <c r="G167" s="39"/>
      <c r="H167" s="40"/>
      <c r="I167" s="40"/>
      <c r="J167" s="40"/>
      <c r="K167" s="30"/>
      <c r="L167" s="30"/>
      <c r="M167" s="31"/>
      <c r="N167" s="93">
        <f t="shared" si="17"/>
        <v>0</v>
      </c>
      <c r="O167" s="31"/>
      <c r="P167" s="290">
        <f t="shared" si="19"/>
        <v>0</v>
      </c>
      <c r="S167" s="281"/>
      <c r="T167" s="277">
        <f t="shared" si="20"/>
        <v>0</v>
      </c>
    </row>
    <row r="168" spans="1:20" s="57" customFormat="1" ht="30" hidden="1" customHeight="1">
      <c r="A168" s="225"/>
      <c r="B168" s="226"/>
      <c r="C168" s="226"/>
      <c r="D168" s="227"/>
      <c r="E168" s="226"/>
      <c r="F168" s="226"/>
      <c r="G168" s="226"/>
      <c r="H168" s="227"/>
      <c r="I168" s="227"/>
      <c r="J168" s="227"/>
      <c r="K168" s="228"/>
      <c r="L168" s="228"/>
      <c r="M168" s="229"/>
      <c r="N168" s="93">
        <f t="shared" si="17"/>
        <v>0</v>
      </c>
      <c r="O168" s="229"/>
      <c r="P168" s="290">
        <f t="shared" si="19"/>
        <v>0</v>
      </c>
      <c r="S168" s="281"/>
      <c r="T168" s="277">
        <f t="shared" si="20"/>
        <v>0</v>
      </c>
    </row>
    <row r="169" spans="1:20" s="57" customFormat="1" ht="30" customHeight="1">
      <c r="A169" s="49" t="s">
        <v>34</v>
      </c>
      <c r="B169" s="345" t="str">
        <f>IF(I169="SINAPI",VLOOKUP(AV.J.I.RAIMUNDO!H169,SINAPI,2,),VLOOKUP(AV.J.I.RAIMUNDO!H169,SETOP,3,))</f>
        <v>TRANSPORTE COM CAMINHÃO BASCULANTE DE 10 M3, EM VIA URBANA EM REVESTIMENTO PRIMÁRIO (UNIDADE: M3XKM). AF_04/2016</v>
      </c>
      <c r="C169" s="345"/>
      <c r="D169" s="345"/>
      <c r="E169" s="345"/>
      <c r="F169" s="345"/>
      <c r="G169" s="345"/>
      <c r="H169" s="50">
        <v>93589</v>
      </c>
      <c r="I169" s="50" t="s">
        <v>22856</v>
      </c>
      <c r="J169" s="92" t="str">
        <f>IF(I169="SINAPI",VLOOKUP(AV.J.I.RAIMUNDO!H169,SINAPI,3,),VLOOKUP(AV.J.I.RAIMUNDO!H169,SETOP,4,))</f>
        <v>m³XKm</v>
      </c>
      <c r="K169" s="51">
        <f>ROUND(D174*I171,2)</f>
        <v>149404.46</v>
      </c>
      <c r="L169" s="51" t="s">
        <v>95</v>
      </c>
      <c r="M169" s="93">
        <f>IF(I169="SINAPI",VLOOKUP(AV.J.I.RAIMUNDO!H169,SINAPI,4,),VLOOKUP(AV.J.I.RAIMUNDO!H169,SETOP,5,))</f>
        <v>1.17</v>
      </c>
      <c r="N169" s="93">
        <f t="shared" si="17"/>
        <v>1.45</v>
      </c>
      <c r="O169" s="52">
        <f t="shared" si="18"/>
        <v>174803.21819999997</v>
      </c>
      <c r="P169" s="289">
        <f t="shared" si="19"/>
        <v>216636.46699999998</v>
      </c>
      <c r="R169" s="280"/>
      <c r="S169" s="281"/>
      <c r="T169" s="277">
        <f t="shared" si="20"/>
        <v>0</v>
      </c>
    </row>
    <row r="170" spans="1:20" s="57" customFormat="1" ht="30" hidden="1" customHeight="1">
      <c r="A170" s="9"/>
      <c r="B170" s="25"/>
      <c r="C170" s="341" t="s">
        <v>12371</v>
      </c>
      <c r="D170" s="341"/>
      <c r="E170" s="25"/>
      <c r="F170" s="25"/>
      <c r="G170" s="25"/>
      <c r="H170" s="2"/>
      <c r="I170" s="2"/>
      <c r="J170" s="2"/>
      <c r="K170" s="30"/>
      <c r="L170" s="30"/>
      <c r="M170" s="31"/>
      <c r="N170" s="93">
        <f t="shared" si="17"/>
        <v>0</v>
      </c>
      <c r="O170" s="31"/>
      <c r="P170" s="290">
        <f t="shared" si="19"/>
        <v>0</v>
      </c>
      <c r="S170" s="281"/>
      <c r="T170" s="277">
        <f t="shared" si="20"/>
        <v>0</v>
      </c>
    </row>
    <row r="171" spans="1:20" s="57" customFormat="1" ht="30" hidden="1" customHeight="1">
      <c r="A171" s="9"/>
      <c r="B171" s="25"/>
      <c r="C171" s="25" t="s">
        <v>12368</v>
      </c>
      <c r="D171" s="40">
        <f>D138</f>
        <v>15091.36</v>
      </c>
      <c r="E171" s="25" t="s">
        <v>19</v>
      </c>
      <c r="F171" s="25"/>
      <c r="G171" s="341" t="s">
        <v>12324</v>
      </c>
      <c r="H171" s="341"/>
      <c r="I171" s="48">
        <v>30</v>
      </c>
      <c r="J171" s="2" t="s">
        <v>12325</v>
      </c>
      <c r="K171" s="30"/>
      <c r="L171" s="30"/>
      <c r="M171" s="31"/>
      <c r="N171" s="93">
        <f t="shared" si="17"/>
        <v>0</v>
      </c>
      <c r="O171" s="31"/>
      <c r="P171" s="290">
        <f t="shared" si="19"/>
        <v>0</v>
      </c>
      <c r="S171" s="281"/>
      <c r="T171" s="277">
        <f t="shared" si="20"/>
        <v>0</v>
      </c>
    </row>
    <row r="172" spans="1:20" s="57" customFormat="1" ht="30" hidden="1" customHeight="1">
      <c r="A172" s="9"/>
      <c r="B172" s="25"/>
      <c r="C172" s="25" t="s">
        <v>12370</v>
      </c>
      <c r="D172" s="48">
        <f>D155+D148</f>
        <v>0.3</v>
      </c>
      <c r="E172" s="25" t="s">
        <v>4</v>
      </c>
      <c r="F172" s="25"/>
      <c r="G172" s="1"/>
      <c r="H172" s="1"/>
      <c r="I172" s="1"/>
      <c r="J172" s="1"/>
      <c r="K172" s="30"/>
      <c r="L172" s="30"/>
      <c r="M172" s="31"/>
      <c r="N172" s="93">
        <f t="shared" si="17"/>
        <v>0</v>
      </c>
      <c r="O172" s="31"/>
      <c r="P172" s="290">
        <f t="shared" si="19"/>
        <v>0</v>
      </c>
      <c r="S172" s="281"/>
      <c r="T172" s="277">
        <f t="shared" si="20"/>
        <v>0</v>
      </c>
    </row>
    <row r="173" spans="1:20" s="57" customFormat="1" ht="30" hidden="1" customHeight="1">
      <c r="A173" s="9"/>
      <c r="B173" s="25"/>
      <c r="C173" s="29" t="s">
        <v>12438</v>
      </c>
      <c r="D173" s="46">
        <f>D172*D171</f>
        <v>4527.4080000000004</v>
      </c>
      <c r="E173" s="29" t="s">
        <v>20</v>
      </c>
      <c r="F173" s="25"/>
      <c r="G173" s="25"/>
      <c r="H173" s="2"/>
      <c r="I173" s="2"/>
      <c r="J173" s="2"/>
      <c r="K173" s="30"/>
      <c r="L173" s="30"/>
      <c r="M173" s="31"/>
      <c r="N173" s="93">
        <f t="shared" si="17"/>
        <v>0</v>
      </c>
      <c r="O173" s="31"/>
      <c r="P173" s="290">
        <f t="shared" si="19"/>
        <v>0</v>
      </c>
      <c r="S173" s="281"/>
      <c r="T173" s="277">
        <f t="shared" si="20"/>
        <v>0</v>
      </c>
    </row>
    <row r="174" spans="1:20" s="57" customFormat="1" ht="30" hidden="1" customHeight="1">
      <c r="A174" s="9"/>
      <c r="B174" s="39"/>
      <c r="C174" s="43" t="s">
        <v>5</v>
      </c>
      <c r="D174" s="47">
        <f>D173*110%</f>
        <v>4980.1488000000008</v>
      </c>
      <c r="E174" s="43" t="s">
        <v>20</v>
      </c>
      <c r="F174" s="39"/>
      <c r="G174" s="39"/>
      <c r="H174" s="40"/>
      <c r="I174" s="40"/>
      <c r="J174" s="40"/>
      <c r="K174" s="30"/>
      <c r="L174" s="30"/>
      <c r="M174" s="31"/>
      <c r="N174" s="93">
        <f t="shared" si="17"/>
        <v>0</v>
      </c>
      <c r="O174" s="31"/>
      <c r="P174" s="290">
        <f t="shared" si="19"/>
        <v>0</v>
      </c>
      <c r="S174" s="281"/>
      <c r="T174" s="277">
        <f t="shared" si="20"/>
        <v>0</v>
      </c>
    </row>
    <row r="175" spans="1:20" s="57" customFormat="1" ht="30" hidden="1" customHeight="1">
      <c r="A175" s="225"/>
      <c r="B175" s="226"/>
      <c r="C175" s="226"/>
      <c r="D175" s="227"/>
      <c r="E175" s="226"/>
      <c r="F175" s="226"/>
      <c r="G175" s="226"/>
      <c r="H175" s="227"/>
      <c r="I175" s="227"/>
      <c r="J175" s="227"/>
      <c r="K175" s="228"/>
      <c r="L175" s="228"/>
      <c r="M175" s="229"/>
      <c r="N175" s="93">
        <f t="shared" si="17"/>
        <v>0</v>
      </c>
      <c r="O175" s="229"/>
      <c r="P175" s="290">
        <f t="shared" si="19"/>
        <v>0</v>
      </c>
      <c r="S175" s="281"/>
      <c r="T175" s="277">
        <f t="shared" si="20"/>
        <v>0</v>
      </c>
    </row>
    <row r="176" spans="1:20" s="57" customFormat="1" ht="30" customHeight="1">
      <c r="A176" s="9" t="s">
        <v>35</v>
      </c>
      <c r="B176" s="345" t="str">
        <f>IF(I176="SINAPI",VLOOKUP(AV.J.I.RAIMUNDO!H176,SINAPI,2,),VLOOKUP(AV.J.I.RAIMUNDO!H176,SETOP,3,))</f>
        <v>CARGA, MANOBRAS E DESCARGA DE MISTURA BETUMINOSA A QUENTE, COM CAMINHAO BASCULANTE 6 M3, DESCARGA EM VIBRO-ACABADORA</v>
      </c>
      <c r="C176" s="345"/>
      <c r="D176" s="345"/>
      <c r="E176" s="345"/>
      <c r="F176" s="345"/>
      <c r="G176" s="345"/>
      <c r="H176" s="10">
        <v>72891</v>
      </c>
      <c r="I176" s="10" t="s">
        <v>22856</v>
      </c>
      <c r="J176" s="92" t="str">
        <f>IF(I176="SINAPI",VLOOKUP(AV.J.I.RAIMUNDO!H176,SINAPI,3,),VLOOKUP(AV.J.I.RAIMUNDO!H176,SETOP,4,))</f>
        <v>m³</v>
      </c>
      <c r="K176" s="11">
        <f>ROUND(D181,2)</f>
        <v>792.3</v>
      </c>
      <c r="L176" s="11" t="s">
        <v>84</v>
      </c>
      <c r="M176" s="93">
        <f>IF(I176="SINAPI",VLOOKUP(AV.J.I.RAIMUNDO!H176,SINAPI,4,),VLOOKUP(AV.J.I.RAIMUNDO!H176,SETOP,5,))</f>
        <v>5.65</v>
      </c>
      <c r="N176" s="93">
        <f t="shared" si="17"/>
        <v>7.02</v>
      </c>
      <c r="O176" s="12">
        <f>K176*M176</f>
        <v>4476.4949999999999</v>
      </c>
      <c r="P176" s="289">
        <f t="shared" si="19"/>
        <v>5561.945999999999</v>
      </c>
      <c r="R176" s="280"/>
      <c r="S176" s="281"/>
      <c r="T176" s="277">
        <f t="shared" si="20"/>
        <v>0</v>
      </c>
    </row>
    <row r="177" spans="1:20" s="57" customFormat="1" ht="30" hidden="1" customHeight="1">
      <c r="A177" s="9"/>
      <c r="B177" s="25"/>
      <c r="C177" s="341" t="s">
        <v>12369</v>
      </c>
      <c r="D177" s="341"/>
      <c r="E177" s="25"/>
      <c r="F177" s="25"/>
      <c r="G177" s="25"/>
      <c r="H177" s="2"/>
      <c r="I177" s="2"/>
      <c r="J177" s="2"/>
      <c r="K177" s="30"/>
      <c r="L177" s="30"/>
      <c r="M177" s="31"/>
      <c r="N177" s="93">
        <f t="shared" si="17"/>
        <v>0</v>
      </c>
      <c r="O177" s="31"/>
      <c r="P177" s="290">
        <f t="shared" si="19"/>
        <v>0</v>
      </c>
      <c r="S177" s="281"/>
      <c r="T177" s="277">
        <f t="shared" si="20"/>
        <v>0</v>
      </c>
    </row>
    <row r="178" spans="1:20" s="57" customFormat="1" ht="30" hidden="1" customHeight="1">
      <c r="A178" s="9"/>
      <c r="B178" s="25"/>
      <c r="C178" s="25" t="s">
        <v>12368</v>
      </c>
      <c r="D178" s="40">
        <f>D138</f>
        <v>15091.36</v>
      </c>
      <c r="E178" s="25" t="s">
        <v>19</v>
      </c>
      <c r="F178" s="25"/>
      <c r="G178" s="25"/>
      <c r="H178" s="2"/>
      <c r="I178" s="2"/>
      <c r="J178" s="2"/>
      <c r="K178" s="30"/>
      <c r="L178" s="30"/>
      <c r="M178" s="31"/>
      <c r="N178" s="93">
        <f t="shared" si="17"/>
        <v>0</v>
      </c>
      <c r="O178" s="31"/>
      <c r="P178" s="290">
        <f t="shared" si="19"/>
        <v>0</v>
      </c>
      <c r="S178" s="281"/>
      <c r="T178" s="277">
        <f t="shared" si="20"/>
        <v>0</v>
      </c>
    </row>
    <row r="179" spans="1:20" s="57" customFormat="1" ht="30" hidden="1" customHeight="1">
      <c r="A179" s="9"/>
      <c r="B179" s="25"/>
      <c r="C179" s="25" t="s">
        <v>12370</v>
      </c>
      <c r="D179" s="40">
        <v>0.05</v>
      </c>
      <c r="E179" s="25" t="s">
        <v>4</v>
      </c>
      <c r="F179" s="25"/>
      <c r="G179" s="25"/>
      <c r="H179" s="2"/>
      <c r="I179" s="2"/>
      <c r="J179" s="2"/>
      <c r="K179" s="30"/>
      <c r="L179" s="30"/>
      <c r="M179" s="31"/>
      <c r="N179" s="93">
        <f t="shared" si="17"/>
        <v>0</v>
      </c>
      <c r="O179" s="31"/>
      <c r="P179" s="290">
        <f t="shared" si="19"/>
        <v>0</v>
      </c>
      <c r="S179" s="281"/>
      <c r="T179" s="277">
        <f t="shared" si="20"/>
        <v>0</v>
      </c>
    </row>
    <row r="180" spans="1:20" s="57" customFormat="1" ht="30" hidden="1" customHeight="1">
      <c r="A180" s="9"/>
      <c r="B180" s="25"/>
      <c r="C180" s="29" t="s">
        <v>12438</v>
      </c>
      <c r="D180" s="46">
        <f>D179*D178</f>
        <v>754.5680000000001</v>
      </c>
      <c r="E180" s="29" t="s">
        <v>20</v>
      </c>
      <c r="F180" s="25"/>
      <c r="G180" s="25"/>
      <c r="H180" s="2"/>
      <c r="I180" s="2"/>
      <c r="J180" s="2"/>
      <c r="K180" s="30"/>
      <c r="L180" s="30"/>
      <c r="M180" s="31"/>
      <c r="N180" s="93">
        <f t="shared" si="17"/>
        <v>0</v>
      </c>
      <c r="O180" s="31"/>
      <c r="P180" s="290">
        <f t="shared" si="19"/>
        <v>0</v>
      </c>
      <c r="S180" s="281"/>
      <c r="T180" s="277">
        <f t="shared" si="20"/>
        <v>0</v>
      </c>
    </row>
    <row r="181" spans="1:20" s="57" customFormat="1" ht="30" hidden="1" customHeight="1">
      <c r="A181" s="9"/>
      <c r="B181" s="39"/>
      <c r="C181" s="43" t="s">
        <v>5</v>
      </c>
      <c r="D181" s="47">
        <f>D180*105%</f>
        <v>792.29640000000018</v>
      </c>
      <c r="E181" s="43" t="s">
        <v>20</v>
      </c>
      <c r="F181" s="39"/>
      <c r="G181" s="39"/>
      <c r="H181" s="40"/>
      <c r="I181" s="40"/>
      <c r="J181" s="40"/>
      <c r="K181" s="30"/>
      <c r="L181" s="30"/>
      <c r="M181" s="31"/>
      <c r="N181" s="93">
        <f t="shared" si="17"/>
        <v>0</v>
      </c>
      <c r="O181" s="31"/>
      <c r="P181" s="290">
        <f t="shared" si="19"/>
        <v>0</v>
      </c>
      <c r="S181" s="281"/>
      <c r="T181" s="277">
        <f t="shared" si="20"/>
        <v>0</v>
      </c>
    </row>
    <row r="182" spans="1:20" s="57" customFormat="1" ht="30" hidden="1" customHeight="1">
      <c r="A182" s="225"/>
      <c r="B182" s="226"/>
      <c r="C182" s="226"/>
      <c r="D182" s="227"/>
      <c r="E182" s="226"/>
      <c r="F182" s="226"/>
      <c r="G182" s="226"/>
      <c r="H182" s="227"/>
      <c r="I182" s="227"/>
      <c r="J182" s="227"/>
      <c r="K182" s="228"/>
      <c r="L182" s="228"/>
      <c r="M182" s="229"/>
      <c r="N182" s="93">
        <f t="shared" si="17"/>
        <v>0</v>
      </c>
      <c r="O182" s="229"/>
      <c r="P182" s="290">
        <f t="shared" si="19"/>
        <v>0</v>
      </c>
      <c r="S182" s="281"/>
      <c r="T182" s="277">
        <f t="shared" si="20"/>
        <v>0</v>
      </c>
    </row>
    <row r="183" spans="1:20" s="57" customFormat="1" ht="30" customHeight="1">
      <c r="A183" s="9" t="s">
        <v>63</v>
      </c>
      <c r="B183" s="345" t="str">
        <f>IF(I183="SINAPI",VLOOKUP(AV.J.I.RAIMUNDO!H183,SINAPI,2,),VLOOKUP(AV.J.I.RAIMUNDO!H183,SETOP,3,))</f>
        <v>CONSTRUÇÃO DE PAVIMENTO COM APLICAÇÃO DE CONCRETO BETUMINOSO USINADO A QUENTE (CBUQ), CAMADA DE ROLAMENTO, COM ESPESSURA DE 5,0 CM - EXCLUSIVE TRANSPORTE. AF_03/2017</v>
      </c>
      <c r="C183" s="345"/>
      <c r="D183" s="345"/>
      <c r="E183" s="345"/>
      <c r="F183" s="345"/>
      <c r="G183" s="345"/>
      <c r="H183" s="10">
        <v>95995</v>
      </c>
      <c r="I183" s="10" t="s">
        <v>22856</v>
      </c>
      <c r="J183" s="92" t="str">
        <f>IF(I183="SINAPI",VLOOKUP(AV.J.I.RAIMUNDO!H183,SINAPI,3,),VLOOKUP(AV.J.I.RAIMUNDO!H183,SETOP,4,))</f>
        <v>m³</v>
      </c>
      <c r="K183" s="11">
        <f>ROUND(D188,2)</f>
        <v>792.3</v>
      </c>
      <c r="L183" s="11" t="s">
        <v>94</v>
      </c>
      <c r="M183" s="93">
        <f>IF(I183="SINAPI",VLOOKUP(AV.J.I.RAIMUNDO!H183,SINAPI,4,),VLOOKUP(AV.J.I.RAIMUNDO!H183,SETOP,5,))</f>
        <v>933.79</v>
      </c>
      <c r="N183" s="93">
        <f t="shared" si="17"/>
        <v>1160.05</v>
      </c>
      <c r="O183" s="12">
        <f>K183*M183</f>
        <v>739841.81699999992</v>
      </c>
      <c r="P183" s="289">
        <f t="shared" si="19"/>
        <v>919107.61499999987</v>
      </c>
      <c r="R183" s="280"/>
      <c r="S183" s="281"/>
      <c r="T183" s="277">
        <f t="shared" si="20"/>
        <v>0</v>
      </c>
    </row>
    <row r="184" spans="1:20" s="57" customFormat="1" ht="30" hidden="1" customHeight="1">
      <c r="A184" s="9"/>
      <c r="B184" s="25"/>
      <c r="C184" s="341" t="s">
        <v>12369</v>
      </c>
      <c r="D184" s="341"/>
      <c r="E184" s="25"/>
      <c r="F184" s="25"/>
      <c r="G184" s="25"/>
      <c r="H184" s="2"/>
      <c r="I184" s="2"/>
      <c r="J184" s="2"/>
      <c r="K184" s="30"/>
      <c r="L184" s="30"/>
      <c r="M184" s="31"/>
      <c r="N184" s="93">
        <f t="shared" si="17"/>
        <v>0</v>
      </c>
      <c r="O184" s="31"/>
      <c r="P184" s="290">
        <f t="shared" si="19"/>
        <v>0</v>
      </c>
      <c r="S184" s="281"/>
      <c r="T184" s="277">
        <f t="shared" si="20"/>
        <v>0</v>
      </c>
    </row>
    <row r="185" spans="1:20" s="57" customFormat="1" ht="30" hidden="1" customHeight="1">
      <c r="A185" s="9"/>
      <c r="B185" s="25"/>
      <c r="C185" s="25" t="s">
        <v>12368</v>
      </c>
      <c r="D185" s="40">
        <f>D138</f>
        <v>15091.36</v>
      </c>
      <c r="E185" s="25" t="s">
        <v>19</v>
      </c>
      <c r="F185" s="25"/>
      <c r="G185" s="25"/>
      <c r="H185" s="2"/>
      <c r="I185" s="2"/>
      <c r="J185" s="2"/>
      <c r="K185" s="30"/>
      <c r="L185" s="30"/>
      <c r="M185" s="31"/>
      <c r="N185" s="93">
        <f t="shared" si="17"/>
        <v>0</v>
      </c>
      <c r="O185" s="31"/>
      <c r="P185" s="290">
        <f t="shared" si="19"/>
        <v>0</v>
      </c>
      <c r="S185" s="281"/>
      <c r="T185" s="277">
        <f t="shared" si="20"/>
        <v>0</v>
      </c>
    </row>
    <row r="186" spans="1:20" s="57" customFormat="1" ht="30" hidden="1" customHeight="1">
      <c r="A186" s="9"/>
      <c r="B186" s="25"/>
      <c r="C186" s="25" t="s">
        <v>12370</v>
      </c>
      <c r="D186" s="40">
        <v>0.05</v>
      </c>
      <c r="E186" s="25" t="s">
        <v>4</v>
      </c>
      <c r="F186" s="25"/>
      <c r="G186" s="25"/>
      <c r="H186" s="2"/>
      <c r="I186" s="2"/>
      <c r="J186" s="2"/>
      <c r="K186" s="30"/>
      <c r="L186" s="30"/>
      <c r="M186" s="31"/>
      <c r="N186" s="93">
        <f t="shared" si="17"/>
        <v>0</v>
      </c>
      <c r="O186" s="31"/>
      <c r="P186" s="290">
        <f t="shared" si="19"/>
        <v>0</v>
      </c>
      <c r="S186" s="281"/>
      <c r="T186" s="277">
        <f t="shared" si="20"/>
        <v>0</v>
      </c>
    </row>
    <row r="187" spans="1:20" s="57" customFormat="1" ht="30" hidden="1" customHeight="1">
      <c r="A187" s="9"/>
      <c r="B187" s="25"/>
      <c r="C187" s="29" t="s">
        <v>12438</v>
      </c>
      <c r="D187" s="46">
        <f>D186*D185</f>
        <v>754.5680000000001</v>
      </c>
      <c r="E187" s="29" t="s">
        <v>20</v>
      </c>
      <c r="F187" s="25"/>
      <c r="G187" s="25"/>
      <c r="H187" s="2"/>
      <c r="I187" s="2"/>
      <c r="J187" s="2"/>
      <c r="K187" s="30"/>
      <c r="L187" s="30"/>
      <c r="M187" s="31"/>
      <c r="N187" s="93">
        <f t="shared" si="17"/>
        <v>0</v>
      </c>
      <c r="O187" s="31"/>
      <c r="P187" s="290">
        <f t="shared" si="19"/>
        <v>0</v>
      </c>
      <c r="S187" s="281"/>
      <c r="T187" s="277">
        <f t="shared" si="20"/>
        <v>0</v>
      </c>
    </row>
    <row r="188" spans="1:20" s="57" customFormat="1" ht="30" hidden="1" customHeight="1">
      <c r="A188" s="9"/>
      <c r="B188" s="39"/>
      <c r="C188" s="43" t="s">
        <v>5</v>
      </c>
      <c r="D188" s="47">
        <f>D187*105%</f>
        <v>792.29640000000018</v>
      </c>
      <c r="E188" s="43" t="s">
        <v>20</v>
      </c>
      <c r="F188" s="39"/>
      <c r="G188" s="39"/>
      <c r="H188" s="40"/>
      <c r="I188" s="40"/>
      <c r="J188" s="40"/>
      <c r="K188" s="30"/>
      <c r="L188" s="30"/>
      <c r="M188" s="31"/>
      <c r="N188" s="93">
        <f t="shared" si="17"/>
        <v>0</v>
      </c>
      <c r="O188" s="31"/>
      <c r="P188" s="290">
        <f t="shared" si="19"/>
        <v>0</v>
      </c>
      <c r="S188" s="281"/>
      <c r="T188" s="277">
        <f t="shared" si="20"/>
        <v>0</v>
      </c>
    </row>
    <row r="189" spans="1:20" s="57" customFormat="1" ht="30" hidden="1" customHeight="1">
      <c r="A189" s="225"/>
      <c r="B189" s="226"/>
      <c r="C189" s="226"/>
      <c r="D189" s="227"/>
      <c r="E189" s="226"/>
      <c r="F189" s="226"/>
      <c r="G189" s="226"/>
      <c r="H189" s="227"/>
      <c r="I189" s="227"/>
      <c r="J189" s="227"/>
      <c r="K189" s="228"/>
      <c r="L189" s="228"/>
      <c r="M189" s="229"/>
      <c r="N189" s="93">
        <f t="shared" si="17"/>
        <v>0</v>
      </c>
      <c r="O189" s="229"/>
      <c r="P189" s="290">
        <f t="shared" si="19"/>
        <v>0</v>
      </c>
      <c r="S189" s="281"/>
      <c r="T189" s="277">
        <f t="shared" si="20"/>
        <v>0</v>
      </c>
    </row>
    <row r="190" spans="1:20" s="57" customFormat="1" ht="30" customHeight="1">
      <c r="A190" s="9" t="s">
        <v>64</v>
      </c>
      <c r="B190" s="340" t="str">
        <f>IF(I190="SINAPI",VLOOKUP(AV.J.I.RAIMUNDO!H190,SINAPI,2,),VLOOKUP(AV.J.I.RAIMUNDO!H190,SETOP,3,))</f>
        <v>TRANSPORTE COM CAMINHÃO BASCULANTE DE 10 M3, EM VIA URBANA EM REVESTIMENTO PRIMÁRIO (UNIDADE: M3XKM). AF_04/2016</v>
      </c>
      <c r="C190" s="340"/>
      <c r="D190" s="340"/>
      <c r="E190" s="340"/>
      <c r="F190" s="340"/>
      <c r="G190" s="340"/>
      <c r="H190" s="50">
        <v>93589</v>
      </c>
      <c r="I190" s="10" t="s">
        <v>22856</v>
      </c>
      <c r="J190" s="92" t="str">
        <f>IF(I190="SINAPI",VLOOKUP(AV.J.I.RAIMUNDO!H190,SINAPI,3,),VLOOKUP(AV.J.I.RAIMUNDO!H190,SETOP,4,))</f>
        <v>m³XKm</v>
      </c>
      <c r="K190" s="7">
        <f>ROUND(I192*D198,2)</f>
        <v>6186.04</v>
      </c>
      <c r="L190" s="51" t="s">
        <v>96</v>
      </c>
      <c r="M190" s="93">
        <f>IF(I190="SINAPI",VLOOKUP(AV.J.I.RAIMUNDO!H190,SINAPI,4,),VLOOKUP(AV.J.I.RAIMUNDO!H190,SETOP,5,))</f>
        <v>1.17</v>
      </c>
      <c r="N190" s="93">
        <f t="shared" si="17"/>
        <v>1.45</v>
      </c>
      <c r="O190" s="12">
        <f>K190*M190</f>
        <v>7237.6668</v>
      </c>
      <c r="P190" s="289">
        <f t="shared" si="19"/>
        <v>8969.7579999999998</v>
      </c>
      <c r="R190" s="280"/>
      <c r="S190" s="281"/>
      <c r="T190" s="277">
        <f t="shared" si="20"/>
        <v>0</v>
      </c>
    </row>
    <row r="191" spans="1:20" s="57" customFormat="1" ht="30" hidden="1" customHeight="1">
      <c r="A191" s="9"/>
      <c r="B191" s="176"/>
      <c r="C191" s="347" t="s">
        <v>12371</v>
      </c>
      <c r="D191" s="347"/>
      <c r="E191" s="176"/>
      <c r="F191" s="176"/>
      <c r="G191" s="176"/>
      <c r="H191" s="178"/>
      <c r="I191" s="2"/>
      <c r="J191" s="2"/>
      <c r="K191" s="30"/>
      <c r="L191" s="30"/>
      <c r="M191" s="31"/>
      <c r="N191" s="93">
        <f t="shared" si="17"/>
        <v>0</v>
      </c>
      <c r="O191" s="31"/>
      <c r="P191" s="290">
        <f t="shared" si="19"/>
        <v>0</v>
      </c>
      <c r="S191" s="281"/>
      <c r="T191" s="277">
        <f t="shared" si="20"/>
        <v>0</v>
      </c>
    </row>
    <row r="192" spans="1:20" s="57" customFormat="1" ht="30" hidden="1" customHeight="1">
      <c r="A192" s="9"/>
      <c r="B192" s="176"/>
      <c r="C192" s="176" t="s">
        <v>12365</v>
      </c>
      <c r="D192" s="95">
        <f>D139</f>
        <v>1819.96</v>
      </c>
      <c r="E192" s="176" t="s">
        <v>19</v>
      </c>
      <c r="F192" s="176"/>
      <c r="G192" s="347" t="s">
        <v>12324</v>
      </c>
      <c r="H192" s="347"/>
      <c r="I192" s="48">
        <v>30</v>
      </c>
      <c r="J192" s="40" t="s">
        <v>12325</v>
      </c>
      <c r="K192" s="30"/>
      <c r="L192" s="30"/>
      <c r="M192" s="31"/>
      <c r="N192" s="93">
        <f t="shared" si="17"/>
        <v>0</v>
      </c>
      <c r="O192" s="31"/>
      <c r="P192" s="290">
        <f t="shared" si="19"/>
        <v>0</v>
      </c>
      <c r="S192" s="281"/>
      <c r="T192" s="277">
        <f t="shared" si="20"/>
        <v>0</v>
      </c>
    </row>
    <row r="193" spans="1:20" s="57" customFormat="1" ht="30" hidden="1" customHeight="1">
      <c r="A193" s="9"/>
      <c r="B193" s="176"/>
      <c r="C193" s="176" t="s">
        <v>12448</v>
      </c>
      <c r="D193" s="178">
        <v>0.05</v>
      </c>
      <c r="E193" s="176"/>
      <c r="F193" s="176"/>
      <c r="G193" s="178"/>
      <c r="H193" s="178"/>
      <c r="I193" s="48"/>
      <c r="J193" s="40"/>
      <c r="K193" s="30"/>
      <c r="L193" s="30"/>
      <c r="M193" s="31"/>
      <c r="N193" s="93">
        <f t="shared" si="17"/>
        <v>0</v>
      </c>
      <c r="O193" s="31"/>
      <c r="P193" s="290">
        <f t="shared" si="19"/>
        <v>0</v>
      </c>
      <c r="S193" s="281"/>
      <c r="T193" s="277">
        <f t="shared" si="20"/>
        <v>0</v>
      </c>
    </row>
    <row r="194" spans="1:20" s="57" customFormat="1" ht="30" hidden="1" customHeight="1">
      <c r="A194" s="9"/>
      <c r="B194" s="176"/>
      <c r="C194" s="176" t="s">
        <v>12445</v>
      </c>
      <c r="D194" s="178">
        <v>3.0000000000000001E-3</v>
      </c>
      <c r="E194" s="176"/>
      <c r="F194" s="176"/>
      <c r="G194" s="176"/>
      <c r="H194" s="178"/>
      <c r="I194" s="40"/>
      <c r="J194" s="40"/>
      <c r="K194" s="30"/>
      <c r="L194" s="30"/>
      <c r="M194" s="31"/>
      <c r="N194" s="93">
        <f t="shared" si="17"/>
        <v>0</v>
      </c>
      <c r="O194" s="31"/>
      <c r="P194" s="290">
        <f t="shared" si="19"/>
        <v>0</v>
      </c>
      <c r="S194" s="281"/>
      <c r="T194" s="277">
        <f t="shared" si="20"/>
        <v>0</v>
      </c>
    </row>
    <row r="195" spans="1:20" s="57" customFormat="1" ht="30" hidden="1" customHeight="1">
      <c r="A195" s="9"/>
      <c r="B195" s="176"/>
      <c r="C195" s="176" t="s">
        <v>12446</v>
      </c>
      <c r="D195" s="178">
        <v>0.03</v>
      </c>
      <c r="E195" s="176"/>
      <c r="F195" s="176"/>
      <c r="G195" s="176"/>
      <c r="H195" s="178"/>
      <c r="I195" s="40"/>
      <c r="J195" s="40"/>
      <c r="K195" s="30"/>
      <c r="L195" s="30"/>
      <c r="M195" s="31"/>
      <c r="N195" s="93">
        <f t="shared" si="17"/>
        <v>0</v>
      </c>
      <c r="O195" s="31"/>
      <c r="P195" s="290">
        <f t="shared" si="19"/>
        <v>0</v>
      </c>
      <c r="S195" s="281"/>
      <c r="T195" s="277">
        <f t="shared" si="20"/>
        <v>0</v>
      </c>
    </row>
    <row r="196" spans="1:20" s="57" customFormat="1" ht="30" hidden="1" customHeight="1">
      <c r="A196" s="9"/>
      <c r="B196" s="176"/>
      <c r="C196" s="176" t="s">
        <v>12447</v>
      </c>
      <c r="D196" s="178">
        <v>0.02</v>
      </c>
      <c r="E196" s="176"/>
      <c r="F196" s="176"/>
      <c r="G196" s="176"/>
      <c r="H196" s="178"/>
      <c r="I196" s="40"/>
      <c r="J196" s="40"/>
      <c r="K196" s="30"/>
      <c r="L196" s="30"/>
      <c r="M196" s="31"/>
      <c r="N196" s="93">
        <f t="shared" si="17"/>
        <v>0</v>
      </c>
      <c r="O196" s="31"/>
      <c r="P196" s="290">
        <f t="shared" si="19"/>
        <v>0</v>
      </c>
      <c r="S196" s="281"/>
      <c r="T196" s="277">
        <f t="shared" si="20"/>
        <v>0</v>
      </c>
    </row>
    <row r="197" spans="1:20" s="57" customFormat="1" ht="30" hidden="1" customHeight="1">
      <c r="A197" s="9"/>
      <c r="B197" s="176"/>
      <c r="C197" s="68" t="s">
        <v>12438</v>
      </c>
      <c r="D197" s="157">
        <f>D192*SUM(D193:D196)</f>
        <v>187.45588000000001</v>
      </c>
      <c r="E197" s="68" t="s">
        <v>20</v>
      </c>
      <c r="F197" s="176"/>
      <c r="G197" s="176"/>
      <c r="H197" s="178"/>
      <c r="I197" s="2"/>
      <c r="J197" s="2"/>
      <c r="K197" s="30"/>
      <c r="L197" s="30"/>
      <c r="M197" s="31"/>
      <c r="N197" s="93">
        <f t="shared" si="17"/>
        <v>0</v>
      </c>
      <c r="O197" s="31"/>
      <c r="P197" s="290">
        <f t="shared" si="19"/>
        <v>0</v>
      </c>
      <c r="S197" s="281"/>
      <c r="T197" s="277">
        <f t="shared" si="20"/>
        <v>0</v>
      </c>
    </row>
    <row r="198" spans="1:20" s="57" customFormat="1" ht="30" hidden="1" customHeight="1">
      <c r="A198" s="9"/>
      <c r="B198" s="176"/>
      <c r="C198" s="158" t="s">
        <v>5</v>
      </c>
      <c r="D198" s="159">
        <f>D197*110%</f>
        <v>206.20146800000003</v>
      </c>
      <c r="E198" s="158" t="s">
        <v>20</v>
      </c>
      <c r="F198" s="176"/>
      <c r="G198" s="176"/>
      <c r="H198" s="178"/>
      <c r="I198" s="40"/>
      <c r="J198" s="40"/>
      <c r="K198" s="30"/>
      <c r="L198" s="30"/>
      <c r="M198" s="31"/>
      <c r="N198" s="93">
        <f t="shared" si="17"/>
        <v>0</v>
      </c>
      <c r="O198" s="31"/>
      <c r="P198" s="290">
        <f t="shared" si="19"/>
        <v>0</v>
      </c>
      <c r="S198" s="281"/>
      <c r="T198" s="277">
        <f t="shared" si="20"/>
        <v>0</v>
      </c>
    </row>
    <row r="199" spans="1:20" s="57" customFormat="1" ht="30" hidden="1" customHeight="1">
      <c r="A199" s="225"/>
      <c r="B199" s="226"/>
      <c r="C199" s="226"/>
      <c r="D199" s="227"/>
      <c r="E199" s="226"/>
      <c r="F199" s="226"/>
      <c r="G199" s="226"/>
      <c r="H199" s="227"/>
      <c r="I199" s="227"/>
      <c r="J199" s="227"/>
      <c r="K199" s="228"/>
      <c r="L199" s="228"/>
      <c r="M199" s="229"/>
      <c r="N199" s="93">
        <f t="shared" si="17"/>
        <v>0</v>
      </c>
      <c r="O199" s="229"/>
      <c r="P199" s="290">
        <f t="shared" si="19"/>
        <v>0</v>
      </c>
      <c r="S199" s="281"/>
      <c r="T199" s="277">
        <f t="shared" si="20"/>
        <v>0</v>
      </c>
    </row>
    <row r="200" spans="1:20" s="57" customFormat="1" ht="30" customHeight="1">
      <c r="A200" s="9" t="s">
        <v>66</v>
      </c>
      <c r="B200" s="340" t="str">
        <f>IF(I200="SINAPI",VLOOKUP(AV.J.I.RAIMUNDO!H200,SINAPI,2,),VLOOKUP(AV.J.I.RAIMUNDO!H200,SETOP,3,))</f>
        <v>PLANTIO DE GRAMA SAO CARLOS EM LEIVAS</v>
      </c>
      <c r="C200" s="340"/>
      <c r="D200" s="340"/>
      <c r="E200" s="340"/>
      <c r="F200" s="340"/>
      <c r="G200" s="340"/>
      <c r="H200" s="50">
        <v>85179</v>
      </c>
      <c r="I200" s="10" t="s">
        <v>22856</v>
      </c>
      <c r="J200" s="92" t="str">
        <f>IF(I200="SINAPI",VLOOKUP(AV.J.I.RAIMUNDO!H200,SINAPI,3,),VLOOKUP(AV.J.I.RAIMUNDO!H200,SETOP,4,))</f>
        <v>m²</v>
      </c>
      <c r="K200" s="7">
        <f>ROUND(D203,2)</f>
        <v>2001.96</v>
      </c>
      <c r="L200" s="34" t="s">
        <v>104</v>
      </c>
      <c r="M200" s="93">
        <f>IF(I200="SINAPI",VLOOKUP(AV.J.I.RAIMUNDO!H200,SINAPI,4,),VLOOKUP(AV.J.I.RAIMUNDO!H200,SETOP,5,))</f>
        <v>12.89</v>
      </c>
      <c r="N200" s="93">
        <f t="shared" si="17"/>
        <v>16.010000000000002</v>
      </c>
      <c r="O200" s="12">
        <f t="shared" ref="O200" si="21">K200*M200</f>
        <v>25805.2644</v>
      </c>
      <c r="P200" s="290">
        <f t="shared" si="19"/>
        <v>32051.379600000004</v>
      </c>
      <c r="R200" s="280"/>
      <c r="S200" s="281"/>
      <c r="T200" s="277">
        <f t="shared" si="20"/>
        <v>0</v>
      </c>
    </row>
    <row r="201" spans="1:20" s="57" customFormat="1" ht="30" hidden="1" customHeight="1">
      <c r="A201" s="9"/>
      <c r="B201" s="176"/>
      <c r="C201" s="347" t="s">
        <v>12372</v>
      </c>
      <c r="D201" s="347"/>
      <c r="E201" s="176"/>
      <c r="F201" s="176"/>
      <c r="G201" s="176"/>
      <c r="H201" s="178"/>
      <c r="I201" s="40"/>
      <c r="J201" s="40"/>
      <c r="K201" s="30"/>
      <c r="L201" s="30"/>
      <c r="M201" s="31"/>
      <c r="N201" s="93">
        <f t="shared" si="17"/>
        <v>0</v>
      </c>
      <c r="O201" s="31"/>
      <c r="P201" s="290">
        <f t="shared" si="19"/>
        <v>0</v>
      </c>
      <c r="S201" s="281"/>
      <c r="T201" s="277">
        <f t="shared" si="20"/>
        <v>0</v>
      </c>
    </row>
    <row r="202" spans="1:20" s="57" customFormat="1" ht="30" hidden="1" customHeight="1">
      <c r="A202" s="9"/>
      <c r="B202" s="176"/>
      <c r="C202" s="149" t="s">
        <v>12376</v>
      </c>
      <c r="D202" s="185">
        <f>D139</f>
        <v>1819.96</v>
      </c>
      <c r="E202" s="149" t="s">
        <v>19</v>
      </c>
      <c r="F202" s="176"/>
      <c r="G202" s="176"/>
      <c r="H202" s="178"/>
      <c r="I202" s="40"/>
      <c r="J202" s="40"/>
      <c r="K202" s="30"/>
      <c r="L202" s="30"/>
      <c r="M202" s="31"/>
      <c r="N202" s="93">
        <f t="shared" si="17"/>
        <v>0</v>
      </c>
      <c r="O202" s="31"/>
      <c r="P202" s="290">
        <f t="shared" si="19"/>
        <v>0</v>
      </c>
      <c r="S202" s="281"/>
      <c r="T202" s="277">
        <f t="shared" si="20"/>
        <v>0</v>
      </c>
    </row>
    <row r="203" spans="1:20" s="57" customFormat="1" ht="30" hidden="1" customHeight="1">
      <c r="A203" s="9"/>
      <c r="B203" s="176"/>
      <c r="C203" s="158" t="s">
        <v>5</v>
      </c>
      <c r="D203" s="159">
        <f>D202*110%</f>
        <v>2001.9560000000001</v>
      </c>
      <c r="E203" s="158" t="s">
        <v>19</v>
      </c>
      <c r="F203" s="176"/>
      <c r="G203" s="176"/>
      <c r="H203" s="178"/>
      <c r="I203" s="40"/>
      <c r="J203" s="40"/>
      <c r="K203" s="30"/>
      <c r="L203" s="30"/>
      <c r="M203" s="31"/>
      <c r="N203" s="93">
        <f t="shared" si="17"/>
        <v>0</v>
      </c>
      <c r="O203" s="31"/>
      <c r="P203" s="290">
        <f t="shared" si="19"/>
        <v>0</v>
      </c>
      <c r="S203" s="281"/>
      <c r="T203" s="277">
        <f t="shared" si="20"/>
        <v>0</v>
      </c>
    </row>
    <row r="204" spans="1:20" s="57" customFormat="1" ht="30" hidden="1" customHeight="1">
      <c r="A204" s="225"/>
      <c r="B204" s="226"/>
      <c r="C204" s="226"/>
      <c r="D204" s="227"/>
      <c r="E204" s="226"/>
      <c r="F204" s="226"/>
      <c r="G204" s="226"/>
      <c r="H204" s="227"/>
      <c r="I204" s="227"/>
      <c r="J204" s="227"/>
      <c r="K204" s="228"/>
      <c r="L204" s="228"/>
      <c r="M204" s="229"/>
      <c r="N204" s="93">
        <f t="shared" si="17"/>
        <v>0</v>
      </c>
      <c r="O204" s="229"/>
      <c r="P204" s="290">
        <f t="shared" si="19"/>
        <v>0</v>
      </c>
      <c r="S204" s="281"/>
      <c r="T204" s="277">
        <f t="shared" si="20"/>
        <v>0</v>
      </c>
    </row>
    <row r="205" spans="1:20" s="57" customFormat="1" ht="30" customHeight="1">
      <c r="A205" s="9" t="s">
        <v>67</v>
      </c>
      <c r="B205" s="340" t="str">
        <f>IF(I205="SINAPI",VLOOKUP(AV.J.I.RAIMUNDO!H205,SINAPI,2,),VLOOKUP(AV.J.I.RAIMUNDO!H205,SETOP,3,))</f>
        <v>APLICAÇÃO DE ADUBO EM SOLO. AF_05/2018</v>
      </c>
      <c r="C205" s="340"/>
      <c r="D205" s="340"/>
      <c r="E205" s="340"/>
      <c r="F205" s="340"/>
      <c r="G205" s="340"/>
      <c r="H205" s="50">
        <v>98520</v>
      </c>
      <c r="I205" s="10" t="s">
        <v>22856</v>
      </c>
      <c r="J205" s="92" t="str">
        <f>IF(I205="SINAPI",VLOOKUP(AV.J.I.RAIMUNDO!H205,SINAPI,3,),VLOOKUP(AV.J.I.RAIMUNDO!H205,SETOP,4,))</f>
        <v>m²</v>
      </c>
      <c r="K205" s="7">
        <f>ROUND(D210,2)</f>
        <v>60.06</v>
      </c>
      <c r="L205" s="34" t="s">
        <v>86</v>
      </c>
      <c r="M205" s="93">
        <f>IF(I205="SINAPI",VLOOKUP(AV.J.I.RAIMUNDO!H205,SINAPI,4,),VLOOKUP(AV.J.I.RAIMUNDO!H205,SETOP,5,))</f>
        <v>3.37</v>
      </c>
      <c r="N205" s="93">
        <f t="shared" si="17"/>
        <v>4.1900000000000004</v>
      </c>
      <c r="O205" s="12">
        <f>M205*K205</f>
        <v>202.40220000000002</v>
      </c>
      <c r="P205" s="290">
        <f t="shared" si="19"/>
        <v>251.65140000000002</v>
      </c>
      <c r="R205" s="280"/>
      <c r="S205" s="281"/>
      <c r="T205" s="277">
        <f t="shared" si="20"/>
        <v>0</v>
      </c>
    </row>
    <row r="206" spans="1:20" s="57" customFormat="1" ht="30" hidden="1" customHeight="1">
      <c r="A206" s="53"/>
      <c r="B206" s="158"/>
      <c r="C206" s="347" t="s">
        <v>12372</v>
      </c>
      <c r="D206" s="347"/>
      <c r="E206" s="158"/>
      <c r="F206" s="158"/>
      <c r="G206" s="158"/>
      <c r="H206" s="166"/>
      <c r="I206" s="44"/>
      <c r="J206" s="44"/>
      <c r="K206" s="54"/>
      <c r="L206" s="54"/>
      <c r="M206" s="55"/>
      <c r="N206" s="93">
        <f t="shared" si="17"/>
        <v>0</v>
      </c>
      <c r="O206" s="55"/>
      <c r="P206" s="290">
        <f t="shared" si="19"/>
        <v>0</v>
      </c>
      <c r="S206" s="281"/>
      <c r="T206" s="277">
        <f t="shared" si="20"/>
        <v>0</v>
      </c>
    </row>
    <row r="207" spans="1:20" s="57" customFormat="1" ht="30" hidden="1" customHeight="1">
      <c r="A207" s="9"/>
      <c r="B207" s="176"/>
      <c r="C207" s="176" t="s">
        <v>12365</v>
      </c>
      <c r="D207" s="95">
        <f>D139</f>
        <v>1819.96</v>
      </c>
      <c r="E207" s="176" t="s">
        <v>19</v>
      </c>
      <c r="F207" s="176"/>
      <c r="G207" s="176"/>
      <c r="H207" s="178"/>
      <c r="I207" s="40"/>
      <c r="J207" s="40"/>
      <c r="K207" s="30"/>
      <c r="L207" s="30"/>
      <c r="M207" s="31"/>
      <c r="N207" s="93">
        <f t="shared" si="17"/>
        <v>0</v>
      </c>
      <c r="O207" s="31"/>
      <c r="P207" s="290">
        <f t="shared" si="19"/>
        <v>0</v>
      </c>
      <c r="S207" s="281"/>
      <c r="T207" s="277">
        <f t="shared" si="20"/>
        <v>0</v>
      </c>
    </row>
    <row r="208" spans="1:20" s="57" customFormat="1" ht="30" hidden="1" customHeight="1">
      <c r="A208" s="9"/>
      <c r="B208" s="176"/>
      <c r="C208" s="176" t="s">
        <v>12382</v>
      </c>
      <c r="D208" s="178">
        <v>0.03</v>
      </c>
      <c r="E208" s="176"/>
      <c r="F208" s="176"/>
      <c r="G208" s="176"/>
      <c r="H208" s="178"/>
      <c r="I208" s="40"/>
      <c r="J208" s="40"/>
      <c r="K208" s="30"/>
      <c r="L208" s="30"/>
      <c r="M208" s="31"/>
      <c r="N208" s="93">
        <f t="shared" si="17"/>
        <v>0</v>
      </c>
      <c r="O208" s="31"/>
      <c r="P208" s="290">
        <f t="shared" si="19"/>
        <v>0</v>
      </c>
      <c r="S208" s="281"/>
      <c r="T208" s="277">
        <f t="shared" si="20"/>
        <v>0</v>
      </c>
    </row>
    <row r="209" spans="1:20" s="57" customFormat="1" ht="30" hidden="1" customHeight="1">
      <c r="A209" s="9"/>
      <c r="B209" s="176"/>
      <c r="C209" s="68" t="s">
        <v>12438</v>
      </c>
      <c r="D209" s="157">
        <f>D207*D208</f>
        <v>54.598799999999997</v>
      </c>
      <c r="E209" s="68" t="s">
        <v>19</v>
      </c>
      <c r="F209" s="176"/>
      <c r="G209" s="176"/>
      <c r="H209" s="178"/>
      <c r="I209" s="40"/>
      <c r="J209" s="40"/>
      <c r="K209" s="30"/>
      <c r="L209" s="30"/>
      <c r="M209" s="31"/>
      <c r="N209" s="93">
        <f t="shared" ref="N209:N247" si="22">ROUND(M209*(1+$C$7),2)</f>
        <v>0</v>
      </c>
      <c r="O209" s="31"/>
      <c r="P209" s="290">
        <f t="shared" ref="P209:P247" si="23">N209*K209</f>
        <v>0</v>
      </c>
      <c r="S209" s="281"/>
      <c r="T209" s="277">
        <f t="shared" ref="T209:T247" si="24">R209*S209</f>
        <v>0</v>
      </c>
    </row>
    <row r="210" spans="1:20" s="57" customFormat="1" ht="30" hidden="1" customHeight="1">
      <c r="A210" s="9"/>
      <c r="B210" s="176"/>
      <c r="C210" s="158" t="s">
        <v>5</v>
      </c>
      <c r="D210" s="159">
        <f>D209*110%</f>
        <v>60.058680000000003</v>
      </c>
      <c r="E210" s="158" t="s">
        <v>19</v>
      </c>
      <c r="F210" s="176"/>
      <c r="G210" s="176"/>
      <c r="H210" s="178"/>
      <c r="I210" s="40"/>
      <c r="J210" s="40"/>
      <c r="K210" s="30"/>
      <c r="L210" s="30"/>
      <c r="M210" s="31"/>
      <c r="N210" s="93">
        <f t="shared" si="22"/>
        <v>0</v>
      </c>
      <c r="O210" s="31"/>
      <c r="P210" s="290">
        <f t="shared" si="23"/>
        <v>0</v>
      </c>
      <c r="S210" s="281"/>
      <c r="T210" s="277">
        <f t="shared" si="24"/>
        <v>0</v>
      </c>
    </row>
    <row r="211" spans="1:20" s="57" customFormat="1" ht="30" hidden="1" customHeight="1">
      <c r="A211" s="225"/>
      <c r="B211" s="226"/>
      <c r="C211" s="226"/>
      <c r="D211" s="227"/>
      <c r="E211" s="226"/>
      <c r="F211" s="226"/>
      <c r="G211" s="226"/>
      <c r="H211" s="227"/>
      <c r="I211" s="227"/>
      <c r="J211" s="227"/>
      <c r="K211" s="228"/>
      <c r="L211" s="228"/>
      <c r="M211" s="229"/>
      <c r="N211" s="93">
        <f t="shared" si="22"/>
        <v>0</v>
      </c>
      <c r="O211" s="229"/>
      <c r="P211" s="290">
        <f t="shared" si="23"/>
        <v>0</v>
      </c>
      <c r="S211" s="281"/>
      <c r="T211" s="277">
        <f t="shared" si="24"/>
        <v>0</v>
      </c>
    </row>
    <row r="212" spans="1:20" s="57" customFormat="1" ht="30" customHeight="1">
      <c r="A212" s="9" t="s">
        <v>68</v>
      </c>
      <c r="B212" s="340" t="str">
        <f>IF(I212="SINAPI",VLOOKUP(AV.J.I.RAIMUNDO!H212,SINAPI,2,),VLOOKUP(AV.J.I.RAIMUNDO!H212,SETOP,3,))</f>
        <v>APLICAÇÃO DE CALCÁRIO PARA CORREÇÃO DO PH DO SOLO. AF_05/2018</v>
      </c>
      <c r="C212" s="340"/>
      <c r="D212" s="340"/>
      <c r="E212" s="340"/>
      <c r="F212" s="340"/>
      <c r="G212" s="340"/>
      <c r="H212" s="50">
        <v>98521</v>
      </c>
      <c r="I212" s="10" t="s">
        <v>22856</v>
      </c>
      <c r="J212" s="92" t="str">
        <f>IF(I212="SINAPI",VLOOKUP(AV.J.I.RAIMUNDO!H212,SINAPI,3,),VLOOKUP(AV.J.I.RAIMUNDO!H212,SETOP,4,))</f>
        <v>m²</v>
      </c>
      <c r="K212" s="11">
        <f>ROUND(D217,2)</f>
        <v>600.59</v>
      </c>
      <c r="L212" s="11" t="s">
        <v>86</v>
      </c>
      <c r="M212" s="93">
        <f>IF(I212="SINAPI",VLOOKUP(AV.J.I.RAIMUNDO!H212,SINAPI,4,),VLOOKUP(AV.J.I.RAIMUNDO!H212,SETOP,5,))</f>
        <v>0.26</v>
      </c>
      <c r="N212" s="93">
        <f t="shared" si="22"/>
        <v>0.32</v>
      </c>
      <c r="O212" s="12">
        <f>M212*K212</f>
        <v>156.1534</v>
      </c>
      <c r="P212" s="290">
        <f t="shared" si="23"/>
        <v>192.18880000000001</v>
      </c>
      <c r="R212" s="280"/>
      <c r="S212" s="281"/>
      <c r="T212" s="277">
        <f t="shared" si="24"/>
        <v>0</v>
      </c>
    </row>
    <row r="213" spans="1:20" s="57" customFormat="1" ht="30" hidden="1" customHeight="1">
      <c r="A213" s="9"/>
      <c r="B213" s="176"/>
      <c r="C213" s="347" t="s">
        <v>12372</v>
      </c>
      <c r="D213" s="347"/>
      <c r="E213" s="176"/>
      <c r="F213" s="176"/>
      <c r="G213" s="176"/>
      <c r="H213" s="166"/>
      <c r="I213" s="44"/>
      <c r="J213" s="44"/>
      <c r="K213" s="54"/>
      <c r="L213" s="54"/>
      <c r="M213" s="55"/>
      <c r="N213" s="93">
        <f t="shared" si="22"/>
        <v>0</v>
      </c>
      <c r="O213" s="55"/>
      <c r="P213" s="290">
        <f t="shared" si="23"/>
        <v>0</v>
      </c>
      <c r="S213" s="281"/>
      <c r="T213" s="277">
        <f t="shared" si="24"/>
        <v>0</v>
      </c>
    </row>
    <row r="214" spans="1:20" s="57" customFormat="1" ht="30" hidden="1" customHeight="1">
      <c r="A214" s="9"/>
      <c r="B214" s="176"/>
      <c r="C214" s="176" t="s">
        <v>12365</v>
      </c>
      <c r="D214" s="95">
        <f>D139</f>
        <v>1819.96</v>
      </c>
      <c r="E214" s="176" t="s">
        <v>19</v>
      </c>
      <c r="F214" s="176"/>
      <c r="G214" s="176"/>
      <c r="H214" s="178"/>
      <c r="I214" s="40"/>
      <c r="J214" s="40"/>
      <c r="K214" s="30"/>
      <c r="L214" s="30"/>
      <c r="M214" s="31"/>
      <c r="N214" s="93">
        <f t="shared" si="22"/>
        <v>0</v>
      </c>
      <c r="O214" s="31"/>
      <c r="P214" s="290">
        <f t="shared" si="23"/>
        <v>0</v>
      </c>
      <c r="S214" s="281"/>
      <c r="T214" s="277">
        <f t="shared" si="24"/>
        <v>0</v>
      </c>
    </row>
    <row r="215" spans="1:20" s="57" customFormat="1" ht="30" hidden="1" customHeight="1">
      <c r="A215" s="9"/>
      <c r="B215" s="176"/>
      <c r="C215" s="176" t="s">
        <v>12382</v>
      </c>
      <c r="D215" s="178">
        <v>0.3</v>
      </c>
      <c r="E215" s="176"/>
      <c r="F215" s="176"/>
      <c r="G215" s="176"/>
      <c r="H215" s="178"/>
      <c r="I215" s="40"/>
      <c r="J215" s="40"/>
      <c r="K215" s="30"/>
      <c r="L215" s="30"/>
      <c r="M215" s="31"/>
      <c r="N215" s="93">
        <f t="shared" si="22"/>
        <v>0</v>
      </c>
      <c r="O215" s="31"/>
      <c r="P215" s="290">
        <f t="shared" si="23"/>
        <v>0</v>
      </c>
      <c r="S215" s="281"/>
      <c r="T215" s="277">
        <f t="shared" si="24"/>
        <v>0</v>
      </c>
    </row>
    <row r="216" spans="1:20" s="57" customFormat="1" ht="30" hidden="1" customHeight="1">
      <c r="A216" s="9"/>
      <c r="B216" s="176"/>
      <c r="C216" s="68" t="s">
        <v>12438</v>
      </c>
      <c r="D216" s="157">
        <f>D215*D214</f>
        <v>545.98799999999994</v>
      </c>
      <c r="E216" s="68" t="s">
        <v>19</v>
      </c>
      <c r="F216" s="176"/>
      <c r="G216" s="176"/>
      <c r="H216" s="178"/>
      <c r="I216" s="40"/>
      <c r="J216" s="40"/>
      <c r="K216" s="30"/>
      <c r="L216" s="30"/>
      <c r="M216" s="31"/>
      <c r="N216" s="93">
        <f t="shared" si="22"/>
        <v>0</v>
      </c>
      <c r="O216" s="31"/>
      <c r="P216" s="290">
        <f t="shared" si="23"/>
        <v>0</v>
      </c>
      <c r="S216" s="281"/>
      <c r="T216" s="277">
        <f t="shared" si="24"/>
        <v>0</v>
      </c>
    </row>
    <row r="217" spans="1:20" s="57" customFormat="1" ht="30" hidden="1" customHeight="1">
      <c r="A217" s="53"/>
      <c r="B217" s="158"/>
      <c r="C217" s="158" t="s">
        <v>5</v>
      </c>
      <c r="D217" s="159">
        <f>D216*110%</f>
        <v>600.58680000000004</v>
      </c>
      <c r="E217" s="158" t="s">
        <v>19</v>
      </c>
      <c r="F217" s="158"/>
      <c r="G217" s="158"/>
      <c r="H217" s="166"/>
      <c r="I217" s="44"/>
      <c r="J217" s="44"/>
      <c r="K217" s="54"/>
      <c r="L217" s="54"/>
      <c r="M217" s="55"/>
      <c r="N217" s="93">
        <f t="shared" si="22"/>
        <v>0</v>
      </c>
      <c r="O217" s="55"/>
      <c r="P217" s="290">
        <f t="shared" si="23"/>
        <v>0</v>
      </c>
      <c r="S217" s="281"/>
      <c r="T217" s="277">
        <f t="shared" si="24"/>
        <v>0</v>
      </c>
    </row>
    <row r="218" spans="1:20" s="57" customFormat="1" ht="30" hidden="1" customHeight="1">
      <c r="A218" s="225"/>
      <c r="B218" s="226"/>
      <c r="C218" s="226"/>
      <c r="D218" s="227"/>
      <c r="E218" s="226"/>
      <c r="F218" s="226"/>
      <c r="G218" s="226"/>
      <c r="H218" s="227"/>
      <c r="I218" s="227"/>
      <c r="J218" s="227"/>
      <c r="K218" s="228"/>
      <c r="L218" s="228"/>
      <c r="M218" s="229"/>
      <c r="N218" s="93">
        <f t="shared" si="22"/>
        <v>0</v>
      </c>
      <c r="O218" s="229"/>
      <c r="P218" s="290">
        <f t="shared" si="23"/>
        <v>0</v>
      </c>
      <c r="S218" s="281"/>
      <c r="T218" s="277">
        <f t="shared" si="24"/>
        <v>0</v>
      </c>
    </row>
    <row r="219" spans="1:20" s="57" customFormat="1" ht="30" customHeight="1">
      <c r="A219" s="9" t="s">
        <v>12442</v>
      </c>
      <c r="B219" s="340" t="str">
        <f>IF(I219="SINAPI",VLOOKUP(AV.J.I.RAIMUNDO!H219,SINAPI,2,),VLOOKUP(AV.J.I.RAIMUNDO!H219,SETOP,3,))</f>
        <v>EXECUÇÃO E COMPACTAÇÃO DE ATERRO COM SOLO PREDOMINANTEMENTE ARGILOSO - EXCLUSIVE ESCAVAÇÃO, CARGA E TRANSPORTE E SOLO. AF_09/2017</v>
      </c>
      <c r="C219" s="340"/>
      <c r="D219" s="340"/>
      <c r="E219" s="340"/>
      <c r="F219" s="340"/>
      <c r="G219" s="340"/>
      <c r="H219" s="50">
        <v>96385</v>
      </c>
      <c r="I219" s="10" t="s">
        <v>22856</v>
      </c>
      <c r="J219" s="92" t="str">
        <f>IF(I219="SINAPI",VLOOKUP(AV.J.I.RAIMUNDO!H219,SINAPI,3,),VLOOKUP(AV.J.I.RAIMUNDO!H219,SETOP,4,))</f>
        <v>m³</v>
      </c>
      <c r="K219" s="11">
        <f>ROUND(D224,2)</f>
        <v>30.03</v>
      </c>
      <c r="L219" s="11" t="s">
        <v>95</v>
      </c>
      <c r="M219" s="93">
        <f>IF(I219="SINAPI",VLOOKUP(AV.J.I.RAIMUNDO!H219,SINAPI,4,),VLOOKUP(AV.J.I.RAIMUNDO!H219,SETOP,5,))</f>
        <v>5.25</v>
      </c>
      <c r="N219" s="93">
        <f t="shared" si="22"/>
        <v>6.52</v>
      </c>
      <c r="O219" s="12">
        <f t="shared" ref="O219" si="25">K219*M219</f>
        <v>157.6575</v>
      </c>
      <c r="P219" s="290">
        <f t="shared" si="23"/>
        <v>195.79560000000001</v>
      </c>
      <c r="R219" s="280"/>
      <c r="S219" s="281"/>
      <c r="T219" s="277">
        <f t="shared" si="24"/>
        <v>0</v>
      </c>
    </row>
    <row r="220" spans="1:20" s="57" customFormat="1" ht="30" hidden="1" customHeight="1">
      <c r="A220" s="9"/>
      <c r="B220" s="176"/>
      <c r="C220" s="347" t="s">
        <v>12372</v>
      </c>
      <c r="D220" s="347"/>
      <c r="E220" s="176"/>
      <c r="F220" s="176"/>
      <c r="G220" s="176"/>
      <c r="H220" s="178"/>
      <c r="I220" s="2"/>
      <c r="J220" s="2"/>
      <c r="K220" s="30"/>
      <c r="L220" s="30"/>
      <c r="M220" s="31"/>
      <c r="N220" s="93">
        <f t="shared" si="22"/>
        <v>0</v>
      </c>
      <c r="O220" s="31"/>
      <c r="P220" s="290">
        <f t="shared" si="23"/>
        <v>0</v>
      </c>
      <c r="S220" s="281"/>
      <c r="T220" s="277">
        <f t="shared" si="24"/>
        <v>0</v>
      </c>
    </row>
    <row r="221" spans="1:20" s="57" customFormat="1" ht="30" hidden="1" customHeight="1">
      <c r="A221" s="9"/>
      <c r="B221" s="176"/>
      <c r="C221" s="176" t="s">
        <v>12365</v>
      </c>
      <c r="D221" s="95">
        <f>D139</f>
        <v>1819.96</v>
      </c>
      <c r="E221" s="176" t="s">
        <v>19</v>
      </c>
      <c r="F221" s="176"/>
      <c r="G221" s="347"/>
      <c r="H221" s="347"/>
      <c r="I221" s="48"/>
      <c r="J221" s="2"/>
      <c r="K221" s="30"/>
      <c r="L221" s="30"/>
      <c r="M221" s="31"/>
      <c r="N221" s="93">
        <f t="shared" si="22"/>
        <v>0</v>
      </c>
      <c r="O221" s="31"/>
      <c r="P221" s="290">
        <f t="shared" si="23"/>
        <v>0</v>
      </c>
      <c r="S221" s="281"/>
      <c r="T221" s="277">
        <f t="shared" si="24"/>
        <v>0</v>
      </c>
    </row>
    <row r="222" spans="1:20" s="57" customFormat="1" ht="30" hidden="1" customHeight="1">
      <c r="A222" s="9"/>
      <c r="B222" s="176"/>
      <c r="C222" s="176" t="s">
        <v>12439</v>
      </c>
      <c r="D222" s="178">
        <v>1.4999999999999999E-2</v>
      </c>
      <c r="E222" s="176" t="s">
        <v>4</v>
      </c>
      <c r="F222" s="176"/>
      <c r="G222" s="56"/>
      <c r="H222" s="56"/>
      <c r="I222" s="16"/>
      <c r="J222" s="16"/>
      <c r="K222" s="30"/>
      <c r="L222" s="30"/>
      <c r="M222" s="31"/>
      <c r="N222" s="93">
        <f t="shared" si="22"/>
        <v>0</v>
      </c>
      <c r="O222" s="31"/>
      <c r="P222" s="290">
        <f t="shared" si="23"/>
        <v>0</v>
      </c>
      <c r="S222" s="281"/>
      <c r="T222" s="277">
        <f t="shared" si="24"/>
        <v>0</v>
      </c>
    </row>
    <row r="223" spans="1:20" s="57" customFormat="1" ht="30" hidden="1" customHeight="1">
      <c r="A223" s="9"/>
      <c r="B223" s="176"/>
      <c r="C223" s="68" t="s">
        <v>12438</v>
      </c>
      <c r="D223" s="157">
        <f>D222*D221</f>
        <v>27.299399999999999</v>
      </c>
      <c r="E223" s="68" t="s">
        <v>20</v>
      </c>
      <c r="F223" s="176"/>
      <c r="G223" s="176"/>
      <c r="H223" s="178"/>
      <c r="I223" s="2"/>
      <c r="J223" s="2"/>
      <c r="K223" s="30"/>
      <c r="L223" s="30"/>
      <c r="M223" s="31"/>
      <c r="N223" s="93">
        <f t="shared" si="22"/>
        <v>0</v>
      </c>
      <c r="O223" s="31"/>
      <c r="P223" s="290">
        <f t="shared" si="23"/>
        <v>0</v>
      </c>
      <c r="S223" s="281"/>
      <c r="T223" s="277">
        <f t="shared" si="24"/>
        <v>0</v>
      </c>
    </row>
    <row r="224" spans="1:20" s="57" customFormat="1" ht="30" hidden="1" customHeight="1">
      <c r="A224" s="9"/>
      <c r="B224" s="176"/>
      <c r="C224" s="158" t="s">
        <v>5</v>
      </c>
      <c r="D224" s="159">
        <f>D223*110%</f>
        <v>30.029340000000001</v>
      </c>
      <c r="E224" s="158" t="s">
        <v>20</v>
      </c>
      <c r="F224" s="176"/>
      <c r="G224" s="176"/>
      <c r="H224" s="178"/>
      <c r="I224" s="40"/>
      <c r="J224" s="40"/>
      <c r="K224" s="30"/>
      <c r="L224" s="30"/>
      <c r="M224" s="31"/>
      <c r="N224" s="93">
        <f t="shared" si="22"/>
        <v>0</v>
      </c>
      <c r="O224" s="31"/>
      <c r="P224" s="290">
        <f t="shared" si="23"/>
        <v>0</v>
      </c>
      <c r="S224" s="281"/>
      <c r="T224" s="277">
        <f t="shared" si="24"/>
        <v>0</v>
      </c>
    </row>
    <row r="225" spans="1:20" s="57" customFormat="1" ht="30" hidden="1" customHeight="1">
      <c r="A225" s="225"/>
      <c r="B225" s="226"/>
      <c r="C225" s="226"/>
      <c r="D225" s="227"/>
      <c r="E225" s="226"/>
      <c r="F225" s="226"/>
      <c r="G225" s="226"/>
      <c r="H225" s="227"/>
      <c r="I225" s="227"/>
      <c r="J225" s="227"/>
      <c r="K225" s="228"/>
      <c r="L225" s="228"/>
      <c r="M225" s="229"/>
      <c r="N225" s="93">
        <f t="shared" si="22"/>
        <v>0</v>
      </c>
      <c r="O225" s="229"/>
      <c r="P225" s="290">
        <f t="shared" si="23"/>
        <v>0</v>
      </c>
      <c r="S225" s="281"/>
      <c r="T225" s="277">
        <f t="shared" si="24"/>
        <v>0</v>
      </c>
    </row>
    <row r="226" spans="1:20" s="57" customFormat="1" ht="30" customHeight="1">
      <c r="A226" s="49" t="s">
        <v>12443</v>
      </c>
      <c r="B226" s="340" t="str">
        <f>IF(I226="SINAPI",VLOOKUP(AV.J.I.RAIMUNDO!H226,SINAPI,2,),VLOOKUP(AV.J.I.RAIMUNDO!H226,SETOP,3,))</f>
        <v>TRANSPORTE COM CAMINHÃO BASCULANTE DE 10 M3, EM VIA URBANA EM REVESTIMENTO PRIMÁRIO (UNIDADE: M3XKM). AF_04/2016</v>
      </c>
      <c r="C226" s="340"/>
      <c r="D226" s="340"/>
      <c r="E226" s="340"/>
      <c r="F226" s="340"/>
      <c r="G226" s="340"/>
      <c r="H226" s="50">
        <v>93589</v>
      </c>
      <c r="I226" s="50" t="s">
        <v>22856</v>
      </c>
      <c r="J226" s="50" t="str">
        <f>IF(I226="SINAPI",VLOOKUP(AV.J.I.RAIMUNDO!H226,SINAPI,3,),VLOOKUP(AV.J.I.RAIMUNDO!H226,SETOP,4,))</f>
        <v>m³XKm</v>
      </c>
      <c r="K226" s="51">
        <f>ROUND(I228*D231,2)</f>
        <v>3888.52</v>
      </c>
      <c r="L226" s="51" t="s">
        <v>96</v>
      </c>
      <c r="M226" s="52">
        <f>IF(I226="SINAPI",VLOOKUP(AV.J.I.RAIMUNDO!H226,SINAPI,4,),VLOOKUP(AV.J.I.RAIMUNDO!H226,SETOP,5,))</f>
        <v>1.17</v>
      </c>
      <c r="N226" s="93">
        <f t="shared" si="22"/>
        <v>1.45</v>
      </c>
      <c r="O226" s="52">
        <f>K226*M226</f>
        <v>4549.5684000000001</v>
      </c>
      <c r="P226" s="289">
        <f t="shared" si="23"/>
        <v>5638.3539999999994</v>
      </c>
      <c r="R226" s="280"/>
      <c r="S226" s="281"/>
      <c r="T226" s="277">
        <f t="shared" si="24"/>
        <v>0</v>
      </c>
    </row>
    <row r="227" spans="1:20" s="57" customFormat="1" ht="30" hidden="1" customHeight="1">
      <c r="A227" s="49"/>
      <c r="B227" s="150"/>
      <c r="C227" s="347" t="s">
        <v>12371</v>
      </c>
      <c r="D227" s="347"/>
      <c r="E227" s="150"/>
      <c r="F227" s="150"/>
      <c r="G227" s="150"/>
      <c r="H227" s="48"/>
      <c r="I227" s="48"/>
      <c r="J227" s="48"/>
      <c r="K227" s="155"/>
      <c r="L227" s="155"/>
      <c r="M227" s="156"/>
      <c r="N227" s="93">
        <f t="shared" si="22"/>
        <v>0</v>
      </c>
      <c r="O227" s="156"/>
      <c r="P227" s="290">
        <f t="shared" si="23"/>
        <v>0</v>
      </c>
      <c r="S227" s="281"/>
      <c r="T227" s="277">
        <f t="shared" si="24"/>
        <v>0</v>
      </c>
    </row>
    <row r="228" spans="1:20" s="57" customFormat="1" ht="30" hidden="1" customHeight="1">
      <c r="A228" s="49"/>
      <c r="B228" s="150"/>
      <c r="C228" s="153" t="s">
        <v>22859</v>
      </c>
      <c r="D228" s="48">
        <f>D141</f>
        <v>3927.8</v>
      </c>
      <c r="E228" s="150" t="s">
        <v>19</v>
      </c>
      <c r="F228" s="150"/>
      <c r="G228" s="347" t="s">
        <v>12324</v>
      </c>
      <c r="H228" s="347"/>
      <c r="I228" s="48">
        <v>30</v>
      </c>
      <c r="J228" s="48" t="s">
        <v>12325</v>
      </c>
      <c r="K228" s="155"/>
      <c r="L228" s="155"/>
      <c r="M228" s="156"/>
      <c r="N228" s="93">
        <f t="shared" si="22"/>
        <v>0</v>
      </c>
      <c r="O228" s="156"/>
      <c r="P228" s="290">
        <f t="shared" si="23"/>
        <v>0</v>
      </c>
      <c r="S228" s="281"/>
      <c r="T228" s="277">
        <f t="shared" si="24"/>
        <v>0</v>
      </c>
    </row>
    <row r="229" spans="1:20" s="57" customFormat="1" ht="30" hidden="1" customHeight="1">
      <c r="A229" s="49"/>
      <c r="B229" s="150"/>
      <c r="C229" s="150" t="s">
        <v>22860</v>
      </c>
      <c r="D229" s="48">
        <v>0.03</v>
      </c>
      <c r="E229" s="150" t="s">
        <v>4</v>
      </c>
      <c r="F229" s="150"/>
      <c r="G229" s="150"/>
      <c r="H229" s="48"/>
      <c r="I229" s="48"/>
      <c r="J229" s="48"/>
      <c r="K229" s="155"/>
      <c r="L229" s="155"/>
      <c r="M229" s="156"/>
      <c r="N229" s="93">
        <f t="shared" si="22"/>
        <v>0</v>
      </c>
      <c r="O229" s="156"/>
      <c r="P229" s="290">
        <f t="shared" si="23"/>
        <v>0</v>
      </c>
      <c r="S229" s="281"/>
      <c r="T229" s="277">
        <f t="shared" si="24"/>
        <v>0</v>
      </c>
    </row>
    <row r="230" spans="1:20" s="57" customFormat="1" ht="30" hidden="1" customHeight="1">
      <c r="A230" s="49"/>
      <c r="B230" s="150"/>
      <c r="C230" s="68" t="s">
        <v>12438</v>
      </c>
      <c r="D230" s="157">
        <f>D229*D228</f>
        <v>117.834</v>
      </c>
      <c r="E230" s="68" t="s">
        <v>20</v>
      </c>
      <c r="F230" s="150"/>
      <c r="G230" s="150"/>
      <c r="H230" s="48"/>
      <c r="I230" s="48"/>
      <c r="J230" s="48"/>
      <c r="K230" s="155"/>
      <c r="L230" s="155"/>
      <c r="M230" s="156"/>
      <c r="N230" s="93">
        <f t="shared" si="22"/>
        <v>0</v>
      </c>
      <c r="O230" s="156"/>
      <c r="P230" s="290">
        <f t="shared" si="23"/>
        <v>0</v>
      </c>
      <c r="S230" s="281"/>
      <c r="T230" s="277">
        <f t="shared" si="24"/>
        <v>0</v>
      </c>
    </row>
    <row r="231" spans="1:20" s="57" customFormat="1" ht="30" hidden="1" customHeight="1">
      <c r="A231" s="49"/>
      <c r="B231" s="150"/>
      <c r="C231" s="158" t="s">
        <v>5</v>
      </c>
      <c r="D231" s="159">
        <f>D230*110%</f>
        <v>129.6174</v>
      </c>
      <c r="E231" s="158" t="s">
        <v>20</v>
      </c>
      <c r="F231" s="150"/>
      <c r="G231" s="150"/>
      <c r="H231" s="48"/>
      <c r="I231" s="48"/>
      <c r="J231" s="48"/>
      <c r="K231" s="155"/>
      <c r="L231" s="155"/>
      <c r="M231" s="156"/>
      <c r="N231" s="93">
        <f t="shared" si="22"/>
        <v>0</v>
      </c>
      <c r="O231" s="156"/>
      <c r="P231" s="290">
        <f t="shared" si="23"/>
        <v>0</v>
      </c>
      <c r="S231" s="281"/>
      <c r="T231" s="277">
        <f t="shared" si="24"/>
        <v>0</v>
      </c>
    </row>
    <row r="232" spans="1:20" s="57" customFormat="1" ht="30" hidden="1" customHeight="1">
      <c r="A232" s="225"/>
      <c r="B232" s="226"/>
      <c r="C232" s="226"/>
      <c r="D232" s="227"/>
      <c r="E232" s="226"/>
      <c r="F232" s="226"/>
      <c r="G232" s="226"/>
      <c r="H232" s="227"/>
      <c r="I232" s="227"/>
      <c r="J232" s="227"/>
      <c r="K232" s="228"/>
      <c r="L232" s="228"/>
      <c r="M232" s="229"/>
      <c r="N232" s="93">
        <f t="shared" si="22"/>
        <v>0</v>
      </c>
      <c r="O232" s="229"/>
      <c r="P232" s="290">
        <f t="shared" si="23"/>
        <v>0</v>
      </c>
      <c r="S232" s="281"/>
      <c r="T232" s="277">
        <f t="shared" si="24"/>
        <v>0</v>
      </c>
    </row>
    <row r="233" spans="1:20" s="57" customFormat="1" ht="30" customHeight="1">
      <c r="A233" s="49" t="s">
        <v>12444</v>
      </c>
      <c r="B233" s="340" t="str">
        <f>IF(I233="SINAPI",VLOOKUP(AV.J.I.RAIMUNDO!H233,SINAPI,2,),VLOOKUP(AV.J.I.RAIMUNDO!H233,SETOP,3,))</f>
        <v>LASTRO DE BRITA 2 OU 3 APILOADO MANUALMENTE</v>
      </c>
      <c r="C233" s="340"/>
      <c r="D233" s="340"/>
      <c r="E233" s="340"/>
      <c r="F233" s="340"/>
      <c r="G233" s="340"/>
      <c r="H233" s="50" t="s">
        <v>17152</v>
      </c>
      <c r="I233" s="50" t="s">
        <v>12477</v>
      </c>
      <c r="J233" s="92" t="str">
        <f>IF(I233="SINAPI",VLOOKUP(AV.J.I.RAIMUNDO!H233,SINAPI,3,),VLOOKUP(AV.J.I.RAIMUNDO!H233,SETOP,4,))</f>
        <v>M3</v>
      </c>
      <c r="K233" s="51">
        <f>ROUND(D238,2)</f>
        <v>129.62</v>
      </c>
      <c r="L233" s="51" t="s">
        <v>83</v>
      </c>
      <c r="M233" s="93">
        <f>IF(I233="SINAPI",VLOOKUP(AV.J.I.RAIMUNDO!H233,SINAPI,4,),VLOOKUP(AV.J.I.RAIMUNDO!H233,SETOP,5,))</f>
        <v>110.4</v>
      </c>
      <c r="N233" s="93">
        <f t="shared" si="22"/>
        <v>137.15</v>
      </c>
      <c r="O233" s="52">
        <f>K233*M233</f>
        <v>14310.048000000001</v>
      </c>
      <c r="P233" s="289">
        <f t="shared" si="23"/>
        <v>17777.383000000002</v>
      </c>
      <c r="R233" s="280"/>
      <c r="S233" s="281"/>
      <c r="T233" s="277">
        <f t="shared" si="24"/>
        <v>0</v>
      </c>
    </row>
    <row r="234" spans="1:20" s="57" customFormat="1" ht="30" hidden="1" customHeight="1">
      <c r="A234" s="9"/>
      <c r="B234" s="25"/>
      <c r="C234" s="341" t="s">
        <v>12373</v>
      </c>
      <c r="D234" s="341"/>
      <c r="E234" s="25"/>
      <c r="F234" s="25"/>
      <c r="G234" s="25"/>
      <c r="H234" s="2"/>
      <c r="I234" s="2"/>
      <c r="J234" s="2"/>
      <c r="K234" s="30"/>
      <c r="L234" s="30"/>
      <c r="M234" s="31"/>
      <c r="N234" s="93">
        <f t="shared" si="22"/>
        <v>0</v>
      </c>
      <c r="O234" s="31"/>
      <c r="P234" s="290">
        <f t="shared" si="23"/>
        <v>0</v>
      </c>
      <c r="S234" s="281"/>
      <c r="T234" s="277">
        <f t="shared" si="24"/>
        <v>0</v>
      </c>
    </row>
    <row r="235" spans="1:20" s="57" customFormat="1" ht="30" hidden="1" customHeight="1">
      <c r="A235" s="9"/>
      <c r="B235" s="154"/>
      <c r="C235" s="153" t="s">
        <v>22859</v>
      </c>
      <c r="D235" s="33">
        <f>D141</f>
        <v>3927.8</v>
      </c>
      <c r="E235" s="154" t="s">
        <v>19</v>
      </c>
      <c r="F235" s="154"/>
      <c r="G235" s="154"/>
      <c r="H235" s="153"/>
      <c r="I235" s="153"/>
      <c r="J235" s="153"/>
      <c r="K235" s="30"/>
      <c r="L235" s="30"/>
      <c r="M235" s="31"/>
      <c r="N235" s="93">
        <f t="shared" si="22"/>
        <v>0</v>
      </c>
      <c r="O235" s="31"/>
      <c r="P235" s="290">
        <f t="shared" si="23"/>
        <v>0</v>
      </c>
      <c r="S235" s="281"/>
      <c r="T235" s="277">
        <f t="shared" si="24"/>
        <v>0</v>
      </c>
    </row>
    <row r="236" spans="1:20" s="57" customFormat="1" ht="30" hidden="1" customHeight="1">
      <c r="A236" s="9"/>
      <c r="B236" s="25"/>
      <c r="C236" s="152" t="s">
        <v>22860</v>
      </c>
      <c r="D236" s="40">
        <f>D229</f>
        <v>0.03</v>
      </c>
      <c r="E236" s="25" t="s">
        <v>4</v>
      </c>
      <c r="F236" s="25"/>
      <c r="G236" s="25"/>
      <c r="H236" s="2"/>
      <c r="I236" s="2"/>
      <c r="J236" s="2"/>
      <c r="K236" s="30"/>
      <c r="L236" s="30"/>
      <c r="M236" s="31"/>
      <c r="N236" s="93">
        <f t="shared" si="22"/>
        <v>0</v>
      </c>
      <c r="O236" s="31"/>
      <c r="P236" s="290">
        <f t="shared" si="23"/>
        <v>0</v>
      </c>
      <c r="S236" s="281"/>
      <c r="T236" s="277">
        <f t="shared" si="24"/>
        <v>0</v>
      </c>
    </row>
    <row r="237" spans="1:20" s="57" customFormat="1" ht="30" hidden="1" customHeight="1">
      <c r="A237" s="9"/>
      <c r="B237" s="25"/>
      <c r="C237" s="29" t="s">
        <v>12438</v>
      </c>
      <c r="D237" s="46">
        <f>D235*D236</f>
        <v>117.834</v>
      </c>
      <c r="E237" s="29" t="s">
        <v>20</v>
      </c>
      <c r="F237" s="25"/>
      <c r="G237" s="25"/>
      <c r="H237" s="2"/>
      <c r="I237" s="2"/>
      <c r="J237" s="2"/>
      <c r="K237" s="30"/>
      <c r="L237" s="30"/>
      <c r="M237" s="31"/>
      <c r="N237" s="93">
        <f t="shared" si="22"/>
        <v>0</v>
      </c>
      <c r="O237" s="31"/>
      <c r="P237" s="290">
        <f t="shared" si="23"/>
        <v>0</v>
      </c>
      <c r="S237" s="281"/>
      <c r="T237" s="277">
        <f t="shared" si="24"/>
        <v>0</v>
      </c>
    </row>
    <row r="238" spans="1:20" s="57" customFormat="1" ht="30" hidden="1" customHeight="1">
      <c r="A238" s="9"/>
      <c r="B238" s="39"/>
      <c r="C238" s="43" t="s">
        <v>5</v>
      </c>
      <c r="D238" s="47">
        <f>D237*110%</f>
        <v>129.6174</v>
      </c>
      <c r="E238" s="43" t="s">
        <v>20</v>
      </c>
      <c r="F238" s="39"/>
      <c r="G238" s="39"/>
      <c r="H238" s="40"/>
      <c r="I238" s="40"/>
      <c r="J238" s="40"/>
      <c r="K238" s="30"/>
      <c r="L238" s="30"/>
      <c r="M238" s="31"/>
      <c r="N238" s="93">
        <f t="shared" si="22"/>
        <v>0</v>
      </c>
      <c r="O238" s="31"/>
      <c r="P238" s="290">
        <f t="shared" si="23"/>
        <v>0</v>
      </c>
      <c r="S238" s="281"/>
      <c r="T238" s="277">
        <f t="shared" si="24"/>
        <v>0</v>
      </c>
    </row>
    <row r="239" spans="1:20" s="57" customFormat="1" ht="30" hidden="1" customHeight="1">
      <c r="A239" s="225"/>
      <c r="B239" s="226"/>
      <c r="C239" s="226"/>
      <c r="D239" s="227"/>
      <c r="E239" s="226"/>
      <c r="F239" s="226"/>
      <c r="G239" s="226"/>
      <c r="H239" s="227"/>
      <c r="I239" s="227"/>
      <c r="J239" s="227"/>
      <c r="K239" s="228"/>
      <c r="L239" s="228"/>
      <c r="M239" s="229"/>
      <c r="N239" s="93">
        <f t="shared" si="22"/>
        <v>0</v>
      </c>
      <c r="O239" s="229"/>
      <c r="P239" s="290">
        <f t="shared" si="23"/>
        <v>0</v>
      </c>
      <c r="S239" s="281"/>
      <c r="T239" s="277">
        <f t="shared" si="24"/>
        <v>0</v>
      </c>
    </row>
    <row r="240" spans="1:20" s="57" customFormat="1" ht="30" customHeight="1">
      <c r="A240" s="49" t="s">
        <v>22911</v>
      </c>
      <c r="B240" s="340" t="str">
        <f>IF(I240="SINAPI",VLOOKUP(AV.J.I.RAIMUNDO!H240,SINAPI,2,),VLOOKUP(AV.J.I.RAIMUNDO!H240,SETOP,3,))</f>
        <v xml:space="preserve">CONCRETO USINADO BOMBEAVEL, CLASSE DE RESISTENCIA C20, COM BRITA 0 E 1, SLUMP = 100 +/- 20 MM, EXCLUI SERVICO DE BOMBEAMENTO (NBR 8953)                                                                                                                                                                                                                                                                                                                                                                   </v>
      </c>
      <c r="C240" s="340"/>
      <c r="D240" s="340"/>
      <c r="E240" s="340"/>
      <c r="F240" s="340"/>
      <c r="G240" s="340"/>
      <c r="H240" s="50">
        <v>34492</v>
      </c>
      <c r="I240" s="50" t="s">
        <v>22856</v>
      </c>
      <c r="J240" s="92" t="str">
        <f>IF(I240="SINAPI",VLOOKUP(AV.J.I.RAIMUNDO!H240,SINAPI,3,),VLOOKUP(AV.J.I.RAIMUNDO!H240,SETOP,4,))</f>
        <v xml:space="preserve">m³    </v>
      </c>
      <c r="K240" s="51">
        <f>ROUND(D245,2)</f>
        <v>216.03</v>
      </c>
      <c r="L240" s="51" t="s">
        <v>83</v>
      </c>
      <c r="M240" s="93">
        <f>IF(I240="SINAPI",VLOOKUP(AV.J.I.RAIMUNDO!H240,SINAPI,4,),VLOOKUP(AV.J.I.RAIMUNDO!H240,SETOP,5,))</f>
        <v>250.8</v>
      </c>
      <c r="N240" s="93">
        <f t="shared" si="22"/>
        <v>311.57</v>
      </c>
      <c r="O240" s="52">
        <f>K240*M240</f>
        <v>54180.324000000001</v>
      </c>
      <c r="P240" s="290">
        <f t="shared" si="23"/>
        <v>67308.467099999994</v>
      </c>
      <c r="R240" s="280"/>
      <c r="S240" s="281"/>
      <c r="T240" s="277">
        <f t="shared" si="24"/>
        <v>0</v>
      </c>
    </row>
    <row r="241" spans="1:20" s="57" customFormat="1" ht="30" hidden="1" customHeight="1">
      <c r="A241" s="9"/>
      <c r="B241" s="147"/>
      <c r="C241" s="341" t="s">
        <v>12373</v>
      </c>
      <c r="D241" s="341"/>
      <c r="E241" s="147"/>
      <c r="F241" s="147"/>
      <c r="G241" s="147"/>
      <c r="H241" s="148"/>
      <c r="I241" s="148"/>
      <c r="J241" s="148"/>
      <c r="K241" s="30"/>
      <c r="L241" s="30"/>
      <c r="M241" s="31"/>
      <c r="N241" s="93">
        <f t="shared" si="22"/>
        <v>0</v>
      </c>
      <c r="O241" s="31"/>
      <c r="P241" s="290">
        <f t="shared" si="23"/>
        <v>0</v>
      </c>
      <c r="S241" s="281"/>
      <c r="T241" s="277">
        <f t="shared" si="24"/>
        <v>0</v>
      </c>
    </row>
    <row r="242" spans="1:20" s="57" customFormat="1" ht="30" hidden="1" customHeight="1">
      <c r="A242" s="9"/>
      <c r="B242" s="154"/>
      <c r="C242" s="153" t="s">
        <v>22859</v>
      </c>
      <c r="D242" s="33">
        <f>D141</f>
        <v>3927.8</v>
      </c>
      <c r="E242" s="154" t="s">
        <v>19</v>
      </c>
      <c r="F242" s="154"/>
      <c r="G242" s="154"/>
      <c r="H242" s="153"/>
      <c r="I242" s="153"/>
      <c r="J242" s="153"/>
      <c r="K242" s="30"/>
      <c r="L242" s="30"/>
      <c r="M242" s="31"/>
      <c r="N242" s="93">
        <f t="shared" si="22"/>
        <v>0</v>
      </c>
      <c r="O242" s="31"/>
      <c r="P242" s="290">
        <f t="shared" si="23"/>
        <v>0</v>
      </c>
      <c r="S242" s="281"/>
      <c r="T242" s="277">
        <f t="shared" si="24"/>
        <v>0</v>
      </c>
    </row>
    <row r="243" spans="1:20" s="57" customFormat="1" ht="30" hidden="1" customHeight="1">
      <c r="A243" s="9"/>
      <c r="B243" s="147"/>
      <c r="C243" s="152" t="s">
        <v>22860</v>
      </c>
      <c r="D243" s="153">
        <v>0.05</v>
      </c>
      <c r="E243" s="154" t="s">
        <v>4</v>
      </c>
      <c r="F243" s="147"/>
      <c r="G243" s="147"/>
      <c r="H243" s="148"/>
      <c r="I243" s="148"/>
      <c r="J243" s="148"/>
      <c r="K243" s="30"/>
      <c r="L243" s="30"/>
      <c r="M243" s="31"/>
      <c r="N243" s="93">
        <f t="shared" si="22"/>
        <v>0</v>
      </c>
      <c r="O243" s="31"/>
      <c r="P243" s="290">
        <f t="shared" si="23"/>
        <v>0</v>
      </c>
      <c r="S243" s="281"/>
      <c r="T243" s="277">
        <f t="shared" si="24"/>
        <v>0</v>
      </c>
    </row>
    <row r="244" spans="1:20" s="57" customFormat="1" ht="30" hidden="1" customHeight="1">
      <c r="A244" s="9"/>
      <c r="B244" s="147"/>
      <c r="C244" s="58" t="s">
        <v>12438</v>
      </c>
      <c r="D244" s="46">
        <f>D243*D242</f>
        <v>196.39000000000001</v>
      </c>
      <c r="E244" s="58" t="s">
        <v>19</v>
      </c>
      <c r="F244" s="147"/>
      <c r="G244" s="147"/>
      <c r="H244" s="148"/>
      <c r="I244" s="148"/>
      <c r="J244" s="148"/>
      <c r="K244" s="30"/>
      <c r="L244" s="30"/>
      <c r="M244" s="31"/>
      <c r="N244" s="93">
        <f t="shared" si="22"/>
        <v>0</v>
      </c>
      <c r="O244" s="31"/>
      <c r="P244" s="290">
        <f t="shared" si="23"/>
        <v>0</v>
      </c>
      <c r="S244" s="281"/>
      <c r="T244" s="277">
        <f t="shared" si="24"/>
        <v>0</v>
      </c>
    </row>
    <row r="245" spans="1:20" s="57" customFormat="1" ht="30" hidden="1" customHeight="1">
      <c r="A245" s="9"/>
      <c r="B245" s="147"/>
      <c r="C245" s="98" t="s">
        <v>5</v>
      </c>
      <c r="D245" s="47">
        <f>D244*110%</f>
        <v>216.02900000000002</v>
      </c>
      <c r="E245" s="98" t="s">
        <v>19</v>
      </c>
      <c r="F245" s="147"/>
      <c r="G245" s="147"/>
      <c r="H245" s="148"/>
      <c r="I245" s="148"/>
      <c r="J245" s="148"/>
      <c r="K245" s="30"/>
      <c r="L245" s="30"/>
      <c r="M245" s="31"/>
      <c r="N245" s="93">
        <f t="shared" si="22"/>
        <v>0</v>
      </c>
      <c r="O245" s="31"/>
      <c r="P245" s="290">
        <f t="shared" si="23"/>
        <v>0</v>
      </c>
      <c r="S245" s="281"/>
      <c r="T245" s="277">
        <f t="shared" si="24"/>
        <v>0</v>
      </c>
    </row>
    <row r="246" spans="1:20" s="57" customFormat="1" ht="30" hidden="1" customHeight="1">
      <c r="A246" s="225"/>
      <c r="B246" s="226"/>
      <c r="C246" s="226"/>
      <c r="D246" s="227"/>
      <c r="E246" s="226"/>
      <c r="F246" s="226"/>
      <c r="G246" s="226"/>
      <c r="H246" s="227"/>
      <c r="I246" s="227"/>
      <c r="J246" s="227"/>
      <c r="K246" s="228"/>
      <c r="L246" s="228"/>
      <c r="M246" s="229"/>
      <c r="N246" s="93">
        <f t="shared" si="22"/>
        <v>0</v>
      </c>
      <c r="O246" s="229"/>
      <c r="P246" s="290">
        <f t="shared" si="23"/>
        <v>0</v>
      </c>
      <c r="S246" s="281"/>
      <c r="T246" s="277">
        <f t="shared" si="24"/>
        <v>0</v>
      </c>
    </row>
    <row r="247" spans="1:20" s="57" customFormat="1" ht="30" customHeight="1">
      <c r="A247" s="49" t="s">
        <v>22912</v>
      </c>
      <c r="B247" s="340" t="str">
        <f>IF(I247="SINAPI",VLOOKUP(AV.J.I.RAIMUNDO!H247,SINAPI,2,),VLOOKUP(AV.J.I.RAIMUNDO!H247,SETOP,3,))</f>
        <v>ARMACAO EM TELA DE ACO SOLDADA NERVURADA Q-92, ACO CA-60, 4,2MM, MALHA 15X15CM</v>
      </c>
      <c r="C247" s="340"/>
      <c r="D247" s="340"/>
      <c r="E247" s="340"/>
      <c r="F247" s="340"/>
      <c r="G247" s="340"/>
      <c r="H247" s="50">
        <v>85662</v>
      </c>
      <c r="I247" s="50" t="s">
        <v>22856</v>
      </c>
      <c r="J247" s="92" t="str">
        <f>IF(I247="SINAPI",VLOOKUP(AV.J.I.RAIMUNDO!H247,SINAPI,3,),VLOOKUP(AV.J.I.RAIMUNDO!H247,SETOP,4,))</f>
        <v>m²</v>
      </c>
      <c r="K247" s="51">
        <f>ROUND(D251,2)</f>
        <v>4320.58</v>
      </c>
      <c r="L247" s="51" t="s">
        <v>83</v>
      </c>
      <c r="M247" s="93">
        <f>IF(I247="SINAPI",VLOOKUP(AV.J.I.RAIMUNDO!H247,SINAPI,4,),VLOOKUP(AV.J.I.RAIMUNDO!H247,SETOP,5,))</f>
        <v>12.74</v>
      </c>
      <c r="N247" s="93">
        <f t="shared" si="22"/>
        <v>15.83</v>
      </c>
      <c r="O247" s="52">
        <f>K247*M247</f>
        <v>55044.189200000001</v>
      </c>
      <c r="P247" s="290">
        <f t="shared" si="23"/>
        <v>68394.781399999993</v>
      </c>
      <c r="R247" s="280"/>
      <c r="S247" s="281"/>
      <c r="T247" s="277">
        <f t="shared" si="24"/>
        <v>0</v>
      </c>
    </row>
    <row r="248" spans="1:20" s="57" customFormat="1" ht="30" hidden="1" customHeight="1">
      <c r="A248" s="9"/>
      <c r="B248" s="100"/>
      <c r="C248" s="341" t="s">
        <v>12373</v>
      </c>
      <c r="D248" s="341"/>
      <c r="E248" s="100"/>
      <c r="F248" s="100"/>
      <c r="G248" s="100"/>
      <c r="H248" s="101"/>
      <c r="I248" s="101"/>
      <c r="J248" s="101"/>
      <c r="K248" s="30"/>
      <c r="L248" s="30"/>
      <c r="M248" s="31"/>
      <c r="N248" s="31"/>
      <c r="O248" s="31"/>
      <c r="P248" s="56"/>
    </row>
    <row r="249" spans="1:20" s="57" customFormat="1" ht="30" hidden="1" customHeight="1">
      <c r="A249" s="9"/>
      <c r="B249" s="100"/>
      <c r="C249" s="153" t="s">
        <v>22859</v>
      </c>
      <c r="D249" s="33">
        <f>D141</f>
        <v>3927.8</v>
      </c>
      <c r="E249" s="100" t="s">
        <v>19</v>
      </c>
      <c r="F249" s="100"/>
      <c r="G249" s="100"/>
      <c r="H249" s="101"/>
      <c r="I249" s="101"/>
      <c r="J249" s="101"/>
      <c r="K249" s="30"/>
      <c r="L249" s="30"/>
      <c r="M249" s="31"/>
      <c r="N249" s="31"/>
      <c r="O249" s="31"/>
      <c r="P249" s="56"/>
    </row>
    <row r="250" spans="1:20" s="57" customFormat="1" ht="30" hidden="1" customHeight="1">
      <c r="A250" s="9"/>
      <c r="B250" s="100"/>
      <c r="C250" s="58" t="s">
        <v>12438</v>
      </c>
      <c r="D250" s="46">
        <f>D249</f>
        <v>3927.8</v>
      </c>
      <c r="E250" s="58" t="s">
        <v>19</v>
      </c>
      <c r="F250" s="100"/>
      <c r="G250" s="100"/>
      <c r="H250" s="101"/>
      <c r="I250" s="101"/>
      <c r="J250" s="101"/>
      <c r="K250" s="30"/>
      <c r="L250" s="30"/>
      <c r="M250" s="31"/>
      <c r="N250" s="31"/>
      <c r="O250" s="31"/>
      <c r="P250" s="56"/>
    </row>
    <row r="251" spans="1:20" s="57" customFormat="1" ht="30" hidden="1" customHeight="1">
      <c r="A251" s="9"/>
      <c r="B251" s="100"/>
      <c r="C251" s="98" t="s">
        <v>5</v>
      </c>
      <c r="D251" s="47">
        <f>D250*110%</f>
        <v>4320.5800000000008</v>
      </c>
      <c r="E251" s="98" t="s">
        <v>19</v>
      </c>
      <c r="F251" s="100"/>
      <c r="G251" s="100"/>
      <c r="H251" s="101"/>
      <c r="I251" s="101"/>
      <c r="J251" s="101"/>
      <c r="K251" s="30"/>
      <c r="L251" s="30"/>
      <c r="M251" s="31"/>
      <c r="N251" s="31"/>
      <c r="O251" s="31"/>
      <c r="P251" s="56"/>
    </row>
    <row r="252" spans="1:20" s="57" customFormat="1" ht="30" hidden="1" customHeight="1">
      <c r="A252" s="225"/>
      <c r="B252" s="226"/>
      <c r="C252" s="226"/>
      <c r="D252" s="227"/>
      <c r="E252" s="226"/>
      <c r="F252" s="226"/>
      <c r="G252" s="226"/>
      <c r="H252" s="227"/>
      <c r="I252" s="227"/>
      <c r="J252" s="227"/>
      <c r="K252" s="228"/>
      <c r="L252" s="228"/>
      <c r="M252" s="229"/>
      <c r="N252" s="229"/>
      <c r="O252" s="229"/>
      <c r="P252" s="230"/>
    </row>
    <row r="253" spans="1:20" s="57" customFormat="1" ht="30" customHeight="1">
      <c r="A253" s="384" t="str">
        <f>"SUBTOTAL "&amp;B135</f>
        <v>SUBTOTAL PAVIMENTAÇÃO</v>
      </c>
      <c r="B253" s="384"/>
      <c r="C253" s="384"/>
      <c r="D253" s="384"/>
      <c r="E253" s="384"/>
      <c r="F253" s="384"/>
      <c r="G253" s="384"/>
      <c r="H253" s="384"/>
      <c r="I253" s="384"/>
      <c r="J253" s="384"/>
      <c r="K253" s="384"/>
      <c r="L253" s="384"/>
      <c r="M253" s="384"/>
      <c r="N253" s="387"/>
      <c r="O253" s="252">
        <f>SUM(O136:O252)</f>
        <v>1668592.5132999995</v>
      </c>
      <c r="P253" s="252">
        <f>SUM(P136:P252)</f>
        <v>2072235.4613999999</v>
      </c>
      <c r="R253" s="295"/>
      <c r="T253" s="277">
        <f>SUM(T136:T247)</f>
        <v>0</v>
      </c>
    </row>
    <row r="254" spans="1:20" s="57" customFormat="1" ht="15" customHeight="1">
      <c r="A254" s="225"/>
      <c r="B254" s="225"/>
      <c r="C254" s="225"/>
      <c r="D254" s="225"/>
      <c r="E254" s="225"/>
      <c r="F254" s="225"/>
      <c r="G254" s="225"/>
      <c r="H254" s="253"/>
      <c r="I254" s="253"/>
      <c r="J254" s="253"/>
      <c r="K254" s="253"/>
      <c r="L254" s="253"/>
      <c r="M254" s="253"/>
      <c r="N254" s="253"/>
      <c r="O254" s="254"/>
      <c r="P254" s="254"/>
    </row>
    <row r="255" spans="1:20" s="57" customFormat="1" ht="30" customHeight="1">
      <c r="A255" s="255">
        <v>4</v>
      </c>
      <c r="B255" s="346" t="s">
        <v>47</v>
      </c>
      <c r="C255" s="346"/>
      <c r="D255" s="346"/>
      <c r="E255" s="346"/>
      <c r="F255" s="346"/>
      <c r="G255" s="346"/>
      <c r="H255" s="255"/>
      <c r="I255" s="255"/>
      <c r="J255" s="255"/>
      <c r="K255" s="255"/>
      <c r="L255" s="256"/>
      <c r="M255" s="255"/>
      <c r="N255" s="255"/>
      <c r="O255" s="255"/>
      <c r="P255" s="255"/>
    </row>
    <row r="256" spans="1:20" s="57" customFormat="1" ht="30" customHeight="1">
      <c r="A256" s="257" t="s">
        <v>12464</v>
      </c>
      <c r="B256" s="342" t="s">
        <v>12465</v>
      </c>
      <c r="C256" s="342"/>
      <c r="D256" s="342"/>
      <c r="E256" s="342"/>
      <c r="F256" s="342"/>
      <c r="G256" s="342"/>
      <c r="H256" s="258"/>
      <c r="I256" s="258"/>
      <c r="J256" s="258"/>
      <c r="K256" s="258"/>
      <c r="L256" s="258"/>
      <c r="M256" s="258"/>
      <c r="N256" s="258"/>
      <c r="O256" s="258"/>
      <c r="P256" s="258"/>
    </row>
    <row r="257" spans="1:16" s="57" customFormat="1" ht="30" customHeight="1">
      <c r="A257" s="259" t="s">
        <v>12466</v>
      </c>
      <c r="B257" s="343" t="s">
        <v>12467</v>
      </c>
      <c r="C257" s="343"/>
      <c r="D257" s="343"/>
      <c r="E257" s="343"/>
      <c r="F257" s="343"/>
      <c r="G257" s="343"/>
      <c r="H257" s="258"/>
      <c r="I257" s="258"/>
      <c r="J257" s="258"/>
      <c r="K257" s="258"/>
      <c r="L257" s="258"/>
      <c r="M257" s="258"/>
      <c r="N257" s="258"/>
      <c r="O257" s="258"/>
      <c r="P257" s="258"/>
    </row>
    <row r="258" spans="1:16" s="57" customFormat="1" ht="30" customHeight="1">
      <c r="A258" s="9" t="s">
        <v>12468</v>
      </c>
      <c r="B258" s="345" t="str">
        <f>IF(I258="SINAPI",VLOOKUP(AV.J.I.RAIMUNDO!H258,SINAPI,2,),VLOOKUP(AV.J.I.RAIMUNDO!H258,SETOP,3,))</f>
        <v>ESCAVAÇÃO MECANIZADA DE VALA COM PROF. ATÉ 1,5 M (MÉDIA ENTRE MONTANTE E JUSANTE/UMA COMPOSIÇÃO POR TRECHO), COM ESCAVADEIRA HIDRÁULICA (0,8 M3), LARG. DE 1,5 M A 2,5 M, EM SOLO DE 1A CATEGORIA, EM LOCAIS COM ALTO NÍVEL DE INTERFERÊNCIA. AF_01/2015</v>
      </c>
      <c r="C258" s="345"/>
      <c r="D258" s="345"/>
      <c r="E258" s="345"/>
      <c r="F258" s="345"/>
      <c r="G258" s="345"/>
      <c r="H258" s="10">
        <v>90082</v>
      </c>
      <c r="I258" s="10" t="s">
        <v>22856</v>
      </c>
      <c r="J258" s="92" t="str">
        <f>IF(I258="SINAPI",VLOOKUP(AV.J.I.RAIMUNDO!H258,SINAPI,3,),VLOOKUP(AV.J.I.RAIMUNDO!H258,SETOP,4,))</f>
        <v>m³</v>
      </c>
      <c r="K258" s="11">
        <f>ROUND(E263,2)</f>
        <v>908.7</v>
      </c>
      <c r="L258" s="11"/>
      <c r="M258" s="93">
        <f>IF(I258="SINAPI",VLOOKUP(AV.J.I.RAIMUNDO!H258,SINAPI,4,),VLOOKUP(AV.J.I.RAIMUNDO!H258,SETOP,5,))</f>
        <v>7.62</v>
      </c>
      <c r="N258" s="93">
        <f>ROUND(M258*(1+$C$7),2)</f>
        <v>9.4700000000000006</v>
      </c>
      <c r="O258" s="12">
        <f t="shared" ref="O258:O304" si="26">K258*M258</f>
        <v>6924.2940000000008</v>
      </c>
      <c r="P258" s="289">
        <f>N258*K258</f>
        <v>8605.389000000001</v>
      </c>
    </row>
    <row r="259" spans="1:16" s="57" customFormat="1" ht="30" hidden="1" customHeight="1">
      <c r="A259" s="9"/>
      <c r="B259" s="62"/>
      <c r="C259" s="62"/>
      <c r="D259" s="62" t="s">
        <v>6326</v>
      </c>
      <c r="E259" s="62" t="s">
        <v>12469</v>
      </c>
      <c r="F259" s="62"/>
      <c r="G259" s="62"/>
      <c r="H259" s="44"/>
      <c r="I259" s="44"/>
      <c r="J259" s="44"/>
      <c r="K259" s="54"/>
      <c r="L259" s="54"/>
      <c r="M259" s="55"/>
      <c r="N259" s="55"/>
      <c r="O259" s="55"/>
      <c r="P259" s="55"/>
    </row>
    <row r="260" spans="1:16" s="57" customFormat="1" ht="30" hidden="1" customHeight="1">
      <c r="A260" s="9"/>
      <c r="B260" s="62"/>
      <c r="C260" s="62" t="s">
        <v>12470</v>
      </c>
      <c r="D260" s="61">
        <v>550.45000000000005</v>
      </c>
      <c r="E260" s="61">
        <v>784.39</v>
      </c>
      <c r="F260" s="61" t="s">
        <v>20</v>
      </c>
      <c r="G260" s="62"/>
      <c r="H260" s="44"/>
      <c r="I260" s="44"/>
      <c r="J260" s="44"/>
      <c r="K260" s="62"/>
      <c r="L260" s="62"/>
      <c r="M260" s="62"/>
      <c r="N260" s="181"/>
      <c r="O260" s="62"/>
      <c r="P260" s="62"/>
    </row>
    <row r="261" spans="1:16" s="57" customFormat="1" ht="30" hidden="1" customHeight="1">
      <c r="A261" s="9"/>
      <c r="B261" s="62"/>
      <c r="C261" s="62" t="s">
        <v>12471</v>
      </c>
      <c r="D261" s="33">
        <v>151</v>
      </c>
      <c r="E261" s="33">
        <v>172.14</v>
      </c>
      <c r="F261" s="33" t="s">
        <v>20</v>
      </c>
      <c r="G261" s="33"/>
      <c r="H261" s="44"/>
      <c r="I261" s="44"/>
      <c r="J261" s="47"/>
      <c r="K261" s="54"/>
      <c r="L261" s="54"/>
      <c r="M261" s="55"/>
      <c r="N261" s="55"/>
      <c r="O261" s="55"/>
      <c r="P261" s="55"/>
    </row>
    <row r="262" spans="1:16" s="57" customFormat="1" ht="30" hidden="1" customHeight="1">
      <c r="A262" s="9"/>
      <c r="B262" s="62"/>
      <c r="C262" s="62"/>
      <c r="D262" s="33" t="s">
        <v>5</v>
      </c>
      <c r="E262" s="33">
        <f>E261+E260</f>
        <v>956.53</v>
      </c>
      <c r="F262" s="61" t="s">
        <v>20</v>
      </c>
      <c r="G262" s="33"/>
      <c r="H262" s="44"/>
      <c r="I262" s="44"/>
      <c r="J262" s="47"/>
      <c r="K262" s="54"/>
      <c r="L262" s="54"/>
      <c r="M262" s="55"/>
      <c r="N262" s="55"/>
      <c r="O262" s="55"/>
      <c r="P262" s="55"/>
    </row>
    <row r="263" spans="1:16" s="57" customFormat="1" ht="30" hidden="1" customHeight="1">
      <c r="A263" s="9"/>
      <c r="B263" s="62"/>
      <c r="C263" s="62"/>
      <c r="D263" s="33" t="s">
        <v>12472</v>
      </c>
      <c r="E263" s="95">
        <f>E262*0.95</f>
        <v>908.70349999999996</v>
      </c>
      <c r="F263" s="33" t="s">
        <v>20</v>
      </c>
      <c r="G263" s="33"/>
      <c r="H263" s="44"/>
      <c r="I263" s="44"/>
      <c r="J263" s="47"/>
      <c r="K263" s="54"/>
      <c r="L263" s="54"/>
      <c r="M263" s="55"/>
      <c r="N263" s="55"/>
      <c r="O263" s="55"/>
      <c r="P263" s="55"/>
    </row>
    <row r="264" spans="1:16" s="57" customFormat="1" ht="30" hidden="1" customHeight="1">
      <c r="A264" s="225"/>
      <c r="B264" s="226"/>
      <c r="C264" s="226"/>
      <c r="D264" s="227"/>
      <c r="E264" s="226"/>
      <c r="F264" s="226"/>
      <c r="G264" s="226"/>
      <c r="H264" s="227"/>
      <c r="I264" s="227"/>
      <c r="J264" s="227"/>
      <c r="K264" s="228"/>
      <c r="L264" s="228"/>
      <c r="M264" s="229"/>
      <c r="N264" s="229"/>
      <c r="O264" s="229"/>
      <c r="P264" s="230"/>
    </row>
    <row r="265" spans="1:16" s="57" customFormat="1" ht="30" customHeight="1">
      <c r="A265" s="9" t="s">
        <v>12473</v>
      </c>
      <c r="B265" s="345" t="str">
        <f>IF(I265="SINAPI",VLOOKUP(AV.J.I.RAIMUNDO!H265,SINAPI,2,),VLOOKUP(AV.J.I.RAIMUNDO!H265,SETOP,3,))</f>
        <v>ESCAVAÇÃO MECANIZADA DE VALA COM PROF. MAIOR QUE 1,5 M ATÉ 3,0 M (MÉDIA ENTRE MONTANTE E JUSANTE/UMA COMPOSIÇÃO POR TRECHO), COM ESCAVADEIRA HIDRÁULICA (0,8 M3/111 HP), LARG. DE 1,5 M A 2,5 M, EM SOLO DE 1A CATEGORIA, EM LOCAIS COM ALTO NÍVEL DE INTERFERÊNCIA. AF_01/2015</v>
      </c>
      <c r="C265" s="345"/>
      <c r="D265" s="345"/>
      <c r="E265" s="345"/>
      <c r="F265" s="345"/>
      <c r="G265" s="345"/>
      <c r="H265" s="10">
        <v>90085</v>
      </c>
      <c r="I265" s="10" t="s">
        <v>22856</v>
      </c>
      <c r="J265" s="92" t="str">
        <f>IF(I265="SINAPI",VLOOKUP(AV.J.I.RAIMUNDO!H265,SINAPI,3,),VLOOKUP(AV.J.I.RAIMUNDO!H265,SETOP,4,))</f>
        <v>m³</v>
      </c>
      <c r="K265" s="11">
        <f>ROUND(E269,2)</f>
        <v>238.46</v>
      </c>
      <c r="L265" s="11"/>
      <c r="M265" s="93">
        <f>IF(I265="SINAPI",VLOOKUP(AV.J.I.RAIMUNDO!H265,SINAPI,4,),VLOOKUP(AV.J.I.RAIMUNDO!H265,SETOP,5,))</f>
        <v>6.95</v>
      </c>
      <c r="N265" s="93">
        <f>ROUND(M265*(1+$C$7),2)</f>
        <v>8.6300000000000008</v>
      </c>
      <c r="O265" s="12">
        <f t="shared" ref="O265" si="27">K265*M265</f>
        <v>1657.297</v>
      </c>
      <c r="P265" s="290">
        <f>N265*K265</f>
        <v>2057.9098000000004</v>
      </c>
    </row>
    <row r="266" spans="1:16" s="57" customFormat="1" ht="30" hidden="1" customHeight="1">
      <c r="A266" s="9"/>
      <c r="B266" s="62"/>
      <c r="C266" s="62"/>
      <c r="D266" s="62" t="s">
        <v>6326</v>
      </c>
      <c r="E266" s="62" t="s">
        <v>12474</v>
      </c>
      <c r="F266" s="62"/>
      <c r="G266" s="62"/>
      <c r="H266" s="44"/>
      <c r="I266" s="44"/>
      <c r="J266" s="44"/>
      <c r="K266" s="54"/>
      <c r="L266" s="54"/>
      <c r="M266" s="55"/>
      <c r="N266" s="55"/>
      <c r="O266" s="55"/>
      <c r="P266" s="55"/>
    </row>
    <row r="267" spans="1:16" s="57" customFormat="1" ht="30" hidden="1" customHeight="1">
      <c r="A267" s="9"/>
      <c r="B267" s="62"/>
      <c r="C267" s="62" t="s">
        <v>12470</v>
      </c>
      <c r="D267" s="61">
        <v>550.45000000000005</v>
      </c>
      <c r="E267" s="61">
        <v>251.01</v>
      </c>
      <c r="F267" s="61" t="s">
        <v>20</v>
      </c>
      <c r="G267" s="62"/>
      <c r="H267" s="44"/>
      <c r="I267" s="44"/>
      <c r="J267" s="44"/>
      <c r="K267" s="62"/>
      <c r="L267" s="62"/>
      <c r="M267" s="62"/>
      <c r="N267" s="181"/>
      <c r="O267" s="62"/>
      <c r="P267" s="62"/>
    </row>
    <row r="268" spans="1:16" s="57" customFormat="1" ht="30" hidden="1" customHeight="1">
      <c r="A268" s="9"/>
      <c r="B268" s="62"/>
      <c r="C268" s="62"/>
      <c r="D268" s="33" t="s">
        <v>5</v>
      </c>
      <c r="E268" s="33">
        <f>E267</f>
        <v>251.01</v>
      </c>
      <c r="F268" s="61" t="s">
        <v>20</v>
      </c>
      <c r="G268" s="33"/>
      <c r="H268" s="44"/>
      <c r="I268" s="44"/>
      <c r="J268" s="47"/>
      <c r="K268" s="54"/>
      <c r="L268" s="54"/>
      <c r="M268" s="55"/>
      <c r="N268" s="55"/>
      <c r="O268" s="55"/>
      <c r="P268" s="55"/>
    </row>
    <row r="269" spans="1:16" s="57" customFormat="1" ht="30" hidden="1" customHeight="1">
      <c r="A269" s="9"/>
      <c r="B269" s="62"/>
      <c r="C269" s="62"/>
      <c r="D269" s="33" t="s">
        <v>12472</v>
      </c>
      <c r="E269" s="95">
        <f>E268*0.95</f>
        <v>238.45949999999999</v>
      </c>
      <c r="F269" s="33" t="s">
        <v>20</v>
      </c>
      <c r="G269" s="33"/>
      <c r="H269" s="44"/>
      <c r="I269" s="44"/>
      <c r="J269" s="47"/>
      <c r="K269" s="54"/>
      <c r="L269" s="54"/>
      <c r="M269" s="55"/>
      <c r="N269" s="55"/>
      <c r="O269" s="55"/>
      <c r="P269" s="55"/>
    </row>
    <row r="270" spans="1:16" s="57" customFormat="1" ht="30" hidden="1" customHeight="1">
      <c r="A270" s="225"/>
      <c r="B270" s="226"/>
      <c r="C270" s="226"/>
      <c r="D270" s="227"/>
      <c r="E270" s="226"/>
      <c r="F270" s="226"/>
      <c r="G270" s="226"/>
      <c r="H270" s="227"/>
      <c r="I270" s="227"/>
      <c r="J270" s="227"/>
      <c r="K270" s="228"/>
      <c r="L270" s="228"/>
      <c r="M270" s="229"/>
      <c r="N270" s="229"/>
      <c r="O270" s="229"/>
      <c r="P270" s="230"/>
    </row>
    <row r="271" spans="1:16" s="57" customFormat="1" ht="30" customHeight="1">
      <c r="A271" s="9" t="s">
        <v>12571</v>
      </c>
      <c r="B271" s="345" t="str">
        <f>IF(I271="SINAPI",VLOOKUP(AV.J.I.RAIMUNDO!H271,SINAPI,2,),VLOOKUP(AV.J.I.RAIMUNDO!H271,SETOP,3,))</f>
        <v>ESCAVAÇÃO MECÂNICA DE VALAS EM ROCHA (EXECUÇÃO, INCLUINDO REMOÇÃO PARA FORA DO LEITO ESTRADAL)</v>
      </c>
      <c r="C271" s="345"/>
      <c r="D271" s="345"/>
      <c r="E271" s="345"/>
      <c r="F271" s="345"/>
      <c r="G271" s="345"/>
      <c r="H271" s="10" t="s">
        <v>12476</v>
      </c>
      <c r="I271" s="10" t="s">
        <v>12477</v>
      </c>
      <c r="J271" s="92" t="str">
        <f>IF(I271="SINAPI",VLOOKUP(AV.J.I.RAIMUNDO!H271,SINAPI,3,),VLOOKUP(AV.J.I.RAIMUNDO!H271,SETOP,4,))</f>
        <v>M3</v>
      </c>
      <c r="K271" s="11">
        <f>ROUND(D272,2)</f>
        <v>24.15</v>
      </c>
      <c r="L271" s="11"/>
      <c r="M271" s="93">
        <f>IF(I271="SINAPI",VLOOKUP(AV.J.I.RAIMUNDO!H271,SINAPI,4,),VLOOKUP(AV.J.I.RAIMUNDO!H271,SETOP,5,))</f>
        <v>68.959999999999994</v>
      </c>
      <c r="N271" s="93">
        <f>ROUND(M271*(1+$C$7),2)</f>
        <v>85.67</v>
      </c>
      <c r="O271" s="12">
        <f t="shared" ref="O271" si="28">K271*M271</f>
        <v>1665.3839999999998</v>
      </c>
      <c r="P271" s="290">
        <f>N271*K271</f>
        <v>2068.9304999999999</v>
      </c>
    </row>
    <row r="272" spans="1:16" s="57" customFormat="1" ht="30" hidden="1" customHeight="1">
      <c r="A272" s="5"/>
      <c r="B272" s="62"/>
      <c r="C272" s="61" t="s">
        <v>12478</v>
      </c>
      <c r="D272" s="95">
        <f>0.02*B293</f>
        <v>24.1508</v>
      </c>
      <c r="E272" s="62" t="s">
        <v>20</v>
      </c>
      <c r="F272" s="62"/>
      <c r="G272" s="62"/>
      <c r="H272" s="17"/>
      <c r="I272" s="17"/>
      <c r="J272" s="61"/>
      <c r="K272" s="27"/>
      <c r="L272" s="27"/>
      <c r="M272" s="31"/>
      <c r="N272" s="31"/>
      <c r="O272" s="28"/>
      <c r="P272" s="28"/>
    </row>
    <row r="273" spans="1:16" s="57" customFormat="1" ht="30" hidden="1" customHeight="1">
      <c r="A273" s="233"/>
      <c r="B273" s="226"/>
      <c r="C273" s="226"/>
      <c r="D273" s="227"/>
      <c r="E273" s="226"/>
      <c r="F273" s="226"/>
      <c r="G273" s="226"/>
      <c r="H273" s="234"/>
      <c r="I273" s="234"/>
      <c r="J273" s="227"/>
      <c r="K273" s="235"/>
      <c r="L273" s="235"/>
      <c r="M273" s="229"/>
      <c r="N273" s="229"/>
      <c r="O273" s="236"/>
      <c r="P273" s="236"/>
    </row>
    <row r="274" spans="1:16" s="57" customFormat="1" ht="30" customHeight="1">
      <c r="A274" s="259" t="s">
        <v>12479</v>
      </c>
      <c r="B274" s="343" t="s">
        <v>12480</v>
      </c>
      <c r="C274" s="343"/>
      <c r="D274" s="343"/>
      <c r="E274" s="343"/>
      <c r="F274" s="343"/>
      <c r="G274" s="343"/>
      <c r="H274" s="260"/>
      <c r="I274" s="260"/>
      <c r="J274" s="260"/>
      <c r="K274" s="260"/>
      <c r="L274" s="260"/>
      <c r="M274" s="260"/>
      <c r="N274" s="260"/>
      <c r="O274" s="260"/>
      <c r="P274" s="260"/>
    </row>
    <row r="275" spans="1:16" s="57" customFormat="1" ht="30" customHeight="1">
      <c r="A275" s="9" t="s">
        <v>12481</v>
      </c>
      <c r="B275" s="345" t="str">
        <f>IF(I275="SINAPI",VLOOKUP(AV.J.I.RAIMUNDO!H275,SINAPI,2,),VLOOKUP(AV.J.I.RAIMUNDO!H275,SETOP,3,))</f>
        <v>ESCAVAÇÃO MANUAL DE VALA COM PROFUNDIDADE MENOR OU IGUAL A 1,30 M. AF_03/2016</v>
      </c>
      <c r="C275" s="345"/>
      <c r="D275" s="345"/>
      <c r="E275" s="345"/>
      <c r="F275" s="345"/>
      <c r="G275" s="345"/>
      <c r="H275" s="10">
        <v>93358</v>
      </c>
      <c r="I275" s="10" t="s">
        <v>22856</v>
      </c>
      <c r="J275" s="92" t="str">
        <f>IF(I275="SINAPI",VLOOKUP(AV.J.I.RAIMUNDO!H275,SINAPI,3,),VLOOKUP(AV.J.I.RAIMUNDO!H275,SETOP,4,))</f>
        <v>m³</v>
      </c>
      <c r="K275" s="11">
        <f>ROUND(D276+D277,2)</f>
        <v>60.38</v>
      </c>
      <c r="L275" s="11"/>
      <c r="M275" s="93">
        <f>IF(I275="SINAPI",VLOOKUP(AV.J.I.RAIMUNDO!H275,SINAPI,4,),VLOOKUP(AV.J.I.RAIMUNDO!H275,SETOP,5,))</f>
        <v>56.68</v>
      </c>
      <c r="N275" s="93">
        <f>ROUND(M275*(1+$C$7),2)</f>
        <v>70.41</v>
      </c>
      <c r="O275" s="12">
        <f t="shared" si="26"/>
        <v>3422.3384000000001</v>
      </c>
      <c r="P275" s="290">
        <f>N275*K275</f>
        <v>4251.3558000000003</v>
      </c>
    </row>
    <row r="276" spans="1:16" s="57" customFormat="1" ht="30" hidden="1" customHeight="1">
      <c r="A276" s="5"/>
      <c r="B276" s="62"/>
      <c r="C276" s="61" t="s">
        <v>12482</v>
      </c>
      <c r="D276" s="95">
        <f>0.05*E262</f>
        <v>47.826500000000003</v>
      </c>
      <c r="E276" s="61" t="s">
        <v>20</v>
      </c>
      <c r="F276" s="62"/>
      <c r="G276" s="62"/>
      <c r="H276" s="17"/>
      <c r="I276" s="17"/>
      <c r="J276" s="61"/>
      <c r="K276" s="27"/>
      <c r="L276" s="27"/>
      <c r="M276" s="31"/>
      <c r="N276" s="31"/>
      <c r="O276" s="28"/>
      <c r="P276" s="28"/>
    </row>
    <row r="277" spans="1:16" s="57" customFormat="1" ht="30" hidden="1" customHeight="1">
      <c r="A277" s="5"/>
      <c r="B277" s="62"/>
      <c r="C277" s="61" t="s">
        <v>12474</v>
      </c>
      <c r="D277" s="95">
        <f>0.05*E268</f>
        <v>12.5505</v>
      </c>
      <c r="E277" s="61" t="s">
        <v>20</v>
      </c>
      <c r="F277" s="62"/>
      <c r="G277" s="62"/>
      <c r="H277" s="17"/>
      <c r="I277" s="17"/>
      <c r="J277" s="61"/>
      <c r="K277" s="27"/>
      <c r="L277" s="27"/>
      <c r="M277" s="31"/>
      <c r="N277" s="31"/>
      <c r="O277" s="28"/>
      <c r="P277" s="28"/>
    </row>
    <row r="278" spans="1:16" s="57" customFormat="1" ht="30" hidden="1" customHeight="1">
      <c r="A278" s="233"/>
      <c r="B278" s="226"/>
      <c r="C278" s="226"/>
      <c r="D278" s="227"/>
      <c r="E278" s="226"/>
      <c r="F278" s="226"/>
      <c r="G278" s="226"/>
      <c r="H278" s="234"/>
      <c r="I278" s="234"/>
      <c r="J278" s="227"/>
      <c r="K278" s="235"/>
      <c r="L278" s="235"/>
      <c r="M278" s="229"/>
      <c r="N278" s="229"/>
      <c r="O278" s="236"/>
      <c r="P278" s="236"/>
    </row>
    <row r="279" spans="1:16" s="57" customFormat="1" ht="30" customHeight="1">
      <c r="A279" s="257" t="s">
        <v>12483</v>
      </c>
      <c r="B279" s="342" t="s">
        <v>12484</v>
      </c>
      <c r="C279" s="342"/>
      <c r="D279" s="342"/>
      <c r="E279" s="342"/>
      <c r="F279" s="342"/>
      <c r="G279" s="342"/>
      <c r="H279" s="258"/>
      <c r="I279" s="258"/>
      <c r="J279" s="258"/>
      <c r="K279" s="258"/>
      <c r="L279" s="258"/>
      <c r="M279" s="258"/>
      <c r="N279" s="258"/>
      <c r="O279" s="258"/>
      <c r="P279" s="258"/>
    </row>
    <row r="280" spans="1:16" s="57" customFormat="1" ht="30" customHeight="1">
      <c r="A280" s="9" t="s">
        <v>12485</v>
      </c>
      <c r="B280" s="345" t="str">
        <f>IF(I280="SINAPI",VLOOKUP(AV.J.I.RAIMUNDO!H280,SINAPI,2,),VLOOKUP(AV.J.I.RAIMUNDO!H280,SETOP,3,))</f>
        <v>ATERRO MECANIZADO DE VALA COM RETROESCAVADEIRA (CAPACIDADE DA CAÇAMBA DA RETRO: 0,26 M³ / POTÊNCIA: 88 HP), LARGURA DE 0,8 A 1,5 M, PROFUNDIDADE ATÉ 1,5 M, COM SOLO ARGILO-ARENOSO. AF_05/2016</v>
      </c>
      <c r="C280" s="345"/>
      <c r="D280" s="345"/>
      <c r="E280" s="345"/>
      <c r="F280" s="345"/>
      <c r="G280" s="345"/>
      <c r="H280" s="10">
        <v>94316</v>
      </c>
      <c r="I280" s="10" t="s">
        <v>22856</v>
      </c>
      <c r="J280" s="92" t="str">
        <f>IF(I280="SINAPI",VLOOKUP(AV.J.I.RAIMUNDO!H280,SINAPI,3,),VLOOKUP(AV.J.I.RAIMUNDO!H280,SETOP,4,))</f>
        <v>m³</v>
      </c>
      <c r="K280" s="11">
        <f>ROUND(D281,2)</f>
        <v>129.47999999999999</v>
      </c>
      <c r="L280" s="11"/>
      <c r="M280" s="93">
        <f>IF(I280="SINAPI",VLOOKUP(AV.J.I.RAIMUNDO!H280,SINAPI,4,),VLOOKUP(AV.J.I.RAIMUNDO!H280,SETOP,5,))</f>
        <v>24.47</v>
      </c>
      <c r="N280" s="93">
        <f>ROUND(M280*(1+$C$7),2)</f>
        <v>30.4</v>
      </c>
      <c r="O280" s="12">
        <f t="shared" si="26"/>
        <v>3168.3755999999994</v>
      </c>
      <c r="P280" s="289">
        <f>N280*K280</f>
        <v>3936.1919999999996</v>
      </c>
    </row>
    <row r="281" spans="1:16" s="57" customFormat="1" ht="30" hidden="1" customHeight="1">
      <c r="A281" s="5"/>
      <c r="B281" s="62"/>
      <c r="C281" s="61" t="s">
        <v>12486</v>
      </c>
      <c r="D281" s="161">
        <v>129.47999999999999</v>
      </c>
      <c r="E281" s="62" t="s">
        <v>20</v>
      </c>
      <c r="F281" s="62"/>
      <c r="G281" s="62"/>
      <c r="H281" s="17"/>
      <c r="I281" s="17"/>
      <c r="J281" s="61"/>
      <c r="K281" s="27"/>
      <c r="L281" s="27"/>
      <c r="M281" s="31"/>
      <c r="N281" s="31"/>
      <c r="O281" s="28"/>
      <c r="P281" s="28"/>
    </row>
    <row r="282" spans="1:16" s="57" customFormat="1" ht="30" hidden="1" customHeight="1">
      <c r="A282" s="225"/>
      <c r="B282" s="226"/>
      <c r="C282" s="226"/>
      <c r="D282" s="227"/>
      <c r="E282" s="226"/>
      <c r="F282" s="226"/>
      <c r="G282" s="226"/>
      <c r="H282" s="227"/>
      <c r="I282" s="227"/>
      <c r="J282" s="227"/>
      <c r="K282" s="228"/>
      <c r="L282" s="228"/>
      <c r="M282" s="229"/>
      <c r="N282" s="229"/>
      <c r="O282" s="229"/>
      <c r="P282" s="230"/>
    </row>
    <row r="283" spans="1:16" s="57" customFormat="1" ht="30" customHeight="1">
      <c r="A283" s="53" t="s">
        <v>12487</v>
      </c>
      <c r="B283" s="345" t="str">
        <f>IF(I283="SINAPI",VLOOKUP(AV.J.I.RAIMUNDO!H283,SINAPI,2,),VLOOKUP(AV.J.I.RAIMUNDO!H283,SETOP,3,))</f>
        <v>REATERRO MECANIZADO DE VALA COM ESCAVADEIRA HIDRÁULICA (CAPACIDADE DA CAÇAMBA: 0,8 M³ / POTÊNCIA: 111 HP), LARGURA DE 1,5 A 2,5 M, PROFUNDIDADE ATÉ 1,5 M, COM SOLO DE 1ª CATEGORIA EM LOCAIS COM ALTO NÍVEL DE INTERFERÊNCIA. AF_04/2016</v>
      </c>
      <c r="C283" s="345"/>
      <c r="D283" s="345"/>
      <c r="E283" s="345"/>
      <c r="F283" s="345"/>
      <c r="G283" s="345"/>
      <c r="H283" s="92">
        <v>93360</v>
      </c>
      <c r="I283" s="92" t="s">
        <v>22856</v>
      </c>
      <c r="J283" s="92" t="str">
        <f>IF(I283="SINAPI",VLOOKUP(AV.J.I.RAIMUNDO!H283,SINAPI,3,),VLOOKUP(AV.J.I.RAIMUNDO!H283,SETOP,4,))</f>
        <v>m³</v>
      </c>
      <c r="K283" s="91">
        <f>ROUND(D284,2)</f>
        <v>517.91999999999996</v>
      </c>
      <c r="L283" s="91"/>
      <c r="M283" s="93">
        <f>IF(I283="SINAPI",VLOOKUP(AV.J.I.RAIMUNDO!H283,SINAPI,4,),VLOOKUP(AV.J.I.RAIMUNDO!H283,SETOP,5,))</f>
        <v>14.49</v>
      </c>
      <c r="N283" s="93">
        <f>ROUND(M283*(1+$C$7),2)</f>
        <v>18</v>
      </c>
      <c r="O283" s="93">
        <f t="shared" si="26"/>
        <v>7504.6607999999997</v>
      </c>
      <c r="P283" s="93">
        <f>N283*K283</f>
        <v>9322.56</v>
      </c>
    </row>
    <row r="284" spans="1:16" s="57" customFormat="1" ht="30" hidden="1" customHeight="1">
      <c r="A284" s="86"/>
      <c r="B284" s="98"/>
      <c r="C284" s="163" t="s">
        <v>12486</v>
      </c>
      <c r="D284" s="166">
        <v>517.91999999999996</v>
      </c>
      <c r="E284" s="98" t="s">
        <v>20</v>
      </c>
      <c r="F284" s="98"/>
      <c r="G284" s="98"/>
      <c r="H284" s="87"/>
      <c r="I284" s="87"/>
      <c r="J284" s="163"/>
      <c r="K284" s="90"/>
      <c r="L284" s="90"/>
      <c r="M284" s="55"/>
      <c r="N284" s="55"/>
      <c r="O284" s="88"/>
      <c r="P284" s="88"/>
    </row>
    <row r="285" spans="1:16" s="57" customFormat="1" ht="30" hidden="1" customHeight="1">
      <c r="A285" s="86"/>
      <c r="B285" s="179"/>
      <c r="C285" s="179"/>
      <c r="D285" s="177"/>
      <c r="E285" s="179"/>
      <c r="F285" s="179"/>
      <c r="G285" s="179"/>
      <c r="H285" s="87"/>
      <c r="I285" s="87"/>
      <c r="J285" s="177"/>
      <c r="K285" s="90"/>
      <c r="L285" s="90"/>
      <c r="M285" s="55"/>
      <c r="N285" s="55"/>
      <c r="O285" s="88"/>
      <c r="P285" s="88"/>
    </row>
    <row r="286" spans="1:16" s="57" customFormat="1" ht="30" customHeight="1">
      <c r="A286" s="266" t="s">
        <v>12488</v>
      </c>
      <c r="B286" s="343" t="s">
        <v>12489</v>
      </c>
      <c r="C286" s="343"/>
      <c r="D286" s="343"/>
      <c r="E286" s="343"/>
      <c r="F286" s="343"/>
      <c r="G286" s="343"/>
      <c r="H286" s="267"/>
      <c r="I286" s="267"/>
      <c r="J286" s="267"/>
      <c r="K286" s="267"/>
      <c r="L286" s="267"/>
      <c r="M286" s="267"/>
      <c r="N286" s="267"/>
      <c r="O286" s="267"/>
      <c r="P286" s="267"/>
    </row>
    <row r="287" spans="1:16" s="57" customFormat="1" ht="30" customHeight="1">
      <c r="A287" s="9" t="s">
        <v>12490</v>
      </c>
      <c r="B287" s="345" t="str">
        <f>IF(I287="SINAPI",VLOOKUP(AV.J.I.RAIMUNDO!H287,SINAPI,2,),VLOOKUP(AV.J.I.RAIMUNDO!H287,SETOP,3,))</f>
        <v>COMPACTACAO MECANICA A 95% DO PROCTOR NORMAL - PAVIMENTACAO URBANA</v>
      </c>
      <c r="C287" s="345"/>
      <c r="D287" s="345"/>
      <c r="E287" s="345"/>
      <c r="F287" s="345"/>
      <c r="G287" s="345"/>
      <c r="H287" s="10">
        <v>41721</v>
      </c>
      <c r="I287" s="10" t="s">
        <v>22856</v>
      </c>
      <c r="J287" s="92" t="str">
        <f>IF(I287="SINAPI",VLOOKUP(AV.J.I.RAIMUNDO!H287,SINAPI,3,),VLOOKUP(AV.J.I.RAIMUNDO!H287,SETOP,4,))</f>
        <v>m³</v>
      </c>
      <c r="K287" s="11">
        <f>ROUND(D288,2)</f>
        <v>470.64</v>
      </c>
      <c r="L287" s="11"/>
      <c r="M287" s="93">
        <f>IF(I287="SINAPI",VLOOKUP(AV.J.I.RAIMUNDO!H287,SINAPI,4,),VLOOKUP(AV.J.I.RAIMUNDO!H287,SETOP,5,))</f>
        <v>2.94</v>
      </c>
      <c r="N287" s="93">
        <f>ROUND(M287*(1+$C$7),2)</f>
        <v>3.65</v>
      </c>
      <c r="O287" s="12">
        <f t="shared" si="26"/>
        <v>1383.6815999999999</v>
      </c>
      <c r="P287" s="289">
        <f>N287*K287</f>
        <v>1717.836</v>
      </c>
    </row>
    <row r="288" spans="1:16" s="57" customFormat="1" ht="30" hidden="1" customHeight="1">
      <c r="A288" s="5"/>
      <c r="B288" s="62"/>
      <c r="C288" s="61" t="s">
        <v>12486</v>
      </c>
      <c r="D288" s="161">
        <v>470.64</v>
      </c>
      <c r="E288" s="62" t="s">
        <v>20</v>
      </c>
      <c r="F288" s="62"/>
      <c r="G288" s="62"/>
      <c r="H288" s="17"/>
      <c r="I288" s="17"/>
      <c r="J288" s="61"/>
      <c r="K288" s="27"/>
      <c r="L288" s="27"/>
      <c r="M288" s="31"/>
      <c r="N288" s="31"/>
      <c r="O288" s="28"/>
      <c r="P288" s="28"/>
    </row>
    <row r="289" spans="1:16" s="57" customFormat="1" ht="30" hidden="1" customHeight="1">
      <c r="A289" s="86"/>
      <c r="B289" s="179"/>
      <c r="C289" s="179"/>
      <c r="D289" s="177"/>
      <c r="E289" s="179"/>
      <c r="F289" s="179"/>
      <c r="G289" s="179"/>
      <c r="H289" s="87"/>
      <c r="I289" s="87"/>
      <c r="J289" s="177"/>
      <c r="K289" s="90"/>
      <c r="L289" s="90"/>
      <c r="M289" s="55"/>
      <c r="N289" s="55"/>
      <c r="O289" s="88"/>
      <c r="P289" s="88"/>
    </row>
    <row r="290" spans="1:16" s="57" customFormat="1" ht="30" customHeight="1">
      <c r="A290" s="259" t="s">
        <v>12491</v>
      </c>
      <c r="B290" s="343" t="s">
        <v>12492</v>
      </c>
      <c r="C290" s="343"/>
      <c r="D290" s="343"/>
      <c r="E290" s="343"/>
      <c r="F290" s="343"/>
      <c r="G290" s="343"/>
      <c r="H290" s="267"/>
      <c r="I290" s="267"/>
      <c r="J290" s="267"/>
      <c r="K290" s="267"/>
      <c r="L290" s="267"/>
      <c r="M290" s="267"/>
      <c r="N290" s="267"/>
      <c r="O290" s="267"/>
      <c r="P290" s="267"/>
    </row>
    <row r="291" spans="1:16" s="57" customFormat="1" ht="30" customHeight="1">
      <c r="A291" s="9" t="s">
        <v>12493</v>
      </c>
      <c r="B291" s="345" t="str">
        <f>IF(I291="SINAPI",VLOOKUP(AV.J.I.RAIMUNDO!H291,SINAPI,2,),VLOOKUP(AV.J.I.RAIMUNDO!H291,SETOP,3,))</f>
        <v>TRANSPORTE COMERCIAL COM CAMINHAO CARROCERIA 9 T, RODOVIA PAVIMENTADA</v>
      </c>
      <c r="C291" s="345"/>
      <c r="D291" s="345"/>
      <c r="E291" s="345"/>
      <c r="F291" s="345"/>
      <c r="G291" s="345"/>
      <c r="H291" s="10">
        <v>72884</v>
      </c>
      <c r="I291" s="10" t="s">
        <v>22856</v>
      </c>
      <c r="J291" s="92" t="str">
        <f>IF(I291="SINAPI",VLOOKUP(AV.J.I.RAIMUNDO!H291,SINAPI,3,),VLOOKUP(AV.J.I.RAIMUNDO!H291,SETOP,4,))</f>
        <v>m³XKm</v>
      </c>
      <c r="K291" s="11">
        <f>ROUND(H293,2)</f>
        <v>25860.75</v>
      </c>
      <c r="L291" s="11"/>
      <c r="M291" s="93">
        <f>IF(I291="SINAPI",VLOOKUP(AV.J.I.RAIMUNDO!H291,SINAPI,4,),VLOOKUP(AV.J.I.RAIMUNDO!H291,SETOP,5,))</f>
        <v>0.87</v>
      </c>
      <c r="N291" s="93">
        <f>ROUND(M291*(1+$C$7),2)</f>
        <v>1.08</v>
      </c>
      <c r="O291" s="12">
        <f t="shared" si="26"/>
        <v>22498.852500000001</v>
      </c>
      <c r="P291" s="93">
        <f>N291*K291</f>
        <v>27929.61</v>
      </c>
    </row>
    <row r="292" spans="1:16" s="57" customFormat="1" ht="30" hidden="1" customHeight="1">
      <c r="A292" s="5"/>
      <c r="B292" s="61" t="s">
        <v>12494</v>
      </c>
      <c r="C292" s="62" t="s">
        <v>12495</v>
      </c>
      <c r="D292" s="62" t="s">
        <v>12496</v>
      </c>
      <c r="E292" s="62" t="s">
        <v>12497</v>
      </c>
      <c r="F292" s="62" t="s">
        <v>12498</v>
      </c>
      <c r="G292" s="17" t="s">
        <v>12499</v>
      </c>
      <c r="H292" s="56"/>
      <c r="I292" s="56"/>
      <c r="J292" s="61"/>
      <c r="K292" s="27"/>
      <c r="L292" s="27"/>
      <c r="M292" s="31"/>
      <c r="N292" s="31"/>
      <c r="O292" s="28"/>
      <c r="P292" s="28"/>
    </row>
    <row r="293" spans="1:16" s="57" customFormat="1" ht="30" hidden="1" customHeight="1">
      <c r="A293" s="5"/>
      <c r="B293" s="33">
        <f>E262+E268</f>
        <v>1207.54</v>
      </c>
      <c r="C293" s="62">
        <f>D284</f>
        <v>517.91999999999996</v>
      </c>
      <c r="D293" s="73">
        <f>B293-C293</f>
        <v>689.62</v>
      </c>
      <c r="E293" s="62">
        <v>1.25</v>
      </c>
      <c r="F293" s="73">
        <f>E293*D293</f>
        <v>862.02499999999998</v>
      </c>
      <c r="G293" s="17">
        <v>30</v>
      </c>
      <c r="H293" s="175">
        <f>G293*F293</f>
        <v>25860.75</v>
      </c>
      <c r="I293" s="56" t="s">
        <v>12500</v>
      </c>
      <c r="J293" s="61"/>
      <c r="K293" s="27"/>
      <c r="L293" s="27"/>
      <c r="M293" s="31"/>
      <c r="N293" s="31"/>
      <c r="O293" s="28"/>
      <c r="P293" s="28"/>
    </row>
    <row r="294" spans="1:16" s="57" customFormat="1" ht="30" hidden="1" customHeight="1">
      <c r="A294" s="225"/>
      <c r="B294" s="226"/>
      <c r="C294" s="226"/>
      <c r="D294" s="227"/>
      <c r="E294" s="226"/>
      <c r="F294" s="226"/>
      <c r="G294" s="226"/>
      <c r="H294" s="227"/>
      <c r="I294" s="227"/>
      <c r="J294" s="227"/>
      <c r="K294" s="228"/>
      <c r="L294" s="228"/>
      <c r="M294" s="229"/>
      <c r="N294" s="229"/>
      <c r="O294" s="229"/>
      <c r="P294" s="230"/>
    </row>
    <row r="295" spans="1:16" s="57" customFormat="1" ht="30" customHeight="1">
      <c r="A295" s="9" t="s">
        <v>12569</v>
      </c>
      <c r="B295" s="345" t="str">
        <f>IF(I295="SINAPI",VLOOKUP(AV.J.I.RAIMUNDO!H295,SINAPI,2,),VLOOKUP(AV.J.I.RAIMUNDO!H295,SETOP,3,))</f>
        <v>CARGA E DESCARGA MECANICA DE SOLO UTILIZANDO CAMINHAO BASCULANTE 6,0M3/16T E PA CARREGADEIRA SOBRE PNEUS 128 HP, CAPACIDADE DA CAÇAMBA 1,7 A 2,8 M3, PESO OPERACIONAL 11632 KG</v>
      </c>
      <c r="C295" s="345"/>
      <c r="D295" s="345"/>
      <c r="E295" s="345"/>
      <c r="F295" s="345"/>
      <c r="G295" s="345"/>
      <c r="H295" s="92" t="s">
        <v>5295</v>
      </c>
      <c r="I295" s="92" t="s">
        <v>22856</v>
      </c>
      <c r="J295" s="92" t="str">
        <f>IF(I295="SINAPI",VLOOKUP(AV.J.I.RAIMUNDO!H295,SINAPI,3,),VLOOKUP(AV.J.I.RAIMUNDO!H295,SETOP,4,))</f>
        <v>m³</v>
      </c>
      <c r="K295" s="91">
        <f>ROUND(E297,2)</f>
        <v>809.25</v>
      </c>
      <c r="L295" s="91"/>
      <c r="M295" s="93">
        <f>IF(I295="SINAPI",VLOOKUP(AV.J.I.RAIMUNDO!H295,SINAPI,4,),VLOOKUP(AV.J.I.RAIMUNDO!H295,SETOP,5,))</f>
        <v>1.64</v>
      </c>
      <c r="N295" s="93">
        <f>ROUND(M295*(1+$C$7),2)</f>
        <v>2.04</v>
      </c>
      <c r="O295" s="93">
        <f t="shared" ref="O295" si="29">K295*M295</f>
        <v>1327.1699999999998</v>
      </c>
      <c r="P295" s="93">
        <f>N295*K295</f>
        <v>1650.8700000000001</v>
      </c>
    </row>
    <row r="296" spans="1:16" s="57" customFormat="1" ht="30" hidden="1" customHeight="1">
      <c r="A296" s="5"/>
      <c r="B296" s="62"/>
      <c r="C296" s="62"/>
      <c r="D296" s="61" t="s">
        <v>12497</v>
      </c>
      <c r="E296" s="62"/>
      <c r="F296" s="62"/>
      <c r="G296" s="62"/>
      <c r="H296" s="117"/>
      <c r="I296" s="87"/>
      <c r="J296" s="163"/>
      <c r="K296" s="90"/>
      <c r="L296" s="90"/>
      <c r="M296" s="55"/>
      <c r="N296" s="55"/>
      <c r="O296" s="88"/>
      <c r="P296" s="88"/>
    </row>
    <row r="297" spans="1:16" s="57" customFormat="1" ht="30" hidden="1" customHeight="1">
      <c r="A297" s="5"/>
      <c r="B297" s="62" t="s">
        <v>12501</v>
      </c>
      <c r="C297" s="62">
        <f>D281+D284</f>
        <v>647.4</v>
      </c>
      <c r="D297" s="61">
        <v>1.25</v>
      </c>
      <c r="E297" s="95">
        <f>D297*C297</f>
        <v>809.25</v>
      </c>
      <c r="F297" s="62" t="s">
        <v>20</v>
      </c>
      <c r="G297" s="62"/>
      <c r="H297" s="74"/>
      <c r="I297" s="17"/>
      <c r="J297" s="61"/>
      <c r="K297" s="27"/>
      <c r="L297" s="27"/>
      <c r="M297" s="31"/>
      <c r="N297" s="31"/>
      <c r="O297" s="28"/>
      <c r="P297" s="28"/>
    </row>
    <row r="298" spans="1:16" s="57" customFormat="1" ht="30" hidden="1" customHeight="1">
      <c r="A298" s="164"/>
      <c r="B298" s="160"/>
      <c r="C298" s="160"/>
      <c r="D298" s="144"/>
      <c r="E298" s="160"/>
      <c r="F298" s="160"/>
      <c r="G298" s="160"/>
      <c r="H298" s="177"/>
      <c r="I298" s="177"/>
      <c r="J298" s="177"/>
      <c r="K298" s="54"/>
      <c r="L298" s="54"/>
      <c r="M298" s="55"/>
      <c r="N298" s="55"/>
      <c r="O298" s="55"/>
      <c r="P298" s="167"/>
    </row>
    <row r="299" spans="1:16" s="57" customFormat="1" ht="30" customHeight="1">
      <c r="A299" s="72" t="s">
        <v>12502</v>
      </c>
      <c r="B299" s="344" t="s">
        <v>12503</v>
      </c>
      <c r="C299" s="344"/>
      <c r="D299" s="344"/>
      <c r="E299" s="344"/>
      <c r="F299" s="344"/>
      <c r="G299" s="344"/>
      <c r="H299" s="194"/>
      <c r="I299" s="194"/>
      <c r="J299" s="194"/>
      <c r="K299" s="194"/>
      <c r="L299" s="194"/>
      <c r="M299" s="194"/>
      <c r="N299" s="194"/>
      <c r="O299" s="194"/>
      <c r="P299" s="194"/>
    </row>
    <row r="300" spans="1:16" s="57" customFormat="1" ht="30" customHeight="1">
      <c r="A300" s="259" t="s">
        <v>12504</v>
      </c>
      <c r="B300" s="343" t="s">
        <v>12505</v>
      </c>
      <c r="C300" s="343"/>
      <c r="D300" s="343"/>
      <c r="E300" s="343"/>
      <c r="F300" s="343"/>
      <c r="G300" s="343"/>
      <c r="H300" s="258"/>
      <c r="I300" s="258"/>
      <c r="J300" s="258"/>
      <c r="K300" s="258"/>
      <c r="L300" s="258"/>
      <c r="M300" s="258"/>
      <c r="N300" s="258"/>
      <c r="O300" s="258"/>
      <c r="P300" s="258"/>
    </row>
    <row r="301" spans="1:16" s="57" customFormat="1" ht="30" customHeight="1">
      <c r="A301" s="9" t="s">
        <v>12506</v>
      </c>
      <c r="B301" s="345" t="str">
        <f>IF(I301="SINAPI",VLOOKUP(AV.J.I.RAIMUNDO!H301,SINAPI,2,),VLOOKUP(AV.J.I.RAIMUNDO!H301,SETOP,3,))</f>
        <v>ESCORAMENTO DE VALA, TIPO PONTALETEAMENTO, COM PROFUNDIDADE DE 1,5 A 3,0 M, LARGURA MAIOR OU IGUAL A 1,5 M E MENOR QUE 2,5 M, EM LOCAL COM NÍVEL ALTO DE INTERFERÊNCIA. AF_06/2016</v>
      </c>
      <c r="C301" s="345"/>
      <c r="D301" s="345"/>
      <c r="E301" s="345"/>
      <c r="F301" s="345"/>
      <c r="G301" s="345"/>
      <c r="H301" s="10">
        <v>94040</v>
      </c>
      <c r="I301" s="10" t="s">
        <v>22856</v>
      </c>
      <c r="J301" s="92" t="str">
        <f>IF(I301="SINAPI",VLOOKUP(AV.J.I.RAIMUNDO!H301,SINAPI,3,),VLOOKUP(AV.J.I.RAIMUNDO!H301,SETOP,4,))</f>
        <v>m²</v>
      </c>
      <c r="K301" s="11">
        <f>ROUND(D302,2)</f>
        <v>362.4</v>
      </c>
      <c r="L301" s="11"/>
      <c r="M301" s="93">
        <f>IF(I301="SINAPI",VLOOKUP(AV.J.I.RAIMUNDO!H301,SINAPI,4,),VLOOKUP(AV.J.I.RAIMUNDO!H301,SETOP,5,))</f>
        <v>19.39</v>
      </c>
      <c r="N301" s="93">
        <f>ROUND(M301*(1+$C$7),2)</f>
        <v>24.09</v>
      </c>
      <c r="O301" s="12">
        <f t="shared" ref="O301" si="30">K301*M301</f>
        <v>7026.9359999999997</v>
      </c>
      <c r="P301" s="289">
        <f>N301*K301</f>
        <v>8730.2159999999985</v>
      </c>
    </row>
    <row r="302" spans="1:16" s="57" customFormat="1" ht="30" hidden="1" customHeight="1">
      <c r="A302" s="5"/>
      <c r="B302" s="62"/>
      <c r="C302" s="62" t="s">
        <v>12471</v>
      </c>
      <c r="D302" s="161">
        <v>362.4</v>
      </c>
      <c r="E302" s="62" t="s">
        <v>19</v>
      </c>
      <c r="F302" s="62"/>
      <c r="G302" s="62"/>
      <c r="H302" s="74"/>
      <c r="I302" s="17"/>
      <c r="J302" s="61"/>
      <c r="K302" s="27"/>
      <c r="L302" s="27"/>
      <c r="M302" s="31"/>
      <c r="N302" s="31"/>
      <c r="O302" s="28"/>
      <c r="P302" s="28"/>
    </row>
    <row r="303" spans="1:16" s="57" customFormat="1" ht="30" hidden="1" customHeight="1">
      <c r="A303" s="225"/>
      <c r="B303" s="226"/>
      <c r="C303" s="226"/>
      <c r="D303" s="227"/>
      <c r="E303" s="226"/>
      <c r="F303" s="226"/>
      <c r="G303" s="226"/>
      <c r="H303" s="227"/>
      <c r="I303" s="227"/>
      <c r="J303" s="227"/>
      <c r="K303" s="228"/>
      <c r="L303" s="228"/>
      <c r="M303" s="229"/>
      <c r="N303" s="229"/>
      <c r="O303" s="229"/>
      <c r="P303" s="230"/>
    </row>
    <row r="304" spans="1:16" s="57" customFormat="1" ht="30" customHeight="1">
      <c r="A304" s="9" t="s">
        <v>12507</v>
      </c>
      <c r="B304" s="345" t="str">
        <f>IF(I304="SINAPI",VLOOKUP(AV.J.I.RAIMUNDO!H304,SINAPI,2,),VLOOKUP(AV.J.I.RAIMUNDO!H304,SETOP,3,))</f>
        <v>ESCORAMENTO DE VALA, TIPO DESCONTÍNUO, COM PROFUNDIDADE DE 1,5 A 3,0 M, LARGURA MAIOR OU IGUAL A 1,5 M E MENOR QUE 2,5 M, EM LOCAL COM NÍVEL ALTO DE INTERFERÊNCIA. AF_06/2016</v>
      </c>
      <c r="C304" s="345"/>
      <c r="D304" s="345"/>
      <c r="E304" s="345"/>
      <c r="F304" s="345"/>
      <c r="G304" s="345"/>
      <c r="H304" s="92">
        <v>94052</v>
      </c>
      <c r="I304" s="92" t="s">
        <v>22856</v>
      </c>
      <c r="J304" s="174" t="str">
        <f>IF(I304="SINAPI",VLOOKUP(AV.J.I.RAIMUNDO!H304,SINAPI,3,),VLOOKUP(AV.J.I.RAIMUNDO!H304,SETOP,4,))</f>
        <v>m²</v>
      </c>
      <c r="K304" s="54">
        <f>ROUND(D305,2)</f>
        <v>2179.79</v>
      </c>
      <c r="L304" s="91"/>
      <c r="M304" s="93">
        <f>IF(I304="SINAPI",VLOOKUP(AV.J.I.RAIMUNDO!H304,SINAPI,4,),VLOOKUP(AV.J.I.RAIMUNDO!H304,SETOP,5,))</f>
        <v>31.68</v>
      </c>
      <c r="N304" s="93">
        <f>ROUND(M304*(1+$C$7),2)</f>
        <v>39.36</v>
      </c>
      <c r="O304" s="93">
        <f t="shared" si="26"/>
        <v>69055.747199999998</v>
      </c>
      <c r="P304" s="290">
        <f>N304*K304</f>
        <v>85796.534400000004</v>
      </c>
    </row>
    <row r="305" spans="1:16" s="57" customFormat="1" ht="30" hidden="1" customHeight="1">
      <c r="A305" s="5"/>
      <c r="B305" s="62"/>
      <c r="C305" s="62" t="s">
        <v>12470</v>
      </c>
      <c r="D305" s="161">
        <f>2179.79</f>
        <v>2179.79</v>
      </c>
      <c r="E305" s="62" t="s">
        <v>19</v>
      </c>
      <c r="F305" s="62"/>
      <c r="G305" s="62"/>
      <c r="H305" s="117"/>
      <c r="I305" s="87"/>
      <c r="J305" s="163"/>
      <c r="K305" s="90"/>
      <c r="L305" s="90"/>
      <c r="M305" s="55"/>
      <c r="N305" s="55"/>
      <c r="O305" s="88"/>
      <c r="P305" s="88"/>
    </row>
    <row r="306" spans="1:16" s="57" customFormat="1" ht="30" hidden="1" customHeight="1">
      <c r="A306" s="164"/>
      <c r="B306" s="160"/>
      <c r="C306" s="160"/>
      <c r="D306" s="144"/>
      <c r="E306" s="160"/>
      <c r="F306" s="160"/>
      <c r="G306" s="160"/>
      <c r="H306" s="177"/>
      <c r="I306" s="177"/>
      <c r="J306" s="177"/>
      <c r="K306" s="54"/>
      <c r="L306" s="54"/>
      <c r="M306" s="55"/>
      <c r="N306" s="55"/>
      <c r="O306" s="55"/>
      <c r="P306" s="167"/>
    </row>
    <row r="307" spans="1:16" s="57" customFormat="1" ht="30" customHeight="1">
      <c r="A307" s="72" t="s">
        <v>12508</v>
      </c>
      <c r="B307" s="344" t="s">
        <v>12509</v>
      </c>
      <c r="C307" s="344"/>
      <c r="D307" s="344"/>
      <c r="E307" s="344"/>
      <c r="F307" s="344"/>
      <c r="G307" s="344"/>
      <c r="H307" s="194"/>
      <c r="I307" s="194"/>
      <c r="J307" s="194"/>
      <c r="K307" s="194"/>
      <c r="L307" s="194"/>
      <c r="M307" s="194"/>
      <c r="N307" s="194"/>
      <c r="O307" s="194"/>
      <c r="P307" s="194"/>
    </row>
    <row r="308" spans="1:16" s="57" customFormat="1" ht="30" customHeight="1">
      <c r="A308" s="259" t="s">
        <v>12510</v>
      </c>
      <c r="B308" s="343" t="s">
        <v>12511</v>
      </c>
      <c r="C308" s="343"/>
      <c r="D308" s="343"/>
      <c r="E308" s="343"/>
      <c r="F308" s="343"/>
      <c r="G308" s="343"/>
      <c r="H308" s="258"/>
      <c r="I308" s="258"/>
      <c r="J308" s="258"/>
      <c r="K308" s="258"/>
      <c r="L308" s="258"/>
      <c r="M308" s="258"/>
      <c r="N308" s="258"/>
      <c r="O308" s="258"/>
      <c r="P308" s="258"/>
    </row>
    <row r="309" spans="1:16" s="57" customFormat="1" ht="30" customHeight="1">
      <c r="A309" s="9" t="s">
        <v>12512</v>
      </c>
      <c r="B309" s="345" t="str">
        <f>IF(I309="SINAPI",VLOOKUP(AV.J.I.RAIMUNDO!H309,SINAPI,2,),VLOOKUP(AV.J.I.RAIMUNDO!H309,SETOP,3,))</f>
        <v>EMBASAMENTO DE MATERIAL GRANULAR - RACHAO</v>
      </c>
      <c r="C309" s="345"/>
      <c r="D309" s="345"/>
      <c r="E309" s="345"/>
      <c r="F309" s="345"/>
      <c r="G309" s="345"/>
      <c r="H309" s="10" t="s">
        <v>2616</v>
      </c>
      <c r="I309" s="10" t="s">
        <v>22856</v>
      </c>
      <c r="J309" s="92" t="str">
        <f>IF(I309="SINAPI",VLOOKUP(AV.J.I.RAIMUNDO!H309,SINAPI,3,),VLOOKUP(AV.J.I.RAIMUNDO!H309,SETOP,4,))</f>
        <v>m³</v>
      </c>
      <c r="K309" s="11">
        <f>ROUND(D310,2)</f>
        <v>10.46</v>
      </c>
      <c r="L309" s="11"/>
      <c r="M309" s="93">
        <f>IF(I309="SINAPI",VLOOKUP(AV.J.I.RAIMUNDO!H309,SINAPI,4,),VLOOKUP(AV.J.I.RAIMUNDO!H309,SETOP,5,))</f>
        <v>117.88</v>
      </c>
      <c r="N309" s="93">
        <f>ROUND(M309*(1+$C$7),2)</f>
        <v>146.44</v>
      </c>
      <c r="O309" s="261">
        <f t="shared" ref="O309" si="31">K309*M309</f>
        <v>1233.0248000000001</v>
      </c>
      <c r="P309" s="290">
        <f>N309*K309</f>
        <v>1531.7624000000001</v>
      </c>
    </row>
    <row r="310" spans="1:16" s="57" customFormat="1" ht="30" hidden="1" customHeight="1">
      <c r="A310" s="5"/>
      <c r="B310" s="62"/>
      <c r="C310" s="62" t="s">
        <v>12470</v>
      </c>
      <c r="D310" s="161">
        <f>0.1*D313</f>
        <v>10.459000000000001</v>
      </c>
      <c r="E310" s="62" t="s">
        <v>20</v>
      </c>
      <c r="F310" s="62"/>
      <c r="G310" s="62"/>
      <c r="H310" s="74"/>
      <c r="I310" s="17"/>
      <c r="J310" s="61"/>
      <c r="K310" s="27"/>
      <c r="L310" s="27"/>
      <c r="M310" s="31"/>
      <c r="N310" s="31"/>
      <c r="O310" s="28"/>
      <c r="P310" s="28"/>
    </row>
    <row r="311" spans="1:16" s="57" customFormat="1" ht="30" hidden="1" customHeight="1">
      <c r="A311" s="225"/>
      <c r="B311" s="226"/>
      <c r="C311" s="226"/>
      <c r="D311" s="227"/>
      <c r="E311" s="226"/>
      <c r="F311" s="226"/>
      <c r="G311" s="226"/>
      <c r="H311" s="227"/>
      <c r="I311" s="227"/>
      <c r="J311" s="227"/>
      <c r="K311" s="228"/>
      <c r="L311" s="228"/>
      <c r="M311" s="229"/>
      <c r="N311" s="229"/>
      <c r="O311" s="229"/>
      <c r="P311" s="230"/>
    </row>
    <row r="312" spans="1:16" s="57" customFormat="1" ht="30" customHeight="1">
      <c r="A312" s="9" t="s">
        <v>12513</v>
      </c>
      <c r="B312" s="345" t="str">
        <f>IF(I312="SINAPI",VLOOKUP(AV.J.I.RAIMUNDO!H312,SINAPI,2,),VLOOKUP(AV.J.I.RAIMUNDO!H312,SETOP,3,))</f>
        <v>LASTRO COM PREPARO DE FUNDO, LARGURA MAIOR OU IGUAL A 1,5 M, COM CAMADA DE AREIA, LANÇAMENTO MANUAL, EM LOCAL COM NÍVEL BAIXO DE INTERFERÊNCIA. AF_06/2016</v>
      </c>
      <c r="C312" s="345"/>
      <c r="D312" s="345"/>
      <c r="E312" s="345"/>
      <c r="F312" s="345"/>
      <c r="G312" s="345"/>
      <c r="H312" s="92">
        <v>94106</v>
      </c>
      <c r="I312" s="92" t="s">
        <v>22856</v>
      </c>
      <c r="J312" s="92" t="str">
        <f>IF(I312="SINAPI",VLOOKUP(AV.J.I.RAIMUNDO!H312,SINAPI,3,),VLOOKUP(AV.J.I.RAIMUNDO!H312,SETOP,4,))</f>
        <v>m³</v>
      </c>
      <c r="K312" s="91">
        <f>ROUND(D313,2)</f>
        <v>104.59</v>
      </c>
      <c r="L312" s="91"/>
      <c r="M312" s="171">
        <f>IF(I312="SINAPI",VLOOKUP(AV.J.I.RAIMUNDO!H312,SINAPI,4,),VLOOKUP(AV.J.I.RAIMUNDO!H312,SETOP,5,))</f>
        <v>140.47999999999999</v>
      </c>
      <c r="N312" s="93">
        <f>ROUND(M312*(1+$C$7),2)</f>
        <v>174.52</v>
      </c>
      <c r="O312" s="55">
        <f t="shared" ref="O312" si="32">K312*M312</f>
        <v>14692.8032</v>
      </c>
      <c r="P312" s="290">
        <f>N312*K312</f>
        <v>18253.0468</v>
      </c>
    </row>
    <row r="313" spans="1:16" s="57" customFormat="1" ht="30" hidden="1" customHeight="1">
      <c r="A313" s="5"/>
      <c r="B313" s="62"/>
      <c r="C313" s="62" t="s">
        <v>12470</v>
      </c>
      <c r="D313" s="161">
        <v>104.59</v>
      </c>
      <c r="E313" s="62" t="s">
        <v>20</v>
      </c>
      <c r="F313" s="62"/>
      <c r="G313" s="62"/>
      <c r="H313" s="172"/>
      <c r="I313" s="166"/>
      <c r="J313" s="166"/>
      <c r="K313" s="173"/>
      <c r="L313" s="173"/>
      <c r="M313" s="89"/>
      <c r="N313" s="89"/>
      <c r="O313" s="89"/>
      <c r="P313" s="89"/>
    </row>
    <row r="314" spans="1:16" s="57" customFormat="1" ht="30" hidden="1" customHeight="1">
      <c r="A314" s="164"/>
      <c r="B314" s="160"/>
      <c r="C314" s="160"/>
      <c r="D314" s="144"/>
      <c r="E314" s="160"/>
      <c r="F314" s="160"/>
      <c r="G314" s="160"/>
      <c r="H314" s="177"/>
      <c r="I314" s="177"/>
      <c r="J314" s="177"/>
      <c r="K314" s="54"/>
      <c r="L314" s="54"/>
      <c r="M314" s="55"/>
      <c r="N314" s="55"/>
      <c r="O314" s="55"/>
      <c r="P314" s="167"/>
    </row>
    <row r="315" spans="1:16" s="57" customFormat="1" ht="30" customHeight="1">
      <c r="A315" s="259" t="s">
        <v>12514</v>
      </c>
      <c r="B315" s="343" t="s">
        <v>12515</v>
      </c>
      <c r="C315" s="343"/>
      <c r="D315" s="343"/>
      <c r="E315" s="343"/>
      <c r="F315" s="343"/>
      <c r="G315" s="343"/>
      <c r="H315" s="267"/>
      <c r="I315" s="267"/>
      <c r="J315" s="267"/>
      <c r="K315" s="267"/>
      <c r="L315" s="267"/>
      <c r="M315" s="267"/>
      <c r="N315" s="267"/>
      <c r="O315" s="267"/>
      <c r="P315" s="267"/>
    </row>
    <row r="316" spans="1:16" s="57" customFormat="1" ht="30" customHeight="1">
      <c r="A316" s="9" t="s">
        <v>12516</v>
      </c>
      <c r="B316" s="345" t="str">
        <f>IF(I316="SINAPI",VLOOKUP(AV.J.I.RAIMUNDO!H316,SINAPI,2,),VLOOKUP(AV.J.I.RAIMUNDO!H316,SETOP,3,))</f>
        <v>EMBASAMENTO DE MATERIAL GRANULAR - RACHAO</v>
      </c>
      <c r="C316" s="345"/>
      <c r="D316" s="345"/>
      <c r="E316" s="345"/>
      <c r="F316" s="345"/>
      <c r="G316" s="345"/>
      <c r="H316" s="92" t="s">
        <v>2616</v>
      </c>
      <c r="I316" s="92" t="s">
        <v>22856</v>
      </c>
      <c r="J316" s="92" t="str">
        <f>IF(I316="SINAPI",VLOOKUP(AV.J.I.RAIMUNDO!H316,SINAPI,3,),VLOOKUP(AV.J.I.RAIMUNDO!H316,SETOP,4,))</f>
        <v>m³</v>
      </c>
      <c r="K316" s="91">
        <f>ROUND(E319,2)</f>
        <v>34.700000000000003</v>
      </c>
      <c r="L316" s="91"/>
      <c r="M316" s="169">
        <f>IF(I316="SINAPI",VLOOKUP(AV.J.I.RAIMUNDO!H316,SINAPI,4,),VLOOKUP(AV.J.I.RAIMUNDO!H316,SETOP,5,))</f>
        <v>117.88</v>
      </c>
      <c r="N316" s="93">
        <f>ROUND(M316*(1+$C$7),2)</f>
        <v>146.44</v>
      </c>
      <c r="O316" s="93">
        <f t="shared" ref="O316" si="33">K316*M316</f>
        <v>4090.4360000000001</v>
      </c>
      <c r="P316" s="289">
        <f>N316*K316</f>
        <v>5081.4680000000008</v>
      </c>
    </row>
    <row r="317" spans="1:16" s="57" customFormat="1" ht="30" hidden="1" customHeight="1">
      <c r="A317" s="9"/>
      <c r="B317" s="62"/>
      <c r="C317" s="62" t="s">
        <v>12517</v>
      </c>
      <c r="D317" s="61" t="s">
        <v>12518</v>
      </c>
      <c r="E317" s="62">
        <v>6.94</v>
      </c>
      <c r="F317" s="62" t="s">
        <v>19</v>
      </c>
      <c r="G317" s="62"/>
      <c r="H317" s="163"/>
      <c r="I317" s="163"/>
      <c r="J317" s="163"/>
      <c r="K317" s="54"/>
      <c r="L317" s="54"/>
      <c r="M317" s="55"/>
      <c r="N317" s="55"/>
      <c r="O317" s="55"/>
      <c r="P317" s="88"/>
    </row>
    <row r="318" spans="1:16" s="57" customFormat="1" ht="30" hidden="1" customHeight="1">
      <c r="A318" s="9"/>
      <c r="B318" s="62"/>
      <c r="C318" s="62" t="s">
        <v>12519</v>
      </c>
      <c r="D318" s="61" t="s">
        <v>12518</v>
      </c>
      <c r="E318" s="62">
        <v>5</v>
      </c>
      <c r="F318" s="62" t="s">
        <v>12520</v>
      </c>
      <c r="G318" s="62"/>
      <c r="H318" s="44"/>
      <c r="I318" s="44"/>
      <c r="J318" s="44"/>
      <c r="K318" s="54"/>
      <c r="L318" s="54"/>
      <c r="M318" s="55"/>
      <c r="N318" s="55"/>
      <c r="O318" s="55"/>
      <c r="P318" s="28"/>
    </row>
    <row r="319" spans="1:16" s="57" customFormat="1" ht="30" hidden="1" customHeight="1">
      <c r="A319" s="5"/>
      <c r="B319" s="62"/>
      <c r="C319" s="62" t="s">
        <v>5</v>
      </c>
      <c r="D319" s="61" t="s">
        <v>12518</v>
      </c>
      <c r="E319" s="162">
        <f>E317*E318</f>
        <v>34.700000000000003</v>
      </c>
      <c r="F319" s="62" t="s">
        <v>19</v>
      </c>
      <c r="G319" s="62"/>
      <c r="H319" s="74"/>
      <c r="I319" s="17"/>
      <c r="J319" s="61"/>
      <c r="K319" s="27"/>
      <c r="L319" s="27"/>
      <c r="M319" s="31"/>
      <c r="N319" s="31"/>
      <c r="O319" s="28"/>
      <c r="P319" s="28"/>
    </row>
    <row r="320" spans="1:16" s="57" customFormat="1" ht="30" hidden="1" customHeight="1">
      <c r="A320" s="164"/>
      <c r="B320" s="160"/>
      <c r="C320" s="160"/>
      <c r="D320" s="144"/>
      <c r="E320" s="160"/>
      <c r="F320" s="160"/>
      <c r="G320" s="160"/>
      <c r="H320" s="177"/>
      <c r="I320" s="177"/>
      <c r="J320" s="177"/>
      <c r="K320" s="54"/>
      <c r="L320" s="54"/>
      <c r="M320" s="55"/>
      <c r="N320" s="55"/>
      <c r="O320" s="55"/>
      <c r="P320" s="167"/>
    </row>
    <row r="321" spans="1:16" s="57" customFormat="1" ht="30" customHeight="1">
      <c r="A321" s="259" t="s">
        <v>12521</v>
      </c>
      <c r="B321" s="343" t="s">
        <v>12522</v>
      </c>
      <c r="C321" s="343"/>
      <c r="D321" s="343"/>
      <c r="E321" s="343"/>
      <c r="F321" s="343"/>
      <c r="G321" s="343"/>
      <c r="H321" s="267"/>
      <c r="I321" s="267"/>
      <c r="J321" s="267"/>
      <c r="K321" s="267"/>
      <c r="L321" s="267"/>
      <c r="M321" s="267"/>
      <c r="N321" s="267"/>
      <c r="O321" s="267"/>
      <c r="P321" s="267"/>
    </row>
    <row r="322" spans="1:16" s="57" customFormat="1" ht="30" customHeight="1">
      <c r="A322" s="9" t="s">
        <v>12523</v>
      </c>
      <c r="B322" s="345" t="str">
        <f>IF(I322="SINAPI",VLOOKUP(AV.J.I.RAIMUNDO!H322,SINAPI,2,),VLOOKUP(AV.J.I.RAIMUNDO!H322,SETOP,3,))</f>
        <v>CONCRETO FCK = 25MPA, TRAÇO 1:2,3:2,7 (CIMENTO/ AREIA MÉDIA/ BRITA 1)  - PREPARO MECÂNICO COM BETONEIRA 400 L. AF_07/2016</v>
      </c>
      <c r="C322" s="345"/>
      <c r="D322" s="345"/>
      <c r="E322" s="345"/>
      <c r="F322" s="345"/>
      <c r="G322" s="345"/>
      <c r="H322" s="10">
        <v>94965</v>
      </c>
      <c r="I322" s="10" t="s">
        <v>22856</v>
      </c>
      <c r="J322" s="92" t="str">
        <f>IF(I322="SINAPI",VLOOKUP(AV.J.I.RAIMUNDO!H322,SINAPI,3,),VLOOKUP(AV.J.I.RAIMUNDO!H322,SETOP,4,))</f>
        <v>m³</v>
      </c>
      <c r="K322" s="11">
        <f>ROUND(E325,2)</f>
        <v>5.85</v>
      </c>
      <c r="L322" s="11"/>
      <c r="M322" s="93">
        <f>IF(I322="SINAPI",VLOOKUP(AV.J.I.RAIMUNDO!H322,SINAPI,4,),VLOOKUP(AV.J.I.RAIMUNDO!H322,SETOP,5,))</f>
        <v>284</v>
      </c>
      <c r="N322" s="93">
        <f>ROUND(M322*(1+$C$7),2)</f>
        <v>352.81</v>
      </c>
      <c r="O322" s="12">
        <f t="shared" ref="O322" si="34">K322*M322</f>
        <v>1661.3999999999999</v>
      </c>
      <c r="P322" s="290">
        <f>N322*K322</f>
        <v>2063.9384999999997</v>
      </c>
    </row>
    <row r="323" spans="1:16" s="57" customFormat="1" ht="30" hidden="1" customHeight="1">
      <c r="A323" s="9"/>
      <c r="B323" s="62"/>
      <c r="C323" s="62" t="s">
        <v>12517</v>
      </c>
      <c r="D323" s="61" t="s">
        <v>12518</v>
      </c>
      <c r="E323" s="62">
        <v>1.17</v>
      </c>
      <c r="F323" s="62" t="s">
        <v>19</v>
      </c>
      <c r="G323" s="62"/>
      <c r="H323" s="44"/>
      <c r="I323" s="44"/>
      <c r="J323" s="44"/>
      <c r="K323" s="54"/>
      <c r="L323" s="54"/>
      <c r="M323" s="55"/>
      <c r="N323" s="55"/>
      <c r="O323" s="55"/>
      <c r="P323" s="28"/>
    </row>
    <row r="324" spans="1:16" s="57" customFormat="1" ht="30" hidden="1" customHeight="1">
      <c r="A324" s="9"/>
      <c r="B324" s="62"/>
      <c r="C324" s="62" t="s">
        <v>12519</v>
      </c>
      <c r="D324" s="61" t="s">
        <v>12518</v>
      </c>
      <c r="E324" s="62">
        <v>5</v>
      </c>
      <c r="F324" s="62" t="s">
        <v>12520</v>
      </c>
      <c r="G324" s="62"/>
      <c r="H324" s="44"/>
      <c r="I324" s="44"/>
      <c r="J324" s="44"/>
      <c r="K324" s="54"/>
      <c r="L324" s="54"/>
      <c r="M324" s="55"/>
      <c r="N324" s="55"/>
      <c r="O324" s="55"/>
      <c r="P324" s="28"/>
    </row>
    <row r="325" spans="1:16" s="57" customFormat="1" ht="30" hidden="1" customHeight="1">
      <c r="A325" s="5"/>
      <c r="B325" s="62"/>
      <c r="C325" s="62" t="s">
        <v>5</v>
      </c>
      <c r="D325" s="61" t="s">
        <v>12518</v>
      </c>
      <c r="E325" s="162">
        <f>E323*E324</f>
        <v>5.85</v>
      </c>
      <c r="F325" s="62" t="s">
        <v>19</v>
      </c>
      <c r="G325" s="62"/>
      <c r="H325" s="74"/>
      <c r="I325" s="17"/>
      <c r="J325" s="61"/>
      <c r="K325" s="27"/>
      <c r="L325" s="27"/>
      <c r="M325" s="31"/>
      <c r="N325" s="31"/>
      <c r="O325" s="28"/>
      <c r="P325" s="28"/>
    </row>
    <row r="326" spans="1:16" s="57" customFormat="1" ht="30" hidden="1" customHeight="1">
      <c r="A326" s="225"/>
      <c r="B326" s="226"/>
      <c r="C326" s="226"/>
      <c r="D326" s="227"/>
      <c r="E326" s="226"/>
      <c r="F326" s="226"/>
      <c r="G326" s="226"/>
      <c r="H326" s="227"/>
      <c r="I326" s="227"/>
      <c r="J326" s="227"/>
      <c r="K326" s="228"/>
      <c r="L326" s="228"/>
      <c r="M326" s="229"/>
      <c r="N326" s="229"/>
      <c r="O326" s="229"/>
      <c r="P326" s="230"/>
    </row>
    <row r="327" spans="1:16" s="57" customFormat="1" ht="30" customHeight="1">
      <c r="A327" s="9" t="s">
        <v>12524</v>
      </c>
      <c r="B327" s="345" t="str">
        <f>IF(I327="SINAPI",VLOOKUP(AV.J.I.RAIMUNDO!H327,SINAPI,2,),VLOOKUP(AV.J.I.RAIMUNDO!H327,SETOP,3,))</f>
        <v>LANÇAMENTO COM USO DE BOMBA, ADENSAMENTO E ACABAMENTO DE CONCRETO EM ESTRUTURAS. AF_12/2015</v>
      </c>
      <c r="C327" s="345"/>
      <c r="D327" s="345"/>
      <c r="E327" s="345"/>
      <c r="F327" s="345"/>
      <c r="G327" s="345"/>
      <c r="H327" s="10">
        <v>92874</v>
      </c>
      <c r="I327" s="10" t="s">
        <v>22856</v>
      </c>
      <c r="J327" s="92" t="str">
        <f>IF(I327="SINAPI",VLOOKUP(AV.J.I.RAIMUNDO!H327,SINAPI,3,),VLOOKUP(AV.J.I.RAIMUNDO!H327,SETOP,4,))</f>
        <v>m³</v>
      </c>
      <c r="K327" s="11">
        <f>ROUND(E330,2)</f>
        <v>5.85</v>
      </c>
      <c r="L327" s="11"/>
      <c r="M327" s="93">
        <f>IF(I327="SINAPI",VLOOKUP(AV.J.I.RAIMUNDO!H327,SINAPI,4,),VLOOKUP(AV.J.I.RAIMUNDO!H327,SETOP,5,))</f>
        <v>25.14</v>
      </c>
      <c r="N327" s="93">
        <f>ROUND(M327*(1+$C$7),2)</f>
        <v>31.23</v>
      </c>
      <c r="O327" s="12">
        <f t="shared" ref="O327" si="35">K327*M327</f>
        <v>147.06899999999999</v>
      </c>
      <c r="P327" s="290">
        <f t="shared" ref="P327:P332" si="36">N327*K327</f>
        <v>182.69549999999998</v>
      </c>
    </row>
    <row r="328" spans="1:16" s="57" customFormat="1" ht="30" hidden="1" customHeight="1">
      <c r="A328" s="9"/>
      <c r="B328" s="62"/>
      <c r="C328" s="62" t="s">
        <v>12517</v>
      </c>
      <c r="D328" s="61" t="s">
        <v>12518</v>
      </c>
      <c r="E328" s="62">
        <v>1.17</v>
      </c>
      <c r="F328" s="62" t="s">
        <v>19</v>
      </c>
      <c r="G328" s="62"/>
      <c r="H328" s="44"/>
      <c r="I328" s="44"/>
      <c r="J328" s="44"/>
      <c r="K328" s="54"/>
      <c r="L328" s="54"/>
      <c r="M328" s="55"/>
      <c r="N328" s="55"/>
      <c r="O328" s="55"/>
      <c r="P328" s="290">
        <f t="shared" si="36"/>
        <v>0</v>
      </c>
    </row>
    <row r="329" spans="1:16" s="57" customFormat="1" ht="30" hidden="1" customHeight="1">
      <c r="A329" s="9"/>
      <c r="B329" s="62"/>
      <c r="C329" s="62" t="s">
        <v>12519</v>
      </c>
      <c r="D329" s="61" t="s">
        <v>12518</v>
      </c>
      <c r="E329" s="62">
        <v>5</v>
      </c>
      <c r="F329" s="62" t="s">
        <v>12520</v>
      </c>
      <c r="G329" s="62"/>
      <c r="H329" s="44"/>
      <c r="I329" s="44"/>
      <c r="J329" s="44"/>
      <c r="K329" s="54"/>
      <c r="L329" s="54"/>
      <c r="M329" s="55"/>
      <c r="N329" s="55"/>
      <c r="O329" s="55"/>
      <c r="P329" s="290">
        <f t="shared" si="36"/>
        <v>0</v>
      </c>
    </row>
    <row r="330" spans="1:16" s="57" customFormat="1" ht="30" hidden="1" customHeight="1">
      <c r="A330" s="5"/>
      <c r="B330" s="62"/>
      <c r="C330" s="62" t="s">
        <v>5</v>
      </c>
      <c r="D330" s="61" t="s">
        <v>12518</v>
      </c>
      <c r="E330" s="162">
        <f>E328*E329</f>
        <v>5.85</v>
      </c>
      <c r="F330" s="62" t="s">
        <v>19</v>
      </c>
      <c r="G330" s="62"/>
      <c r="H330" s="74"/>
      <c r="I330" s="17"/>
      <c r="J330" s="61"/>
      <c r="K330" s="27"/>
      <c r="L330" s="27"/>
      <c r="M330" s="31"/>
      <c r="N330" s="31"/>
      <c r="O330" s="28"/>
      <c r="P330" s="290">
        <f t="shared" si="36"/>
        <v>0</v>
      </c>
    </row>
    <row r="331" spans="1:16" s="57" customFormat="1" ht="30" hidden="1" customHeight="1">
      <c r="A331" s="225"/>
      <c r="B331" s="226"/>
      <c r="C331" s="226"/>
      <c r="D331" s="227"/>
      <c r="E331" s="226"/>
      <c r="F331" s="226"/>
      <c r="G331" s="226"/>
      <c r="H331" s="227"/>
      <c r="I331" s="227"/>
      <c r="J331" s="227"/>
      <c r="K331" s="228"/>
      <c r="L331" s="228"/>
      <c r="M331" s="229"/>
      <c r="N331" s="229"/>
      <c r="O331" s="229"/>
      <c r="P331" s="290">
        <f t="shared" si="36"/>
        <v>0</v>
      </c>
    </row>
    <row r="332" spans="1:16" s="57" customFormat="1" ht="30" customHeight="1">
      <c r="A332" s="9" t="s">
        <v>12570</v>
      </c>
      <c r="B332" s="345" t="str">
        <f>IF(I332="SINAPI",VLOOKUP(AV.J.I.RAIMUNDO!H332,SINAPI,2,),VLOOKUP(AV.J.I.RAIMUNDO!H332,SETOP,3,))</f>
        <v>CONCRETO MAGRO PARA LASTRO, TRAÇO 1:4,5:4,5 (CIMENTO/ AREIA MÉDIA/ BRITA 1)  - PREPARO MANUAL. AF_07/2016</v>
      </c>
      <c r="C332" s="345"/>
      <c r="D332" s="345"/>
      <c r="E332" s="345"/>
      <c r="F332" s="345"/>
      <c r="G332" s="345"/>
      <c r="H332" s="92">
        <v>94974</v>
      </c>
      <c r="I332" s="92" t="s">
        <v>22856</v>
      </c>
      <c r="J332" s="170" t="str">
        <f>IF(I332="SINAPI",VLOOKUP(AV.J.I.RAIMUNDO!H332,SINAPI,3,),VLOOKUP(AV.J.I.RAIMUNDO!H332,SETOP,4,))</f>
        <v>m³</v>
      </c>
      <c r="K332" s="54">
        <f>ROUND(E335,2)</f>
        <v>2.35</v>
      </c>
      <c r="L332" s="91"/>
      <c r="M332" s="171">
        <f>IF(I332="SINAPI",VLOOKUP(AV.J.I.RAIMUNDO!H332,SINAPI,4,),VLOOKUP(AV.J.I.RAIMUNDO!H332,SETOP,5,))</f>
        <v>324.17</v>
      </c>
      <c r="N332" s="93">
        <f>ROUND(M332*(1+$C$7),2)</f>
        <v>402.72</v>
      </c>
      <c r="O332" s="55">
        <f t="shared" ref="O332" si="37">K332*M332</f>
        <v>761.79950000000008</v>
      </c>
      <c r="P332" s="289">
        <f t="shared" si="36"/>
        <v>946.39200000000005</v>
      </c>
    </row>
    <row r="333" spans="1:16" s="57" customFormat="1" ht="30" hidden="1" customHeight="1">
      <c r="A333" s="9"/>
      <c r="B333" s="62"/>
      <c r="C333" s="62" t="s">
        <v>12517</v>
      </c>
      <c r="D333" s="61" t="s">
        <v>12518</v>
      </c>
      <c r="E333" s="62">
        <v>0.47</v>
      </c>
      <c r="F333" s="62" t="s">
        <v>19</v>
      </c>
      <c r="G333" s="62"/>
      <c r="H333" s="163"/>
      <c r="I333" s="163"/>
      <c r="J333" s="163"/>
      <c r="K333" s="54"/>
      <c r="L333" s="54"/>
      <c r="M333" s="55"/>
      <c r="N333" s="55"/>
      <c r="O333" s="55"/>
      <c r="P333" s="88"/>
    </row>
    <row r="334" spans="1:16" s="57" customFormat="1" ht="30" hidden="1" customHeight="1">
      <c r="A334" s="9"/>
      <c r="B334" s="62"/>
      <c r="C334" s="62" t="s">
        <v>12519</v>
      </c>
      <c r="D334" s="61" t="s">
        <v>12518</v>
      </c>
      <c r="E334" s="62">
        <v>5</v>
      </c>
      <c r="F334" s="62" t="s">
        <v>12520</v>
      </c>
      <c r="G334" s="62"/>
      <c r="H334" s="44"/>
      <c r="I334" s="44"/>
      <c r="J334" s="44"/>
      <c r="K334" s="54"/>
      <c r="L334" s="54"/>
      <c r="M334" s="55"/>
      <c r="N334" s="55"/>
      <c r="O334" s="55"/>
      <c r="P334" s="28"/>
    </row>
    <row r="335" spans="1:16" s="57" customFormat="1" ht="30" hidden="1" customHeight="1">
      <c r="A335" s="5"/>
      <c r="B335" s="62"/>
      <c r="C335" s="62" t="s">
        <v>5</v>
      </c>
      <c r="D335" s="61" t="s">
        <v>12518</v>
      </c>
      <c r="E335" s="162">
        <f>E333*E334</f>
        <v>2.3499999999999996</v>
      </c>
      <c r="F335" s="62" t="s">
        <v>19</v>
      </c>
      <c r="G335" s="62"/>
      <c r="H335" s="74"/>
      <c r="I335" s="17"/>
      <c r="J335" s="61"/>
      <c r="K335" s="27"/>
      <c r="L335" s="27"/>
      <c r="M335" s="31"/>
      <c r="N335" s="31"/>
      <c r="O335" s="28"/>
      <c r="P335" s="28"/>
    </row>
    <row r="336" spans="1:16" s="57" customFormat="1" ht="30" hidden="1" customHeight="1">
      <c r="A336" s="164"/>
      <c r="B336" s="160"/>
      <c r="C336" s="160"/>
      <c r="D336" s="144"/>
      <c r="E336" s="160"/>
      <c r="F336" s="160"/>
      <c r="G336" s="160"/>
      <c r="H336" s="177"/>
      <c r="I336" s="177"/>
      <c r="J336" s="177"/>
      <c r="K336" s="54"/>
      <c r="L336" s="54"/>
      <c r="M336" s="55"/>
      <c r="N336" s="55"/>
      <c r="O336" s="55"/>
      <c r="P336" s="167"/>
    </row>
    <row r="337" spans="1:16" s="57" customFormat="1" ht="30" customHeight="1">
      <c r="A337" s="259" t="s">
        <v>12525</v>
      </c>
      <c r="B337" s="343" t="s">
        <v>12526</v>
      </c>
      <c r="C337" s="343"/>
      <c r="D337" s="343"/>
      <c r="E337" s="343"/>
      <c r="F337" s="343"/>
      <c r="G337" s="343"/>
      <c r="H337" s="267"/>
      <c r="I337" s="267"/>
      <c r="J337" s="267"/>
      <c r="K337" s="267"/>
      <c r="L337" s="267"/>
      <c r="M337" s="267"/>
      <c r="N337" s="267"/>
      <c r="O337" s="267"/>
      <c r="P337" s="267"/>
    </row>
    <row r="338" spans="1:16" s="57" customFormat="1" ht="30" customHeight="1">
      <c r="A338" s="9" t="s">
        <v>12527</v>
      </c>
      <c r="B338" s="345" t="str">
        <f>IF(I338="SINAPI",VLOOKUP(AV.J.I.RAIMUNDO!H338,SINAPI,2,),VLOOKUP(AV.J.I.RAIMUNDO!H338,SETOP,3,))</f>
        <v>ALVENARIA DE BLOCOS DE CONCRETO ESTRUTURAL 14X19X39 CM, (ESPESSURA 14 CM) FBK = 14,0 MPA, PARA PAREDES COM ÁREA LÍQUIDA MAIOR OU IGUAL A 6M², COM VÃOS, UTILIZANDO COLHER DE PEDREIRO. AF_12/2014</v>
      </c>
      <c r="C338" s="345"/>
      <c r="D338" s="345"/>
      <c r="E338" s="345"/>
      <c r="F338" s="345"/>
      <c r="G338" s="345"/>
      <c r="H338" s="262">
        <v>89477</v>
      </c>
      <c r="I338" s="262" t="s">
        <v>22856</v>
      </c>
      <c r="J338" s="92" t="str">
        <f>IF(I338="SINAPI",VLOOKUP(AV.J.I.RAIMUNDO!H338,SINAPI,3,),VLOOKUP(AV.J.I.RAIMUNDO!H338,SETOP,4,))</f>
        <v>m²</v>
      </c>
      <c r="K338" s="263">
        <f>ROUND(E341,2)</f>
        <v>51.8</v>
      </c>
      <c r="L338" s="263"/>
      <c r="M338" s="264">
        <f>IF(I338="SINAPI",VLOOKUP(AV.J.I.RAIMUNDO!H338,SINAPI,4,),VLOOKUP(AV.J.I.RAIMUNDO!H338,SETOP,5,))</f>
        <v>68.650000000000006</v>
      </c>
      <c r="N338" s="93">
        <f>ROUND(M338*(1+$C$7),2)</f>
        <v>85.28</v>
      </c>
      <c r="O338" s="265">
        <f t="shared" ref="O338" si="38">K338*M338</f>
        <v>3556.07</v>
      </c>
      <c r="P338" s="289">
        <f>N338*K338</f>
        <v>4417.5039999999999</v>
      </c>
    </row>
    <row r="339" spans="1:16" s="57" customFormat="1" ht="30" hidden="1" customHeight="1">
      <c r="A339" s="9"/>
      <c r="B339" s="62"/>
      <c r="C339" s="62" t="s">
        <v>12517</v>
      </c>
      <c r="D339" s="61" t="s">
        <v>12518</v>
      </c>
      <c r="E339" s="62">
        <v>10.36</v>
      </c>
      <c r="F339" s="62" t="s">
        <v>19</v>
      </c>
      <c r="G339" s="62"/>
      <c r="H339" s="44"/>
      <c r="I339" s="44"/>
      <c r="J339" s="44"/>
      <c r="K339" s="54"/>
      <c r="L339" s="54"/>
      <c r="M339" s="55"/>
      <c r="N339" s="55"/>
      <c r="O339" s="55"/>
      <c r="P339" s="28"/>
    </row>
    <row r="340" spans="1:16" s="57" customFormat="1" ht="30" hidden="1" customHeight="1">
      <c r="A340" s="9"/>
      <c r="B340" s="62"/>
      <c r="C340" s="62" t="s">
        <v>12519</v>
      </c>
      <c r="D340" s="61" t="s">
        <v>12518</v>
      </c>
      <c r="E340" s="62">
        <v>5</v>
      </c>
      <c r="F340" s="62" t="s">
        <v>12520</v>
      </c>
      <c r="G340" s="62"/>
      <c r="H340" s="44"/>
      <c r="I340" s="44"/>
      <c r="J340" s="44"/>
      <c r="K340" s="54"/>
      <c r="L340" s="54"/>
      <c r="M340" s="55"/>
      <c r="N340" s="55"/>
      <c r="O340" s="55"/>
      <c r="P340" s="28"/>
    </row>
    <row r="341" spans="1:16" s="57" customFormat="1" ht="30" hidden="1" customHeight="1">
      <c r="A341" s="5"/>
      <c r="B341" s="62"/>
      <c r="C341" s="62" t="s">
        <v>5</v>
      </c>
      <c r="D341" s="61" t="s">
        <v>12518</v>
      </c>
      <c r="E341" s="162">
        <f>E339*E340</f>
        <v>51.8</v>
      </c>
      <c r="F341" s="62" t="s">
        <v>19</v>
      </c>
      <c r="G341" s="62"/>
      <c r="H341" s="74"/>
      <c r="I341" s="17"/>
      <c r="J341" s="61"/>
      <c r="K341" s="27"/>
      <c r="L341" s="27"/>
      <c r="M341" s="31"/>
      <c r="N341" s="31"/>
      <c r="O341" s="28"/>
      <c r="P341" s="28"/>
    </row>
    <row r="342" spans="1:16" s="57" customFormat="1" ht="30" hidden="1" customHeight="1">
      <c r="A342" s="164"/>
      <c r="B342" s="160"/>
      <c r="C342" s="160"/>
      <c r="D342" s="144"/>
      <c r="E342" s="160"/>
      <c r="F342" s="160"/>
      <c r="G342" s="160"/>
      <c r="H342" s="144"/>
      <c r="I342" s="144"/>
      <c r="J342" s="144"/>
      <c r="K342" s="145"/>
      <c r="L342" s="145"/>
      <c r="M342" s="146"/>
      <c r="N342" s="146"/>
      <c r="O342" s="146"/>
      <c r="P342" s="165"/>
    </row>
    <row r="343" spans="1:16" s="57" customFormat="1" ht="30" customHeight="1">
      <c r="A343" s="259" t="s">
        <v>12528</v>
      </c>
      <c r="B343" s="343" t="s">
        <v>12529</v>
      </c>
      <c r="C343" s="343"/>
      <c r="D343" s="343"/>
      <c r="E343" s="343"/>
      <c r="F343" s="343"/>
      <c r="G343" s="343"/>
      <c r="H343" s="258"/>
      <c r="I343" s="258"/>
      <c r="J343" s="260"/>
      <c r="K343" s="258"/>
      <c r="L343" s="258"/>
      <c r="M343" s="258"/>
      <c r="N343" s="258"/>
      <c r="O343" s="258"/>
      <c r="P343" s="258"/>
    </row>
    <row r="344" spans="1:16" s="57" customFormat="1" ht="30" customHeight="1">
      <c r="A344" s="9" t="s">
        <v>12530</v>
      </c>
      <c r="B344" s="345" t="str">
        <f>IF(I344="SINAPI",VLOOKUP(AV.J.I.RAIMUNDO!H344,SINAPI,2,),VLOOKUP(AV.J.I.RAIMUNDO!H344,SETOP,3,))</f>
        <v>GRAUTEAMENTO VERTICAL EM ALVENARIA ESTRUTURAL. AF_01/2015</v>
      </c>
      <c r="C344" s="345"/>
      <c r="D344" s="345"/>
      <c r="E344" s="345"/>
      <c r="F344" s="345"/>
      <c r="G344" s="345"/>
      <c r="H344" s="10">
        <v>89993</v>
      </c>
      <c r="I344" s="10" t="s">
        <v>22856</v>
      </c>
      <c r="J344" s="92" t="str">
        <f>IF(I344="SINAPI",VLOOKUP(AV.J.I.RAIMUNDO!H344,SINAPI,3,),VLOOKUP(AV.J.I.RAIMUNDO!H344,SETOP,4,))</f>
        <v>m³</v>
      </c>
      <c r="K344" s="11">
        <f>ROUND(E347,2)</f>
        <v>2.65</v>
      </c>
      <c r="L344" s="11"/>
      <c r="M344" s="93">
        <f>IF(I344="SINAPI",VLOOKUP(AV.J.I.RAIMUNDO!H344,SINAPI,4,),VLOOKUP(AV.J.I.RAIMUNDO!H344,SETOP,5,))</f>
        <v>579.26</v>
      </c>
      <c r="N344" s="93">
        <f>ROUND(M344*(1+$C$7),2)</f>
        <v>719.61</v>
      </c>
      <c r="O344" s="12">
        <f t="shared" ref="O344" si="39">K344*M344</f>
        <v>1535.039</v>
      </c>
      <c r="P344" s="290">
        <f>N344*K344</f>
        <v>1906.9665</v>
      </c>
    </row>
    <row r="345" spans="1:16" s="57" customFormat="1" ht="30" hidden="1" customHeight="1">
      <c r="A345" s="9"/>
      <c r="B345" s="62"/>
      <c r="C345" s="62" t="s">
        <v>12517</v>
      </c>
      <c r="D345" s="61" t="s">
        <v>12518</v>
      </c>
      <c r="E345" s="62">
        <v>0.53</v>
      </c>
      <c r="F345" s="62" t="s">
        <v>19</v>
      </c>
      <c r="G345" s="62"/>
      <c r="H345" s="44"/>
      <c r="I345" s="44"/>
      <c r="J345" s="44"/>
      <c r="K345" s="54"/>
      <c r="L345" s="54"/>
      <c r="M345" s="55"/>
      <c r="N345" s="55"/>
      <c r="O345" s="55"/>
      <c r="P345" s="28"/>
    </row>
    <row r="346" spans="1:16" s="57" customFormat="1" ht="30" hidden="1" customHeight="1">
      <c r="A346" s="9"/>
      <c r="B346" s="62"/>
      <c r="C346" s="62" t="s">
        <v>12519</v>
      </c>
      <c r="D346" s="61" t="s">
        <v>12518</v>
      </c>
      <c r="E346" s="62">
        <v>5</v>
      </c>
      <c r="F346" s="62" t="s">
        <v>12520</v>
      </c>
      <c r="G346" s="62"/>
      <c r="H346" s="44"/>
      <c r="I346" s="44"/>
      <c r="J346" s="44"/>
      <c r="K346" s="54"/>
      <c r="L346" s="54"/>
      <c r="M346" s="55"/>
      <c r="N346" s="55"/>
      <c r="O346" s="55"/>
      <c r="P346" s="28"/>
    </row>
    <row r="347" spans="1:16" s="57" customFormat="1" ht="30" hidden="1" customHeight="1">
      <c r="A347" s="5"/>
      <c r="B347" s="62"/>
      <c r="C347" s="62" t="s">
        <v>5</v>
      </c>
      <c r="D347" s="61" t="s">
        <v>12518</v>
      </c>
      <c r="E347" s="162">
        <f>E345*E346</f>
        <v>2.6500000000000004</v>
      </c>
      <c r="F347" s="62" t="s">
        <v>19</v>
      </c>
      <c r="G347" s="62"/>
      <c r="H347" s="74"/>
      <c r="I347" s="17"/>
      <c r="J347" s="61"/>
      <c r="K347" s="27"/>
      <c r="L347" s="27"/>
      <c r="M347" s="31"/>
      <c r="N347" s="31"/>
      <c r="O347" s="28"/>
      <c r="P347" s="28"/>
    </row>
    <row r="348" spans="1:16" s="57" customFormat="1" ht="30" hidden="1" customHeight="1">
      <c r="A348" s="164"/>
      <c r="B348" s="160"/>
      <c r="C348" s="160"/>
      <c r="D348" s="144"/>
      <c r="E348" s="160"/>
      <c r="F348" s="160"/>
      <c r="G348" s="160"/>
      <c r="H348" s="144"/>
      <c r="I348" s="177"/>
      <c r="J348" s="144"/>
      <c r="K348" s="145"/>
      <c r="L348" s="145"/>
      <c r="M348" s="146"/>
      <c r="N348" s="146"/>
      <c r="O348" s="146"/>
      <c r="P348" s="165"/>
    </row>
    <row r="349" spans="1:16" s="57" customFormat="1" ht="30" customHeight="1">
      <c r="A349" s="259" t="s">
        <v>12531</v>
      </c>
      <c r="B349" s="343" t="s">
        <v>12532</v>
      </c>
      <c r="C349" s="343"/>
      <c r="D349" s="343"/>
      <c r="E349" s="343"/>
      <c r="F349" s="343"/>
      <c r="G349" s="343"/>
      <c r="H349" s="260"/>
      <c r="I349" s="267"/>
      <c r="J349" s="260"/>
      <c r="K349" s="260"/>
      <c r="L349" s="260"/>
      <c r="M349" s="260"/>
      <c r="N349" s="260"/>
      <c r="O349" s="260"/>
      <c r="P349" s="260"/>
    </row>
    <row r="350" spans="1:16" s="57" customFormat="1" ht="30" customHeight="1">
      <c r="A350" s="9" t="s">
        <v>12533</v>
      </c>
      <c r="B350" s="345" t="str">
        <f>IF(I350="SINAPI",VLOOKUP(AV.J.I.RAIMUNDO!H350,SINAPI,2,),VLOOKUP(AV.J.I.RAIMUNDO!H350,SETOP,3,))</f>
        <v>IMPERMEABILIZACAO DE SUPERFICIE COM MASTIQUE BETUMINOSO A FRIO, POR AREA.</v>
      </c>
      <c r="C350" s="345"/>
      <c r="D350" s="345"/>
      <c r="E350" s="345"/>
      <c r="F350" s="345"/>
      <c r="G350" s="345"/>
      <c r="H350" s="92" t="s">
        <v>2722</v>
      </c>
      <c r="I350" s="92" t="s">
        <v>22856</v>
      </c>
      <c r="J350" s="92" t="str">
        <f>IF(I350="SINAPI",VLOOKUP(AV.J.I.RAIMUNDO!H350,SINAPI,3,),VLOOKUP(AV.J.I.RAIMUNDO!H350,SETOP,4,))</f>
        <v>m²</v>
      </c>
      <c r="K350" s="91">
        <f>ROUND(E353,2)</f>
        <v>45</v>
      </c>
      <c r="L350" s="91"/>
      <c r="M350" s="169">
        <f>IF(I350="SINAPI",VLOOKUP(AV.J.I.RAIMUNDO!H350,SINAPI,4,),VLOOKUP(AV.J.I.RAIMUNDO!H350,SETOP,5,))</f>
        <v>154.6</v>
      </c>
      <c r="N350" s="93">
        <f>ROUND(M350*(1+$C$7),2)</f>
        <v>192.06</v>
      </c>
      <c r="O350" s="93">
        <f t="shared" ref="O350" si="40">K350*M350</f>
        <v>6957</v>
      </c>
      <c r="P350" s="93">
        <f>N350*K350</f>
        <v>8642.7000000000007</v>
      </c>
    </row>
    <row r="351" spans="1:16" s="57" customFormat="1" ht="30" hidden="1" customHeight="1">
      <c r="A351" s="9"/>
      <c r="B351" s="62"/>
      <c r="C351" s="62" t="s">
        <v>12517</v>
      </c>
      <c r="D351" s="61" t="s">
        <v>12518</v>
      </c>
      <c r="E351" s="62">
        <v>9</v>
      </c>
      <c r="F351" s="62" t="s">
        <v>19</v>
      </c>
      <c r="G351" s="62"/>
      <c r="H351" s="163"/>
      <c r="I351" s="163"/>
      <c r="J351" s="163"/>
      <c r="K351" s="54"/>
      <c r="L351" s="54"/>
      <c r="M351" s="55"/>
      <c r="N351" s="55"/>
      <c r="O351" s="55"/>
      <c r="P351" s="88"/>
    </row>
    <row r="352" spans="1:16" s="57" customFormat="1" ht="30" hidden="1" customHeight="1">
      <c r="A352" s="9"/>
      <c r="B352" s="62"/>
      <c r="C352" s="62" t="s">
        <v>12519</v>
      </c>
      <c r="D352" s="61" t="s">
        <v>12518</v>
      </c>
      <c r="E352" s="62">
        <v>5</v>
      </c>
      <c r="F352" s="62" t="s">
        <v>12520</v>
      </c>
      <c r="G352" s="62"/>
      <c r="H352" s="44"/>
      <c r="I352" s="44"/>
      <c r="J352" s="44"/>
      <c r="K352" s="54"/>
      <c r="L352" s="54"/>
      <c r="M352" s="55"/>
      <c r="N352" s="55"/>
      <c r="O352" s="55"/>
      <c r="P352" s="28"/>
    </row>
    <row r="353" spans="1:16" s="57" customFormat="1" ht="30" hidden="1" customHeight="1">
      <c r="A353" s="5"/>
      <c r="B353" s="62"/>
      <c r="C353" s="62" t="s">
        <v>5</v>
      </c>
      <c r="D353" s="61" t="s">
        <v>12518</v>
      </c>
      <c r="E353" s="162">
        <f>E351*E352</f>
        <v>45</v>
      </c>
      <c r="F353" s="62" t="s">
        <v>19</v>
      </c>
      <c r="G353" s="62"/>
      <c r="H353" s="74"/>
      <c r="I353" s="17"/>
      <c r="J353" s="61"/>
      <c r="K353" s="27"/>
      <c r="L353" s="27"/>
      <c r="M353" s="31"/>
      <c r="N353" s="31"/>
      <c r="O353" s="28"/>
      <c r="P353" s="28"/>
    </row>
    <row r="354" spans="1:16" s="57" customFormat="1" ht="30" hidden="1" customHeight="1">
      <c r="A354" s="164"/>
      <c r="B354" s="160"/>
      <c r="C354" s="160"/>
      <c r="D354" s="144"/>
      <c r="E354" s="160"/>
      <c r="F354" s="160"/>
      <c r="G354" s="160"/>
      <c r="H354" s="177"/>
      <c r="I354" s="177"/>
      <c r="J354" s="177"/>
      <c r="K354" s="54"/>
      <c r="L354" s="54"/>
      <c r="M354" s="55"/>
      <c r="N354" s="55"/>
      <c r="O354" s="55"/>
      <c r="P354" s="167"/>
    </row>
    <row r="355" spans="1:16" s="57" customFormat="1" ht="30" customHeight="1">
      <c r="A355" s="72" t="s">
        <v>12534</v>
      </c>
      <c r="B355" s="344" t="s">
        <v>12535</v>
      </c>
      <c r="C355" s="344"/>
      <c r="D355" s="344"/>
      <c r="E355" s="344"/>
      <c r="F355" s="344"/>
      <c r="G355" s="344"/>
      <c r="H355" s="194"/>
      <c r="I355" s="194"/>
      <c r="J355" s="194"/>
      <c r="K355" s="194"/>
      <c r="L355" s="194"/>
      <c r="M355" s="194"/>
      <c r="N355" s="194"/>
      <c r="O355" s="194"/>
      <c r="P355" s="194"/>
    </row>
    <row r="356" spans="1:16" s="57" customFormat="1" ht="30" customHeight="1">
      <c r="A356" s="259" t="s">
        <v>12536</v>
      </c>
      <c r="B356" s="343" t="s">
        <v>12537</v>
      </c>
      <c r="C356" s="343"/>
      <c r="D356" s="343"/>
      <c r="E356" s="343"/>
      <c r="F356" s="343"/>
      <c r="G356" s="343"/>
      <c r="H356" s="258"/>
      <c r="I356" s="258"/>
      <c r="J356" s="258"/>
      <c r="K356" s="258"/>
      <c r="L356" s="258"/>
      <c r="M356" s="258"/>
      <c r="N356" s="258"/>
      <c r="O356" s="258"/>
      <c r="P356" s="258"/>
    </row>
    <row r="357" spans="1:16" s="57" customFormat="1" ht="30" customHeight="1">
      <c r="A357" s="9" t="s">
        <v>12538</v>
      </c>
      <c r="B357" s="345" t="str">
        <f>IF(I357="SINAPI",VLOOKUP(AV.J.I.RAIMUNDO!H357,SINAPI,2,),VLOOKUP(AV.J.I.RAIMUNDO!H357,SETOP,3,))</f>
        <v xml:space="preserve">TUBO CONCRETO ARMADO, CLASSE PA-3, PB, DN 400 MM, PARA AGUAS PLUVIAIS (NBR 8890)                                                                                                                                                                                                                                                                                                                                                                                                                          </v>
      </c>
      <c r="C357" s="345"/>
      <c r="D357" s="345"/>
      <c r="E357" s="345"/>
      <c r="F357" s="345"/>
      <c r="G357" s="345"/>
      <c r="H357" s="10">
        <v>12576</v>
      </c>
      <c r="I357" s="10" t="s">
        <v>22856</v>
      </c>
      <c r="J357" s="92" t="str">
        <f>IF(I357="SINAPI",VLOOKUP(AV.J.I.RAIMUNDO!H357,SINAPI,3,),VLOOKUP(AV.J.I.RAIMUNDO!H357,SETOP,4,))</f>
        <v xml:space="preserve">m     </v>
      </c>
      <c r="K357" s="11">
        <f>ROUND(D358,2)</f>
        <v>151</v>
      </c>
      <c r="L357" s="11"/>
      <c r="M357" s="93">
        <f>IF(I357="SINAPI",VLOOKUP(AV.J.I.RAIMUNDO!H357,SINAPI,4,),VLOOKUP(AV.J.I.RAIMUNDO!H357,SETOP,5,))</f>
        <v>68.11</v>
      </c>
      <c r="N357" s="93">
        <f>ROUND(M357*(1+$C$7),2)</f>
        <v>84.61</v>
      </c>
      <c r="O357" s="12">
        <f t="shared" ref="O357" si="41">K357*M357</f>
        <v>10284.61</v>
      </c>
      <c r="P357" s="93">
        <f t="shared" ref="P357:P372" si="42">N357*K357</f>
        <v>12776.11</v>
      </c>
    </row>
    <row r="358" spans="1:16" s="57" customFormat="1" ht="30" hidden="1" customHeight="1">
      <c r="A358" s="5"/>
      <c r="B358" s="162"/>
      <c r="C358" s="162" t="s">
        <v>6326</v>
      </c>
      <c r="D358" s="95">
        <f>D261</f>
        <v>151</v>
      </c>
      <c r="E358" s="162" t="s">
        <v>4</v>
      </c>
      <c r="F358" s="162"/>
      <c r="G358" s="162"/>
      <c r="H358" s="74"/>
      <c r="I358" s="17"/>
      <c r="J358" s="61"/>
      <c r="K358" s="27"/>
      <c r="L358" s="27"/>
      <c r="M358" s="31"/>
      <c r="N358" s="31"/>
      <c r="O358" s="28"/>
      <c r="P358" s="290">
        <f t="shared" si="42"/>
        <v>0</v>
      </c>
    </row>
    <row r="359" spans="1:16" s="57" customFormat="1" ht="30" hidden="1" customHeight="1">
      <c r="A359" s="225"/>
      <c r="B359" s="226"/>
      <c r="C359" s="226"/>
      <c r="D359" s="227"/>
      <c r="E359" s="226"/>
      <c r="F359" s="226"/>
      <c r="G359" s="226"/>
      <c r="H359" s="227"/>
      <c r="I359" s="227"/>
      <c r="J359" s="227"/>
      <c r="K359" s="228"/>
      <c r="L359" s="228"/>
      <c r="M359" s="229"/>
      <c r="N359" s="229"/>
      <c r="O359" s="229"/>
      <c r="P359" s="290">
        <f t="shared" si="42"/>
        <v>0</v>
      </c>
    </row>
    <row r="360" spans="1:16" s="57" customFormat="1" ht="30" customHeight="1">
      <c r="A360" s="9" t="s">
        <v>12539</v>
      </c>
      <c r="B360" s="340" t="str">
        <f>IF(I360="SINAPI",VLOOKUP(AV.J.I.RAIMUNDO!H360,SINAPI,2,),VLOOKUP(AV.J.I.RAIMUNDO!H360,SETOP,3,))</f>
        <v xml:space="preserve">TUBO CONCRETO ARMADO, CLASSE PA-3, PB, DN 600 MM, PARA AGUAS PLUVIAIS (NBR 8890)                                                                                                                                                                                                                                                                                                                                                                                                                          </v>
      </c>
      <c r="C360" s="340"/>
      <c r="D360" s="340"/>
      <c r="E360" s="340"/>
      <c r="F360" s="340"/>
      <c r="G360" s="340"/>
      <c r="H360" s="10">
        <v>12578</v>
      </c>
      <c r="I360" s="10" t="s">
        <v>22856</v>
      </c>
      <c r="J360" s="92" t="str">
        <f>IF(I360="SINAPI",VLOOKUP(AV.J.I.RAIMUNDO!H360,SINAPI,3,),VLOOKUP(AV.J.I.RAIMUNDO!H360,SETOP,4,))</f>
        <v xml:space="preserve">m     </v>
      </c>
      <c r="K360" s="11">
        <f>ROUND(D361,2)</f>
        <v>550.45000000000005</v>
      </c>
      <c r="L360" s="11"/>
      <c r="M360" s="93">
        <f>IF(I360="SINAPI",VLOOKUP(AV.J.I.RAIMUNDO!H360,SINAPI,4,),VLOOKUP(AV.J.I.RAIMUNDO!H360,SETOP,5,))</f>
        <v>118.16</v>
      </c>
      <c r="N360" s="93">
        <f>ROUND(M360*(1+$C$7),2)</f>
        <v>146.79</v>
      </c>
      <c r="O360" s="12">
        <f t="shared" ref="O360" si="43">K360*M360</f>
        <v>65041.172000000006</v>
      </c>
      <c r="P360" s="290">
        <f t="shared" si="42"/>
        <v>80800.555500000002</v>
      </c>
    </row>
    <row r="361" spans="1:16" s="57" customFormat="1" ht="30" hidden="1" customHeight="1">
      <c r="A361" s="5"/>
      <c r="B361" s="162"/>
      <c r="C361" s="162" t="s">
        <v>6326</v>
      </c>
      <c r="D361" s="95">
        <f>D260</f>
        <v>550.45000000000005</v>
      </c>
      <c r="E361" s="162" t="s">
        <v>4</v>
      </c>
      <c r="F361" s="162"/>
      <c r="G361" s="162"/>
      <c r="H361" s="74"/>
      <c r="I361" s="17"/>
      <c r="J361" s="61"/>
      <c r="K361" s="27"/>
      <c r="L361" s="27"/>
      <c r="M361" s="31"/>
      <c r="N361" s="31"/>
      <c r="O361" s="28"/>
      <c r="P361" s="290">
        <f t="shared" si="42"/>
        <v>0</v>
      </c>
    </row>
    <row r="362" spans="1:16" s="57" customFormat="1" ht="30" hidden="1" customHeight="1">
      <c r="A362" s="225"/>
      <c r="B362" s="226"/>
      <c r="C362" s="226"/>
      <c r="D362" s="227"/>
      <c r="E362" s="226"/>
      <c r="F362" s="226"/>
      <c r="G362" s="226"/>
      <c r="H362" s="227"/>
      <c r="I362" s="227"/>
      <c r="J362" s="227"/>
      <c r="K362" s="228"/>
      <c r="L362" s="228"/>
      <c r="M362" s="229"/>
      <c r="N362" s="229"/>
      <c r="O362" s="229"/>
      <c r="P362" s="290">
        <f t="shared" si="42"/>
        <v>0</v>
      </c>
    </row>
    <row r="363" spans="1:16" s="57" customFormat="1" ht="30" customHeight="1">
      <c r="A363" s="9" t="s">
        <v>12540</v>
      </c>
      <c r="B363" s="340" t="str">
        <f>IF(I363="SINAPI",VLOOKUP(AV.J.I.RAIMUNDO!H363,SINAPI,2,),VLOOKUP(AV.J.I.RAIMUNDO!H363,SETOP,3,))</f>
        <v>ASSENTAMENTO DE TUBO DE CONCRETO PARA REDES COLETORAS DE ÁGUAS PLUVIAIS, DIÂMETRO DE 400 MM, JUNTA RÍGIDA, INSTALADO EM LOCAL COM BAIXO NÍVEL DE INTERFERÊNCIAS (NÃO INCLUI FORNECIMENTO). AF_12/2015</v>
      </c>
      <c r="C363" s="340"/>
      <c r="D363" s="340"/>
      <c r="E363" s="340"/>
      <c r="F363" s="340"/>
      <c r="G363" s="340"/>
      <c r="H363" s="10">
        <v>92809</v>
      </c>
      <c r="I363" s="10" t="s">
        <v>22856</v>
      </c>
      <c r="J363" s="92" t="str">
        <f>IF(I363="SINAPI",VLOOKUP(AV.J.I.RAIMUNDO!H363,SINAPI,3,),VLOOKUP(AV.J.I.RAIMUNDO!H363,SETOP,4,))</f>
        <v>m</v>
      </c>
      <c r="K363" s="11">
        <f>ROUND(D364,2)</f>
        <v>151</v>
      </c>
      <c r="L363" s="11"/>
      <c r="M363" s="93">
        <f>IF(I363="SINAPI",VLOOKUP(AV.J.I.RAIMUNDO!H363,SINAPI,4,),VLOOKUP(AV.J.I.RAIMUNDO!H363,SETOP,5,))</f>
        <v>34.89</v>
      </c>
      <c r="N363" s="93">
        <f>ROUND(M363*(1+$C$7),2)</f>
        <v>43.34</v>
      </c>
      <c r="O363" s="12">
        <f t="shared" ref="O363" si="44">K363*M363</f>
        <v>5268.39</v>
      </c>
      <c r="P363" s="93">
        <f t="shared" si="42"/>
        <v>6544.34</v>
      </c>
    </row>
    <row r="364" spans="1:16" s="57" customFormat="1" ht="30" hidden="1" customHeight="1">
      <c r="A364" s="5"/>
      <c r="B364" s="162"/>
      <c r="C364" s="162" t="s">
        <v>6326</v>
      </c>
      <c r="D364" s="95">
        <f>D358</f>
        <v>151</v>
      </c>
      <c r="E364" s="162" t="s">
        <v>4</v>
      </c>
      <c r="F364" s="162"/>
      <c r="G364" s="162"/>
      <c r="H364" s="74"/>
      <c r="I364" s="17"/>
      <c r="J364" s="61"/>
      <c r="K364" s="27"/>
      <c r="L364" s="27"/>
      <c r="M364" s="31"/>
      <c r="N364" s="31"/>
      <c r="O364" s="28"/>
      <c r="P364" s="290">
        <f t="shared" si="42"/>
        <v>0</v>
      </c>
    </row>
    <row r="365" spans="1:16" s="57" customFormat="1" ht="30" hidden="1" customHeight="1">
      <c r="A365" s="225"/>
      <c r="B365" s="226"/>
      <c r="C365" s="226"/>
      <c r="D365" s="227"/>
      <c r="E365" s="226"/>
      <c r="F365" s="226"/>
      <c r="G365" s="226"/>
      <c r="H365" s="227"/>
      <c r="I365" s="227"/>
      <c r="J365" s="227"/>
      <c r="K365" s="228"/>
      <c r="L365" s="228"/>
      <c r="M365" s="229"/>
      <c r="N365" s="229"/>
      <c r="O365" s="229"/>
      <c r="P365" s="290">
        <f t="shared" si="42"/>
        <v>0</v>
      </c>
    </row>
    <row r="366" spans="1:16" s="57" customFormat="1" ht="30" customHeight="1">
      <c r="A366" s="9" t="s">
        <v>12541</v>
      </c>
      <c r="B366" s="340" t="str">
        <f>IF(I366="SINAPI",VLOOKUP(AV.J.I.RAIMUNDO!H366,SINAPI,2,),VLOOKUP(AV.J.I.RAIMUNDO!H366,SETOP,3,))</f>
        <v>ASSENTAMENTO DE TUBO DE CONCRETO PARA REDES COLETORAS DE ÁGUAS PLUVIAIS, DIÂMETRO DE 600 MM, JUNTA RÍGIDA, INSTALADO EM LOCAL COM ALTO NÍVEL DE INTERFERÊNCIAS (NÃO INCLUI FORNECIMENTO). AF_12/2015</v>
      </c>
      <c r="C366" s="340"/>
      <c r="D366" s="340"/>
      <c r="E366" s="340"/>
      <c r="F366" s="340"/>
      <c r="G366" s="340"/>
      <c r="H366" s="10">
        <v>92824</v>
      </c>
      <c r="I366" s="10" t="s">
        <v>22856</v>
      </c>
      <c r="J366" s="92" t="str">
        <f>IF(I366="SINAPI",VLOOKUP(AV.J.I.RAIMUNDO!H366,SINAPI,3,),VLOOKUP(AV.J.I.RAIMUNDO!H366,SETOP,4,))</f>
        <v>m</v>
      </c>
      <c r="K366" s="11">
        <f>ROUND(D367,2)</f>
        <v>550.45000000000005</v>
      </c>
      <c r="L366" s="11"/>
      <c r="M366" s="93">
        <f>IF(I366="SINAPI",VLOOKUP(AV.J.I.RAIMUNDO!H366,SINAPI,4,),VLOOKUP(AV.J.I.RAIMUNDO!H366,SETOP,5,))</f>
        <v>60.24</v>
      </c>
      <c r="N366" s="93">
        <f>ROUND(M366*(1+$C$7),2)</f>
        <v>74.84</v>
      </c>
      <c r="O366" s="12">
        <f t="shared" ref="O366" si="45">K366*M366</f>
        <v>33159.108000000007</v>
      </c>
      <c r="P366" s="289">
        <f t="shared" si="42"/>
        <v>41195.678000000007</v>
      </c>
    </row>
    <row r="367" spans="1:16" s="57" customFormat="1" ht="30" hidden="1" customHeight="1">
      <c r="A367" s="5"/>
      <c r="B367" s="162"/>
      <c r="C367" s="162" t="s">
        <v>6326</v>
      </c>
      <c r="D367" s="95">
        <f>D361</f>
        <v>550.45000000000005</v>
      </c>
      <c r="E367" s="162" t="s">
        <v>4</v>
      </c>
      <c r="F367" s="162"/>
      <c r="G367" s="162"/>
      <c r="H367" s="74"/>
      <c r="I367" s="17"/>
      <c r="J367" s="61"/>
      <c r="K367" s="27"/>
      <c r="L367" s="27"/>
      <c r="M367" s="31"/>
      <c r="N367" s="31"/>
      <c r="O367" s="28"/>
      <c r="P367" s="290">
        <f t="shared" si="42"/>
        <v>0</v>
      </c>
    </row>
    <row r="368" spans="1:16" s="57" customFormat="1" ht="30" hidden="1" customHeight="1">
      <c r="A368" s="225"/>
      <c r="B368" s="226"/>
      <c r="C368" s="226"/>
      <c r="D368" s="227"/>
      <c r="E368" s="226"/>
      <c r="F368" s="226"/>
      <c r="G368" s="226"/>
      <c r="H368" s="227"/>
      <c r="I368" s="227"/>
      <c r="J368" s="227"/>
      <c r="K368" s="228"/>
      <c r="L368" s="228"/>
      <c r="M368" s="229"/>
      <c r="N368" s="229"/>
      <c r="O368" s="229"/>
      <c r="P368" s="290">
        <f t="shared" si="42"/>
        <v>0</v>
      </c>
    </row>
    <row r="369" spans="1:16" s="57" customFormat="1" ht="30" customHeight="1">
      <c r="A369" s="9" t="s">
        <v>12566</v>
      </c>
      <c r="B369" s="340" t="str">
        <f>IF(I369="SINAPI",VLOOKUP(AV.J.I.RAIMUNDO!H369,SINAPI,2,),VLOOKUP(AV.J.I.RAIMUNDO!H369,SETOP,3,))</f>
        <v xml:space="preserve">CALHA/CANALETA DE CONCRETO SIMPLES, TIPO MEIA CANA, D = 30 CM, PARA AGUA PLUVIAL                                                                                                                                                                                                                                                                                                                                                                                                                          </v>
      </c>
      <c r="C369" s="340"/>
      <c r="D369" s="340"/>
      <c r="E369" s="340"/>
      <c r="F369" s="340"/>
      <c r="G369" s="340"/>
      <c r="H369" s="92">
        <v>10541</v>
      </c>
      <c r="I369" s="92" t="s">
        <v>22856</v>
      </c>
      <c r="J369" s="92" t="str">
        <f>IF(I369="SINAPI",VLOOKUP(AV.J.I.RAIMUNDO!H369,SINAPI,3,),VLOOKUP(AV.J.I.RAIMUNDO!H369,SETOP,4,))</f>
        <v xml:space="preserve">m     </v>
      </c>
      <c r="K369" s="91">
        <f>ROUND(D370,2)</f>
        <v>733</v>
      </c>
      <c r="L369" s="91"/>
      <c r="M369" s="93">
        <f>IF(I369="SINAPI",VLOOKUP(AV.J.I.RAIMUNDO!H369,SINAPI,4,),VLOOKUP(AV.J.I.RAIMUNDO!H369,SETOP,5,))</f>
        <v>28.67</v>
      </c>
      <c r="N369" s="93">
        <f>ROUND(M369*(1+$C$7),2)</f>
        <v>35.619999999999997</v>
      </c>
      <c r="O369" s="93">
        <f t="shared" ref="O369" si="46">K369*M369</f>
        <v>21015.11</v>
      </c>
      <c r="P369" s="93">
        <f t="shared" si="42"/>
        <v>26109.46</v>
      </c>
    </row>
    <row r="370" spans="1:16" s="57" customFormat="1" ht="30" hidden="1" customHeight="1">
      <c r="A370" s="5"/>
      <c r="B370" s="162"/>
      <c r="C370" s="162" t="s">
        <v>6326</v>
      </c>
      <c r="D370" s="95">
        <f>240+243+73+84+93</f>
        <v>733</v>
      </c>
      <c r="E370" s="162" t="s">
        <v>4</v>
      </c>
      <c r="F370" s="162"/>
      <c r="G370" s="162"/>
      <c r="H370" s="74"/>
      <c r="I370" s="17"/>
      <c r="J370" s="84"/>
      <c r="K370" s="27"/>
      <c r="L370" s="27"/>
      <c r="M370" s="31"/>
      <c r="N370" s="31"/>
      <c r="O370" s="28"/>
      <c r="P370" s="290">
        <f t="shared" si="42"/>
        <v>0</v>
      </c>
    </row>
    <row r="371" spans="1:16" s="57" customFormat="1" ht="30" hidden="1" customHeight="1">
      <c r="A371" s="225"/>
      <c r="B371" s="226"/>
      <c r="C371" s="226"/>
      <c r="D371" s="227"/>
      <c r="E371" s="226"/>
      <c r="F371" s="226"/>
      <c r="G371" s="226"/>
      <c r="H371" s="227"/>
      <c r="I371" s="227"/>
      <c r="J371" s="227"/>
      <c r="K371" s="228"/>
      <c r="L371" s="228"/>
      <c r="M371" s="229"/>
      <c r="N371" s="229"/>
      <c r="O371" s="229"/>
      <c r="P371" s="290">
        <f t="shared" si="42"/>
        <v>0</v>
      </c>
    </row>
    <row r="372" spans="1:16" s="57" customFormat="1" ht="30" customHeight="1">
      <c r="A372" s="9" t="s">
        <v>12567</v>
      </c>
      <c r="B372" s="340" t="str">
        <f>IF(I372="SINAPI",VLOOKUP(AV.J.I.RAIMUNDO!H372,SINAPI,2,),VLOOKUP(AV.J.I.RAIMUNDO!H372,SETOP,3,))</f>
        <v>ASSENTAMENTO DE TUBO DE CONCRETO PARA REDES COLETORAS DE ÁGUAS PLUVIAIS, DIÂMETRO DE 300 MM, JUNTA RÍGIDA, INSTALADO EM LOCAL COM BAIXO NÍVEL DE INTERFERÊNCIAS (NÃO INCLUI FORNECIMENTO). AF_12/2015</v>
      </c>
      <c r="C372" s="340"/>
      <c r="D372" s="340"/>
      <c r="E372" s="340"/>
      <c r="F372" s="340"/>
      <c r="G372" s="340"/>
      <c r="H372" s="92">
        <v>92808</v>
      </c>
      <c r="I372" s="92" t="s">
        <v>22856</v>
      </c>
      <c r="J372" s="168" t="str">
        <f>IF(I372="SINAPI",VLOOKUP(AV.J.I.RAIMUNDO!H372,SINAPI,3,),VLOOKUP(AV.J.I.RAIMUNDO!H372,SETOP,4,))</f>
        <v>m</v>
      </c>
      <c r="K372" s="91">
        <f>ROUND(D373,2)</f>
        <v>550.45000000000005</v>
      </c>
      <c r="L372" s="91"/>
      <c r="M372" s="169">
        <f>IF(I372="SINAPI",VLOOKUP(AV.J.I.RAIMUNDO!H372,SINAPI,4,),VLOOKUP(AV.J.I.RAIMUNDO!H372,SETOP,5,))</f>
        <v>27.23</v>
      </c>
      <c r="N372" s="93">
        <f>ROUND(M372*(1+$C$7),2)</f>
        <v>33.83</v>
      </c>
      <c r="O372" s="93">
        <f t="shared" ref="O372" si="47">K372*M372</f>
        <v>14988.753500000001</v>
      </c>
      <c r="P372" s="290">
        <f t="shared" si="42"/>
        <v>18621.7235</v>
      </c>
    </row>
    <row r="373" spans="1:16" s="57" customFormat="1" ht="30" hidden="1" customHeight="1">
      <c r="A373" s="5"/>
      <c r="B373" s="162"/>
      <c r="C373" s="162" t="s">
        <v>6326</v>
      </c>
      <c r="D373" s="95">
        <f>D367</f>
        <v>550.45000000000005</v>
      </c>
      <c r="E373" s="162" t="s">
        <v>4</v>
      </c>
      <c r="F373" s="162"/>
      <c r="G373" s="162"/>
      <c r="H373" s="117"/>
      <c r="I373" s="87"/>
      <c r="J373" s="163"/>
      <c r="K373" s="90"/>
      <c r="L373" s="90"/>
      <c r="M373" s="55"/>
      <c r="N373" s="55"/>
      <c r="O373" s="88"/>
      <c r="P373" s="76"/>
    </row>
    <row r="374" spans="1:16" s="57" customFormat="1" ht="30" hidden="1" customHeight="1">
      <c r="A374" s="86"/>
      <c r="B374" s="179"/>
      <c r="C374" s="179"/>
      <c r="D374" s="177"/>
      <c r="E374" s="179"/>
      <c r="F374" s="179"/>
      <c r="G374" s="179"/>
      <c r="H374" s="177"/>
      <c r="I374" s="177"/>
      <c r="J374" s="177"/>
      <c r="K374" s="54"/>
      <c r="L374" s="54"/>
      <c r="M374" s="55"/>
      <c r="N374" s="55"/>
      <c r="O374" s="55"/>
      <c r="P374" s="167"/>
    </row>
    <row r="375" spans="1:16" s="57" customFormat="1" ht="30" customHeight="1">
      <c r="A375" s="195" t="s">
        <v>12542</v>
      </c>
      <c r="B375" s="344" t="s">
        <v>12543</v>
      </c>
      <c r="C375" s="344"/>
      <c r="D375" s="344"/>
      <c r="E375" s="344"/>
      <c r="F375" s="344"/>
      <c r="G375" s="344"/>
      <c r="H375" s="196"/>
      <c r="I375" s="196"/>
      <c r="J375" s="196"/>
      <c r="K375" s="197"/>
      <c r="L375" s="197"/>
      <c r="M375" s="198"/>
      <c r="N375" s="198"/>
      <c r="O375" s="198"/>
      <c r="P375" s="199"/>
    </row>
    <row r="376" spans="1:16" s="57" customFormat="1" ht="30" customHeight="1">
      <c r="A376" s="259" t="s">
        <v>12544</v>
      </c>
      <c r="B376" s="342" t="s">
        <v>12545</v>
      </c>
      <c r="C376" s="342"/>
      <c r="D376" s="342"/>
      <c r="E376" s="342"/>
      <c r="F376" s="342"/>
      <c r="G376" s="342"/>
      <c r="H376" s="258"/>
      <c r="I376" s="258"/>
      <c r="J376" s="258"/>
      <c r="K376" s="258"/>
      <c r="L376" s="258"/>
      <c r="M376" s="258"/>
      <c r="N376" s="258"/>
      <c r="O376" s="258"/>
      <c r="P376" s="258"/>
    </row>
    <row r="377" spans="1:16" s="57" customFormat="1" ht="30" customHeight="1">
      <c r="A377" s="9" t="s">
        <v>12546</v>
      </c>
      <c r="B377" s="345" t="str">
        <f>IF(I377="SINAPI",VLOOKUP(AV.J.I.RAIMUNDO!H377,SINAPI,2,),VLOOKUP(AV.J.I.RAIMUNDO!H377,SETOP,3,))</f>
        <v>POÇO DE VISITA PARA REDE TUBULAR TIPO A DN 600, EXCLUSIVE ESCAVAÇÃO, REATERRO E BOTA FORA</v>
      </c>
      <c r="C377" s="345"/>
      <c r="D377" s="345"/>
      <c r="E377" s="345"/>
      <c r="F377" s="345"/>
      <c r="G377" s="345"/>
      <c r="H377" s="92" t="s">
        <v>16278</v>
      </c>
      <c r="I377" s="10" t="s">
        <v>12477</v>
      </c>
      <c r="J377" s="92" t="str">
        <f>IF(I377="SINAPI",VLOOKUP(AV.J.I.RAIMUNDO!H377,SINAPI,3,),VLOOKUP(AV.J.I.RAIMUNDO!H377,SETOP,4,))</f>
        <v>U</v>
      </c>
      <c r="K377" s="11">
        <f>ROUND(D378,2)</f>
        <v>8</v>
      </c>
      <c r="L377" s="11"/>
      <c r="M377" s="93">
        <f>IF(I377="SINAPI",VLOOKUP(AV.J.I.RAIMUNDO!H377,SINAPI,4,),VLOOKUP(AV.J.I.RAIMUNDO!H377,SETOP,5,))</f>
        <v>1302.25</v>
      </c>
      <c r="N377" s="93">
        <f>ROUND(M377*(1+$C$7),2)</f>
        <v>1617.79</v>
      </c>
      <c r="O377" s="12">
        <f t="shared" ref="O377" si="48">K377*M377</f>
        <v>10418</v>
      </c>
      <c r="P377" s="93">
        <f t="shared" ref="P377:P395" si="49">N377*K377</f>
        <v>12942.32</v>
      </c>
    </row>
    <row r="378" spans="1:16" s="57" customFormat="1" ht="30" hidden="1" customHeight="1">
      <c r="A378" s="5"/>
      <c r="B378" s="162"/>
      <c r="C378" s="162" t="s">
        <v>12549</v>
      </c>
      <c r="D378" s="161">
        <v>8</v>
      </c>
      <c r="E378" s="162" t="s">
        <v>12548</v>
      </c>
      <c r="F378" s="162"/>
      <c r="G378" s="162"/>
      <c r="H378" s="74"/>
      <c r="I378" s="17"/>
      <c r="J378" s="61"/>
      <c r="K378" s="27"/>
      <c r="L378" s="27"/>
      <c r="M378" s="31"/>
      <c r="N378" s="31"/>
      <c r="O378" s="28"/>
      <c r="P378" s="290">
        <f t="shared" si="49"/>
        <v>0</v>
      </c>
    </row>
    <row r="379" spans="1:16" s="57" customFormat="1" ht="30" hidden="1" customHeight="1">
      <c r="A379" s="225"/>
      <c r="B379" s="226"/>
      <c r="C379" s="226"/>
      <c r="D379" s="227"/>
      <c r="E379" s="226"/>
      <c r="F379" s="226"/>
      <c r="G379" s="226"/>
      <c r="H379" s="227"/>
      <c r="I379" s="227"/>
      <c r="J379" s="227"/>
      <c r="K379" s="228"/>
      <c r="L379" s="228"/>
      <c r="M379" s="229"/>
      <c r="N379" s="229"/>
      <c r="O379" s="229"/>
      <c r="P379" s="290">
        <f t="shared" si="49"/>
        <v>0</v>
      </c>
    </row>
    <row r="380" spans="1:16" s="57" customFormat="1" ht="30" customHeight="1">
      <c r="A380" s="9" t="s">
        <v>12550</v>
      </c>
      <c r="B380" s="340" t="str">
        <f>IF(I380="SINAPI",VLOOKUP(AV.J.I.RAIMUNDO!H380,SINAPI,2,),VLOOKUP(AV.J.I.RAIMUNDO!H380,SETOP,3,))</f>
        <v>CHAMINÉ DE POÇO DE VISITA TIPO "A", EM ALVENARIA COM DEGRAUS DE AÇO CA-50</v>
      </c>
      <c r="C380" s="340"/>
      <c r="D380" s="340"/>
      <c r="E380" s="340"/>
      <c r="F380" s="340"/>
      <c r="G380" s="340"/>
      <c r="H380" s="92" t="s">
        <v>12552</v>
      </c>
      <c r="I380" s="10" t="s">
        <v>12477</v>
      </c>
      <c r="J380" s="92" t="str">
        <f>IF(I380="SINAPI",VLOOKUP(AV.J.I.RAIMUNDO!H380,SINAPI,3,),VLOOKUP(AV.J.I.RAIMUNDO!H380,SETOP,4,))</f>
        <v>M</v>
      </c>
      <c r="K380" s="11">
        <f>ROUND(D381,2)</f>
        <v>8</v>
      </c>
      <c r="L380" s="11"/>
      <c r="M380" s="93">
        <f>IF(I380="SINAPI",VLOOKUP(AV.J.I.RAIMUNDO!H380,SINAPI,4,),VLOOKUP(AV.J.I.RAIMUNDO!H380,SETOP,5,))</f>
        <v>396.61</v>
      </c>
      <c r="N380" s="93">
        <f>ROUND(M380*(1+$C$7),2)</f>
        <v>492.71</v>
      </c>
      <c r="O380" s="12">
        <f t="shared" ref="O380" si="50">K380*M380</f>
        <v>3172.88</v>
      </c>
      <c r="P380" s="93">
        <f t="shared" si="49"/>
        <v>3941.68</v>
      </c>
    </row>
    <row r="381" spans="1:16" s="57" customFormat="1" ht="30" hidden="1" customHeight="1">
      <c r="A381" s="5"/>
      <c r="B381" s="162"/>
      <c r="C381" s="162" t="s">
        <v>12549</v>
      </c>
      <c r="D381" s="161">
        <v>8</v>
      </c>
      <c r="E381" s="162" t="s">
        <v>12548</v>
      </c>
      <c r="F381" s="162"/>
      <c r="G381" s="162"/>
      <c r="H381" s="74"/>
      <c r="I381" s="17"/>
      <c r="J381" s="61"/>
      <c r="K381" s="27"/>
      <c r="L381" s="27"/>
      <c r="M381" s="31"/>
      <c r="N381" s="31"/>
      <c r="O381" s="28"/>
      <c r="P381" s="290">
        <f t="shared" si="49"/>
        <v>0</v>
      </c>
    </row>
    <row r="382" spans="1:16" s="57" customFormat="1" ht="30" hidden="1" customHeight="1">
      <c r="A382" s="225"/>
      <c r="B382" s="226"/>
      <c r="C382" s="226"/>
      <c r="D382" s="227"/>
      <c r="E382" s="226"/>
      <c r="F382" s="226"/>
      <c r="G382" s="226"/>
      <c r="H382" s="227"/>
      <c r="I382" s="227"/>
      <c r="J382" s="227"/>
      <c r="K382" s="228"/>
      <c r="L382" s="228"/>
      <c r="M382" s="229"/>
      <c r="N382" s="229"/>
      <c r="O382" s="229"/>
      <c r="P382" s="290">
        <f t="shared" si="49"/>
        <v>0</v>
      </c>
    </row>
    <row r="383" spans="1:16" s="57" customFormat="1" ht="30" customHeight="1">
      <c r="A383" s="9" t="s">
        <v>12553</v>
      </c>
      <c r="B383" s="340" t="str">
        <f>IF(I383="SINAPI",VLOOKUP(AV.J.I.RAIMUNDO!H383,SINAPI,2,),VLOOKUP(AV.J.I.RAIMUNDO!H383,SETOP,3,))</f>
        <v>BOCA DE LOBO SIMPLES (TIPO A - FERRO FUNDIDO), QUADRO, GRELHA E CANTONEIRA, INCLUSIVE ESCAVAÇÃO, REATERRO E BOTA-FORA</v>
      </c>
      <c r="C383" s="340"/>
      <c r="D383" s="340"/>
      <c r="E383" s="340"/>
      <c r="F383" s="340"/>
      <c r="G383" s="340"/>
      <c r="H383" s="92" t="s">
        <v>12554</v>
      </c>
      <c r="I383" s="10" t="s">
        <v>12477</v>
      </c>
      <c r="J383" s="92" t="str">
        <f>IF(I383="SINAPI",VLOOKUP(AV.J.I.RAIMUNDO!H383,SINAPI,3,),VLOOKUP(AV.J.I.RAIMUNDO!H383,SETOP,4,))</f>
        <v>U</v>
      </c>
      <c r="K383" s="11">
        <f>ROUND(D384,2)</f>
        <v>10</v>
      </c>
      <c r="L383" s="11"/>
      <c r="M383" s="93">
        <f>IF(I383="SINAPI",VLOOKUP(AV.J.I.RAIMUNDO!H383,SINAPI,4,),VLOOKUP(AV.J.I.RAIMUNDO!H383,SETOP,5,))</f>
        <v>1955.24</v>
      </c>
      <c r="N383" s="93">
        <f>ROUND(M383*(1+$C$7),2)</f>
        <v>2428.9899999999998</v>
      </c>
      <c r="O383" s="12">
        <f t="shared" ref="O383" si="51">K383*M383</f>
        <v>19552.400000000001</v>
      </c>
      <c r="P383" s="93">
        <f t="shared" si="49"/>
        <v>24289.899999999998</v>
      </c>
    </row>
    <row r="384" spans="1:16" s="57" customFormat="1" ht="30" hidden="1" customHeight="1">
      <c r="A384" s="5"/>
      <c r="B384" s="162"/>
      <c r="C384" s="162" t="s">
        <v>12555</v>
      </c>
      <c r="D384" s="161">
        <v>10</v>
      </c>
      <c r="E384" s="162" t="s">
        <v>12548</v>
      </c>
      <c r="F384" s="162"/>
      <c r="G384" s="162"/>
      <c r="H384" s="74"/>
      <c r="I384" s="17"/>
      <c r="J384" s="61"/>
      <c r="K384" s="27"/>
      <c r="L384" s="27"/>
      <c r="M384" s="31"/>
      <c r="N384" s="31"/>
      <c r="O384" s="28"/>
      <c r="P384" s="290">
        <f t="shared" si="49"/>
        <v>0</v>
      </c>
    </row>
    <row r="385" spans="1:18" s="57" customFormat="1" ht="30" hidden="1" customHeight="1">
      <c r="A385" s="225"/>
      <c r="B385" s="226"/>
      <c r="C385" s="226"/>
      <c r="D385" s="227"/>
      <c r="E385" s="226"/>
      <c r="F385" s="226"/>
      <c r="G385" s="226"/>
      <c r="H385" s="227"/>
      <c r="I385" s="227"/>
      <c r="J385" s="227"/>
      <c r="K385" s="228"/>
      <c r="L385" s="228"/>
      <c r="M385" s="229"/>
      <c r="N385" s="229"/>
      <c r="O385" s="229"/>
      <c r="P385" s="290">
        <f t="shared" si="49"/>
        <v>0</v>
      </c>
    </row>
    <row r="386" spans="1:18" s="57" customFormat="1" ht="30" customHeight="1">
      <c r="A386" s="9" t="s">
        <v>12565</v>
      </c>
      <c r="B386" s="340" t="str">
        <f>IF(I386="SINAPI",VLOOKUP(AV.J.I.RAIMUNDO!H386,SINAPI,2,),VLOOKUP(AV.J.I.RAIMUNDO!H386,SETOP,3,))</f>
        <v>TAMPÃO DE FERRO FUNDIDO PARA POÇO DE VISITA</v>
      </c>
      <c r="C386" s="340"/>
      <c r="D386" s="340"/>
      <c r="E386" s="340"/>
      <c r="F386" s="340"/>
      <c r="G386" s="340"/>
      <c r="H386" s="92" t="s">
        <v>12557</v>
      </c>
      <c r="I386" s="92" t="s">
        <v>12477</v>
      </c>
      <c r="J386" s="92" t="str">
        <f>IF(I386="SINAPI",VLOOKUP(AV.J.I.RAIMUNDO!H386,SINAPI,3,),VLOOKUP(AV.J.I.RAIMUNDO!H386,SETOP,4,))</f>
        <v>U</v>
      </c>
      <c r="K386" s="91">
        <f>ROUND(D387,2)</f>
        <v>10</v>
      </c>
      <c r="L386" s="91"/>
      <c r="M386" s="93">
        <f>IF(I386="SINAPI",VLOOKUP(AV.J.I.RAIMUNDO!H386,SINAPI,4,),VLOOKUP(AV.J.I.RAIMUNDO!H386,SETOP,5,))</f>
        <v>396.53</v>
      </c>
      <c r="N386" s="93">
        <f>ROUND(M386*(1+$C$7),2)</f>
        <v>492.61</v>
      </c>
      <c r="O386" s="93">
        <f t="shared" ref="O386" si="52">K386*M386</f>
        <v>3965.2999999999997</v>
      </c>
      <c r="P386" s="93">
        <f t="shared" si="49"/>
        <v>4926.1000000000004</v>
      </c>
    </row>
    <row r="387" spans="1:18" s="57" customFormat="1" ht="30" hidden="1" customHeight="1">
      <c r="A387" s="5"/>
      <c r="B387" s="162"/>
      <c r="C387" s="162" t="s">
        <v>12549</v>
      </c>
      <c r="D387" s="161">
        <v>10</v>
      </c>
      <c r="E387" s="162" t="s">
        <v>12548</v>
      </c>
      <c r="F387" s="162"/>
      <c r="G387" s="162"/>
      <c r="H387" s="74"/>
      <c r="I387" s="17"/>
      <c r="J387" s="75"/>
      <c r="K387" s="27"/>
      <c r="L387" s="27"/>
      <c r="M387" s="31"/>
      <c r="N387" s="31"/>
      <c r="O387" s="28"/>
      <c r="P387" s="290">
        <f t="shared" si="49"/>
        <v>0</v>
      </c>
    </row>
    <row r="388" spans="1:18" s="57" customFormat="1" ht="30" hidden="1" customHeight="1">
      <c r="A388" s="225"/>
      <c r="B388" s="226"/>
      <c r="C388" s="226"/>
      <c r="D388" s="227"/>
      <c r="E388" s="226"/>
      <c r="F388" s="226"/>
      <c r="G388" s="226"/>
      <c r="H388" s="227"/>
      <c r="I388" s="227"/>
      <c r="J388" s="227"/>
      <c r="K388" s="228"/>
      <c r="L388" s="228"/>
      <c r="M388" s="229"/>
      <c r="N388" s="229"/>
      <c r="O388" s="229"/>
      <c r="P388" s="290">
        <f t="shared" si="49"/>
        <v>0</v>
      </c>
    </row>
    <row r="389" spans="1:18" s="57" customFormat="1" ht="30" customHeight="1">
      <c r="A389" s="9" t="s">
        <v>12572</v>
      </c>
      <c r="B389" s="340" t="str">
        <f>IF(I389="SINAPI",VLOOKUP(AV.J.I.RAIMUNDO!H389,SINAPI,2,),VLOOKUP(AV.J.I.RAIMUNDO!H389,SETOP,3,))</f>
        <v>GUIA (MEIO-FIO) E SARJETA CONJUGADOS DE CONCRETO, MOLDADA  IN LOCO  EM TRECHO CURVO COM EXTRUSORA, 65 CM BASE (15 CM BASE DA GUIA + 50 CM BASE DA SARJETA) X 26 CM ALTURA. AF_06/2016</v>
      </c>
      <c r="C389" s="340"/>
      <c r="D389" s="340"/>
      <c r="E389" s="340"/>
      <c r="F389" s="340"/>
      <c r="G389" s="340"/>
      <c r="H389" s="92">
        <v>94272</v>
      </c>
      <c r="I389" s="92" t="s">
        <v>22856</v>
      </c>
      <c r="J389" s="92" t="str">
        <f>IF(I389="SINAPI",VLOOKUP(AV.J.I.RAIMUNDO!H389,SINAPI,3,),VLOOKUP(AV.J.I.RAIMUNDO!H389,SETOP,4,))</f>
        <v>m</v>
      </c>
      <c r="K389" s="91">
        <f>ROUND(D390,2)</f>
        <v>1780.61</v>
      </c>
      <c r="L389" s="91" t="s">
        <v>86</v>
      </c>
      <c r="M389" s="93">
        <f>IF(I389="SINAPI",VLOOKUP(AV.J.I.RAIMUNDO!H389,SINAPI,4,),VLOOKUP(AV.J.I.RAIMUNDO!H389,SETOP,5,))</f>
        <v>60.7</v>
      </c>
      <c r="N389" s="93">
        <f>ROUND(M389*(1+$C$7),2)</f>
        <v>75.41</v>
      </c>
      <c r="O389" s="93">
        <f>M389*K389</f>
        <v>108083.027</v>
      </c>
      <c r="P389" s="290">
        <f t="shared" si="49"/>
        <v>134275.80009999999</v>
      </c>
    </row>
    <row r="390" spans="1:18" s="57" customFormat="1" ht="30" hidden="1" customHeight="1">
      <c r="A390" s="96"/>
      <c r="B390" s="158"/>
      <c r="C390" s="166" t="s">
        <v>12564</v>
      </c>
      <c r="D390" s="161">
        <f>1695.82*1.05</f>
        <v>1780.6110000000001</v>
      </c>
      <c r="E390" s="158" t="s">
        <v>4</v>
      </c>
      <c r="F390" s="158"/>
      <c r="G390" s="158"/>
      <c r="H390" s="87"/>
      <c r="I390" s="87"/>
      <c r="J390" s="94"/>
      <c r="K390" s="90"/>
      <c r="L390" s="90"/>
      <c r="M390" s="55"/>
      <c r="N390" s="55"/>
      <c r="O390" s="55"/>
      <c r="P390" s="290">
        <f t="shared" si="49"/>
        <v>0</v>
      </c>
    </row>
    <row r="391" spans="1:18" s="57" customFormat="1" ht="30" hidden="1" customHeight="1">
      <c r="A391" s="225"/>
      <c r="B391" s="226"/>
      <c r="C391" s="226"/>
      <c r="D391" s="227"/>
      <c r="E391" s="226"/>
      <c r="F391" s="226"/>
      <c r="G391" s="226"/>
      <c r="H391" s="227"/>
      <c r="I391" s="227"/>
      <c r="J391" s="227"/>
      <c r="K391" s="228"/>
      <c r="L391" s="228"/>
      <c r="M391" s="229"/>
      <c r="N391" s="229"/>
      <c r="O391" s="229"/>
      <c r="P391" s="290">
        <f t="shared" si="49"/>
        <v>0</v>
      </c>
    </row>
    <row r="392" spans="1:18" s="57" customFormat="1" ht="30" customHeight="1">
      <c r="A392" s="9" t="s">
        <v>12573</v>
      </c>
      <c r="B392" s="340" t="str">
        <f>IF(I392="SINAPI",VLOOKUP(AV.J.I.RAIMUNDO!H392,SINAPI,2,),VLOOKUP(AV.J.I.RAIMUNDO!H392,SETOP,3,))</f>
        <v xml:space="preserve">MEIO-FIO OU GUIA DE CONCRETO, PRE-MOLDADO, COMP 1 M, *30 X 15/ 12* CM (H X L1/L2)                                                                                                                                                                                                                                                                                                                                                                                                                         </v>
      </c>
      <c r="C392" s="340"/>
      <c r="D392" s="340"/>
      <c r="E392" s="340"/>
      <c r="F392" s="340"/>
      <c r="G392" s="340"/>
      <c r="H392" s="92">
        <v>4059</v>
      </c>
      <c r="I392" s="92" t="s">
        <v>22856</v>
      </c>
      <c r="J392" s="92" t="str">
        <f>IF(I392="SINAPI",VLOOKUP(AV.J.I.RAIMUNDO!H392,SINAPI,3,),VLOOKUP(AV.J.I.RAIMUNDO!H392,SETOP,4,))</f>
        <v xml:space="preserve">m     </v>
      </c>
      <c r="K392" s="91">
        <f>ROUND(D396,2)</f>
        <v>1401.61</v>
      </c>
      <c r="L392" s="91" t="s">
        <v>86</v>
      </c>
      <c r="M392" s="93">
        <f>IF(I392="SINAPI",VLOOKUP(AV.J.I.RAIMUNDO!H392,SINAPI,4,),VLOOKUP(AV.J.I.RAIMUNDO!H392,SETOP,5,))</f>
        <v>18.66</v>
      </c>
      <c r="N392" s="93">
        <f>ROUND(M392*(1+$C$7),2)</f>
        <v>23.18</v>
      </c>
      <c r="O392" s="93">
        <f>M392*K392</f>
        <v>26154.042599999997</v>
      </c>
      <c r="P392" s="290">
        <f t="shared" si="49"/>
        <v>32489.319799999997</v>
      </c>
    </row>
    <row r="393" spans="1:18" s="57" customFormat="1" ht="30" hidden="1" customHeight="1">
      <c r="A393" s="96"/>
      <c r="B393" s="158"/>
      <c r="C393" s="166" t="s">
        <v>12564</v>
      </c>
      <c r="D393" s="161">
        <f>1334.87*1.05</f>
        <v>1401.6134999999999</v>
      </c>
      <c r="E393" s="158" t="s">
        <v>4</v>
      </c>
      <c r="F393" s="158"/>
      <c r="G393" s="158"/>
      <c r="H393" s="87"/>
      <c r="I393" s="87"/>
      <c r="J393" s="94"/>
      <c r="K393" s="90"/>
      <c r="L393" s="90"/>
      <c r="M393" s="55"/>
      <c r="N393" s="55"/>
      <c r="O393" s="55"/>
      <c r="P393" s="290">
        <f t="shared" si="49"/>
        <v>0</v>
      </c>
    </row>
    <row r="394" spans="1:18" s="57" customFormat="1" ht="30" hidden="1" customHeight="1">
      <c r="A394" s="225"/>
      <c r="B394" s="226"/>
      <c r="C394" s="226"/>
      <c r="D394" s="227"/>
      <c r="E394" s="226"/>
      <c r="F394" s="226"/>
      <c r="G394" s="226"/>
      <c r="H394" s="227"/>
      <c r="I394" s="227"/>
      <c r="J394" s="227"/>
      <c r="K394" s="228"/>
      <c r="L394" s="228"/>
      <c r="M394" s="229"/>
      <c r="N394" s="229"/>
      <c r="O394" s="229"/>
      <c r="P394" s="290">
        <f t="shared" si="49"/>
        <v>0</v>
      </c>
    </row>
    <row r="395" spans="1:18" s="57" customFormat="1" ht="30" customHeight="1">
      <c r="A395" s="53" t="s">
        <v>12574</v>
      </c>
      <c r="B395" s="340" t="str">
        <f>IF(I395="SINAPI",VLOOKUP(AV.J.I.RAIMUNDO!H395,SINAPI,2,),VLOOKUP(AV.J.I.RAIMUNDO!H395,SETOP,3,))</f>
        <v>ASSENTAMENTO DE GUIA (MEIO-FIO) EM TRECHO RETO, CONFECCIONADA EM CONCRETO PRÉ-FABRICADO, DIMENSÕES 100X15X13X30 CM (COMPRIMENTO X BASE INFERIOR X BASE SUPERIOR X ALTURA), PARA VIAS URBANAS (USO VIÁRIO). AF_06/2016</v>
      </c>
      <c r="C395" s="340"/>
      <c r="D395" s="340"/>
      <c r="E395" s="340"/>
      <c r="F395" s="340"/>
      <c r="G395" s="340"/>
      <c r="H395" s="92">
        <v>94273</v>
      </c>
      <c r="I395" s="92" t="s">
        <v>22856</v>
      </c>
      <c r="J395" s="92" t="str">
        <f>IF(I395="SINAPI",VLOOKUP(AV.J.I.RAIMUNDO!H395,SINAPI,3,),VLOOKUP(AV.J.I.RAIMUNDO!H395,SETOP,4,))</f>
        <v>m</v>
      </c>
      <c r="K395" s="91">
        <f>ROUND(D396,2)</f>
        <v>1401.61</v>
      </c>
      <c r="L395" s="91" t="s">
        <v>86</v>
      </c>
      <c r="M395" s="93">
        <f>IF(I395="SINAPI",VLOOKUP(AV.J.I.RAIMUNDO!H395,SINAPI,4,),VLOOKUP(AV.J.I.RAIMUNDO!H395,SETOP,5,))</f>
        <v>33.43</v>
      </c>
      <c r="N395" s="93">
        <f>ROUND(M395*(1+$C$7),2)</f>
        <v>41.53</v>
      </c>
      <c r="O395" s="93">
        <f>M395*K395</f>
        <v>46855.8223</v>
      </c>
      <c r="P395" s="290">
        <f t="shared" si="49"/>
        <v>58208.863299999997</v>
      </c>
    </row>
    <row r="396" spans="1:18" s="57" customFormat="1" ht="30" hidden="1" customHeight="1">
      <c r="A396" s="86"/>
      <c r="B396" s="98"/>
      <c r="C396" s="98" t="s">
        <v>12564</v>
      </c>
      <c r="D396" s="163">
        <f>D393</f>
        <v>1401.6134999999999</v>
      </c>
      <c r="E396" s="98" t="s">
        <v>4</v>
      </c>
      <c r="F396" s="98"/>
      <c r="G396" s="98"/>
      <c r="H396" s="163"/>
      <c r="I396" s="163"/>
      <c r="J396" s="163"/>
      <c r="K396" s="54"/>
      <c r="L396" s="54"/>
      <c r="M396" s="55"/>
      <c r="N396" s="55"/>
      <c r="O396" s="55"/>
      <c r="P396" s="167"/>
    </row>
    <row r="397" spans="1:18" s="57" customFormat="1" ht="30" hidden="1" customHeight="1">
      <c r="A397" s="86"/>
      <c r="B397" s="160"/>
      <c r="C397" s="160"/>
      <c r="D397" s="144"/>
      <c r="E397" s="160"/>
      <c r="F397" s="160"/>
      <c r="G397" s="160"/>
      <c r="H397" s="144"/>
      <c r="I397" s="144"/>
      <c r="J397" s="144"/>
      <c r="K397" s="145"/>
      <c r="L397" s="145"/>
      <c r="M397" s="146"/>
      <c r="N397" s="55"/>
      <c r="O397" s="55"/>
      <c r="P397" s="167"/>
    </row>
    <row r="398" spans="1:18" s="57" customFormat="1" ht="30" customHeight="1">
      <c r="A398" s="3"/>
      <c r="B398" s="3"/>
      <c r="C398" s="3"/>
      <c r="D398" s="3"/>
      <c r="E398" s="3"/>
      <c r="F398" s="3"/>
      <c r="G398" s="3"/>
      <c r="H398" s="382" t="str">
        <f>"SUBTOTAL "&amp;B255</f>
        <v>SUBTOTAL DRENAGEM</v>
      </c>
      <c r="I398" s="382"/>
      <c r="J398" s="382"/>
      <c r="K398" s="382"/>
      <c r="L398" s="382"/>
      <c r="M398" s="382"/>
      <c r="N398" s="383"/>
      <c r="O398" s="193">
        <f>SUM(O258:O396)</f>
        <v>528227.99399999995</v>
      </c>
      <c r="P398" s="193">
        <f>SUM(P258:P396)</f>
        <v>656215.72740000009</v>
      </c>
      <c r="R398" s="295"/>
    </row>
    <row r="399" spans="1:18" s="57" customFormat="1" ht="15" customHeight="1">
      <c r="A399" s="78"/>
      <c r="B399" s="78"/>
      <c r="C399" s="78"/>
      <c r="D399" s="78"/>
      <c r="E399" s="78"/>
      <c r="F399" s="78"/>
      <c r="G399" s="78"/>
      <c r="H399" s="78"/>
      <c r="I399" s="78"/>
      <c r="J399" s="78"/>
      <c r="K399" s="78"/>
      <c r="L399" s="78"/>
      <c r="M399" s="78"/>
      <c r="N399" s="78"/>
      <c r="O399" s="79"/>
      <c r="P399" s="79"/>
    </row>
    <row r="400" spans="1:18" s="57" customFormat="1" ht="30" customHeight="1">
      <c r="A400" s="255">
        <v>5</v>
      </c>
      <c r="B400" s="346" t="s">
        <v>36</v>
      </c>
      <c r="C400" s="346"/>
      <c r="D400" s="346"/>
      <c r="E400" s="346"/>
      <c r="F400" s="346"/>
      <c r="G400" s="346"/>
      <c r="H400" s="255"/>
      <c r="I400" s="255"/>
      <c r="J400" s="255"/>
      <c r="K400" s="255"/>
      <c r="L400" s="256"/>
      <c r="M400" s="255"/>
      <c r="N400" s="255"/>
      <c r="O400" s="255"/>
      <c r="P400" s="255"/>
    </row>
    <row r="401" spans="1:16" s="57" customFormat="1" ht="30" customHeight="1">
      <c r="A401" s="9" t="s">
        <v>37</v>
      </c>
      <c r="B401" s="345" t="str">
        <f>IF(I401="SINAPI",VLOOKUP(AV.J.I.RAIMUNDO!H401,SINAPI,2,),VLOOKUP(AV.J.I.RAIMUNDO!H401,SETOP,3,))</f>
        <v>APLICAÇÃO DE ADUBO EM SOLO. AF_05/2018</v>
      </c>
      <c r="C401" s="345"/>
      <c r="D401" s="345"/>
      <c r="E401" s="345"/>
      <c r="F401" s="345"/>
      <c r="G401" s="345"/>
      <c r="H401" s="10">
        <v>98520</v>
      </c>
      <c r="I401" s="10" t="s">
        <v>22856</v>
      </c>
      <c r="J401" s="92" t="str">
        <f>IF(I401="SINAPI",VLOOKUP(AV.J.I.RAIMUNDO!H401,SINAPI,3,),VLOOKUP(AV.J.I.RAIMUNDO!H401,SETOP,4,))</f>
        <v>m²</v>
      </c>
      <c r="K401" s="11">
        <f>ROUND(D404,2)</f>
        <v>41.4</v>
      </c>
      <c r="L401" s="11" t="s">
        <v>86</v>
      </c>
      <c r="M401" s="93">
        <f>IF(I401="SINAPI",VLOOKUP(AV.J.I.RAIMUNDO!H401,SINAPI,4,),VLOOKUP(AV.J.I.RAIMUNDO!H401,SETOP,5,))</f>
        <v>3.37</v>
      </c>
      <c r="N401" s="93">
        <f>ROUND(M401*(1+$C$7),2)</f>
        <v>4.1900000000000004</v>
      </c>
      <c r="O401" s="12">
        <f>M401*K401</f>
        <v>139.518</v>
      </c>
      <c r="P401" s="289">
        <f>N401*K401</f>
        <v>173.46600000000001</v>
      </c>
    </row>
    <row r="402" spans="1:16" s="57" customFormat="1" ht="30" hidden="1" customHeight="1">
      <c r="A402" s="9"/>
      <c r="B402" s="25"/>
      <c r="C402" s="25" t="s">
        <v>12377</v>
      </c>
      <c r="D402" s="40">
        <v>138</v>
      </c>
      <c r="E402" s="25" t="s">
        <v>18</v>
      </c>
      <c r="F402" s="25"/>
      <c r="G402" s="25"/>
      <c r="H402" s="2"/>
      <c r="I402" s="2"/>
      <c r="J402" s="2"/>
      <c r="K402" s="30"/>
      <c r="L402" s="30"/>
      <c r="M402" s="31"/>
      <c r="N402" s="31"/>
      <c r="O402" s="31"/>
      <c r="P402" s="293"/>
    </row>
    <row r="403" spans="1:16" s="57" customFormat="1" ht="30" hidden="1" customHeight="1">
      <c r="A403" s="9"/>
      <c r="B403" s="25"/>
      <c r="C403" s="25" t="s">
        <v>12382</v>
      </c>
      <c r="D403" s="40">
        <v>0.3</v>
      </c>
      <c r="E403" s="25"/>
      <c r="F403" s="25"/>
      <c r="G403" s="25"/>
      <c r="H403" s="2"/>
      <c r="I403" s="2"/>
      <c r="J403" s="2"/>
      <c r="K403" s="30"/>
      <c r="L403" s="30"/>
      <c r="M403" s="31"/>
      <c r="N403" s="31"/>
      <c r="O403" s="31"/>
      <c r="P403" s="293"/>
    </row>
    <row r="404" spans="1:16" s="57" customFormat="1" ht="30" hidden="1" customHeight="1">
      <c r="A404" s="9"/>
      <c r="B404" s="25"/>
      <c r="C404" s="29" t="s">
        <v>5</v>
      </c>
      <c r="D404" s="41">
        <f>D402*D403</f>
        <v>41.4</v>
      </c>
      <c r="E404" s="29" t="s">
        <v>19</v>
      </c>
      <c r="F404" s="25"/>
      <c r="G404" s="25"/>
      <c r="H404" s="2"/>
      <c r="I404" s="2"/>
      <c r="J404" s="2"/>
      <c r="K404" s="30"/>
      <c r="L404" s="30"/>
      <c r="M404" s="31"/>
      <c r="N404" s="31"/>
      <c r="O404" s="31"/>
      <c r="P404" s="293"/>
    </row>
    <row r="405" spans="1:16" s="57" customFormat="1" ht="30" hidden="1" customHeight="1">
      <c r="A405" s="225"/>
      <c r="B405" s="226"/>
      <c r="C405" s="226"/>
      <c r="D405" s="227"/>
      <c r="E405" s="226"/>
      <c r="F405" s="226"/>
      <c r="G405" s="226"/>
      <c r="H405" s="227"/>
      <c r="I405" s="227"/>
      <c r="J405" s="227"/>
      <c r="K405" s="228"/>
      <c r="L405" s="228"/>
      <c r="M405" s="229"/>
      <c r="N405" s="229"/>
      <c r="O405" s="229"/>
      <c r="P405" s="292"/>
    </row>
    <row r="406" spans="1:16" s="57" customFormat="1" ht="30" customHeight="1">
      <c r="A406" s="9" t="s">
        <v>38</v>
      </c>
      <c r="B406" s="345" t="str">
        <f>IF(I406="SINAPI",VLOOKUP(AV.J.I.RAIMUNDO!H406,SINAPI,2,),VLOOKUP(AV.J.I.RAIMUNDO!H406,SETOP,3,))</f>
        <v xml:space="preserve">FERTILIZANTE NPK - 10:10:10                                                                                                                                                                                                                                                                                                                                                                                                                                                                               </v>
      </c>
      <c r="C406" s="345"/>
      <c r="D406" s="345"/>
      <c r="E406" s="345"/>
      <c r="F406" s="345"/>
      <c r="G406" s="345"/>
      <c r="H406" s="10">
        <v>25951</v>
      </c>
      <c r="I406" s="10" t="s">
        <v>22856</v>
      </c>
      <c r="J406" s="92" t="str">
        <f>IF(I406="SINAPI",VLOOKUP(AV.J.I.RAIMUNDO!H406,SINAPI,3,),VLOOKUP(AV.J.I.RAIMUNDO!H406,SETOP,4,))</f>
        <v xml:space="preserve">Kg    </v>
      </c>
      <c r="K406" s="11">
        <f>ROUND(D409,2)</f>
        <v>49.68</v>
      </c>
      <c r="L406" s="11" t="s">
        <v>86</v>
      </c>
      <c r="M406" s="93">
        <f>IF(I406="SINAPI",VLOOKUP(AV.J.I.RAIMUNDO!H406,SINAPI,4,),VLOOKUP(AV.J.I.RAIMUNDO!H406,SETOP,5,))</f>
        <v>1.87</v>
      </c>
      <c r="N406" s="93">
        <f t="shared" ref="N406:N416" si="53">ROUND(M406*(1+$C$7),2)</f>
        <v>2.3199999999999998</v>
      </c>
      <c r="O406" s="12">
        <f>M406*K406</f>
        <v>92.901600000000002</v>
      </c>
      <c r="P406" s="290">
        <f t="shared" ref="P406:P416" si="54">N406*K406</f>
        <v>115.2576</v>
      </c>
    </row>
    <row r="407" spans="1:16" s="57" customFormat="1" ht="30" hidden="1" customHeight="1">
      <c r="A407" s="9"/>
      <c r="B407" s="25"/>
      <c r="C407" s="25" t="s">
        <v>12377</v>
      </c>
      <c r="D407" s="40">
        <v>138</v>
      </c>
      <c r="E407" s="25" t="s">
        <v>18</v>
      </c>
      <c r="F407" s="25"/>
      <c r="G407" s="25"/>
      <c r="H407" s="2"/>
      <c r="I407" s="2"/>
      <c r="J407" s="2"/>
      <c r="K407" s="30"/>
      <c r="L407" s="30"/>
      <c r="M407" s="31"/>
      <c r="N407" s="93">
        <f t="shared" si="53"/>
        <v>0</v>
      </c>
      <c r="O407" s="31"/>
      <c r="P407" s="290">
        <f t="shared" si="54"/>
        <v>0</v>
      </c>
    </row>
    <row r="408" spans="1:16" s="57" customFormat="1" ht="30" hidden="1" customHeight="1">
      <c r="A408" s="9"/>
      <c r="B408" s="25"/>
      <c r="C408" s="25" t="s">
        <v>12383</v>
      </c>
      <c r="D408" s="40">
        <f>0.6*0.6</f>
        <v>0.36</v>
      </c>
      <c r="E408" s="25"/>
      <c r="F408" s="25"/>
      <c r="G408" s="25"/>
      <c r="H408" s="2"/>
      <c r="I408" s="2"/>
      <c r="J408" s="2"/>
      <c r="K408" s="30"/>
      <c r="L408" s="30"/>
      <c r="M408" s="31"/>
      <c r="N408" s="93">
        <f t="shared" si="53"/>
        <v>0</v>
      </c>
      <c r="O408" s="31"/>
      <c r="P408" s="290">
        <f t="shared" si="54"/>
        <v>0</v>
      </c>
    </row>
    <row r="409" spans="1:16" s="57" customFormat="1" ht="30" hidden="1" customHeight="1">
      <c r="A409" s="9"/>
      <c r="B409" s="25"/>
      <c r="C409" s="29" t="s">
        <v>5</v>
      </c>
      <c r="D409" s="41">
        <f>D408*D407</f>
        <v>49.68</v>
      </c>
      <c r="E409" s="29" t="s">
        <v>19</v>
      </c>
      <c r="F409" s="25"/>
      <c r="G409" s="25"/>
      <c r="H409" s="2"/>
      <c r="I409" s="2"/>
      <c r="J409" s="2"/>
      <c r="K409" s="30"/>
      <c r="L409" s="30"/>
      <c r="M409" s="31"/>
      <c r="N409" s="93">
        <f t="shared" si="53"/>
        <v>0</v>
      </c>
      <c r="O409" s="31"/>
      <c r="P409" s="290">
        <f t="shared" si="54"/>
        <v>0</v>
      </c>
    </row>
    <row r="410" spans="1:16" s="57" customFormat="1" ht="30" hidden="1" customHeight="1">
      <c r="A410" s="225"/>
      <c r="B410" s="226"/>
      <c r="C410" s="226"/>
      <c r="D410" s="227"/>
      <c r="E410" s="226"/>
      <c r="F410" s="226"/>
      <c r="G410" s="226"/>
      <c r="H410" s="227"/>
      <c r="I410" s="227"/>
      <c r="J410" s="227"/>
      <c r="K410" s="228"/>
      <c r="L410" s="228"/>
      <c r="M410" s="229"/>
      <c r="N410" s="93">
        <f t="shared" si="53"/>
        <v>0</v>
      </c>
      <c r="O410" s="229"/>
      <c r="P410" s="290">
        <f t="shared" si="54"/>
        <v>0</v>
      </c>
    </row>
    <row r="411" spans="1:16" s="57" customFormat="1" ht="30" customHeight="1">
      <c r="A411" s="9" t="s">
        <v>39</v>
      </c>
      <c r="B411" s="345" t="str">
        <f>IF(I411="SINAPI",VLOOKUP(AV.J.I.RAIMUNDO!H411,SINAPI,2,),VLOOKUP(AV.J.I.RAIMUNDO!H411,SETOP,3,))</f>
        <v>APLICAÇÃO DE CALCÁRIO PARA CORREÇÃO DO PH DO SOLO. AF_05/2018</v>
      </c>
      <c r="C411" s="345"/>
      <c r="D411" s="345"/>
      <c r="E411" s="345"/>
      <c r="F411" s="345"/>
      <c r="G411" s="345"/>
      <c r="H411" s="10">
        <v>98521</v>
      </c>
      <c r="I411" s="10" t="s">
        <v>22856</v>
      </c>
      <c r="J411" s="92" t="str">
        <f>IF(I411="SINAPI",VLOOKUP(AV.J.I.RAIMUNDO!H411,SINAPI,3,),VLOOKUP(AV.J.I.RAIMUNDO!H411,SETOP,4,))</f>
        <v>m²</v>
      </c>
      <c r="K411" s="11">
        <f>ROUND(D414,2)</f>
        <v>49.68</v>
      </c>
      <c r="L411" s="11" t="s">
        <v>86</v>
      </c>
      <c r="M411" s="93">
        <f>IF(I411="SINAPI",VLOOKUP(AV.J.I.RAIMUNDO!H411,SINAPI,4,),VLOOKUP(AV.J.I.RAIMUNDO!H411,SETOP,5,))</f>
        <v>0.26</v>
      </c>
      <c r="N411" s="93">
        <f t="shared" si="53"/>
        <v>0.32</v>
      </c>
      <c r="O411" s="12">
        <f>M411*K411</f>
        <v>12.9168</v>
      </c>
      <c r="P411" s="290">
        <f t="shared" si="54"/>
        <v>15.897600000000001</v>
      </c>
    </row>
    <row r="412" spans="1:16" s="57" customFormat="1" ht="30" hidden="1" customHeight="1">
      <c r="A412" s="9"/>
      <c r="B412" s="25"/>
      <c r="C412" s="25" t="s">
        <v>12377</v>
      </c>
      <c r="D412" s="40">
        <v>138</v>
      </c>
      <c r="E412" s="25" t="s">
        <v>18</v>
      </c>
      <c r="F412" s="25"/>
      <c r="G412" s="25"/>
      <c r="H412" s="2"/>
      <c r="I412" s="2"/>
      <c r="J412" s="2"/>
      <c r="K412" s="30"/>
      <c r="L412" s="30"/>
      <c r="M412" s="31"/>
      <c r="N412" s="93">
        <f t="shared" si="53"/>
        <v>0</v>
      </c>
      <c r="O412" s="31"/>
      <c r="P412" s="290">
        <f t="shared" si="54"/>
        <v>0</v>
      </c>
    </row>
    <row r="413" spans="1:16" s="57" customFormat="1" ht="30" hidden="1" customHeight="1">
      <c r="A413" s="9"/>
      <c r="B413" s="25"/>
      <c r="C413" s="25" t="s">
        <v>12383</v>
      </c>
      <c r="D413" s="40">
        <f>0.6*0.6</f>
        <v>0.36</v>
      </c>
      <c r="E413" s="25"/>
      <c r="F413" s="25"/>
      <c r="G413" s="25"/>
      <c r="H413" s="2"/>
      <c r="I413" s="2"/>
      <c r="J413" s="2"/>
      <c r="K413" s="30"/>
      <c r="L413" s="30"/>
      <c r="M413" s="31"/>
      <c r="N413" s="93">
        <f t="shared" si="53"/>
        <v>0</v>
      </c>
      <c r="O413" s="31"/>
      <c r="P413" s="290">
        <f t="shared" si="54"/>
        <v>0</v>
      </c>
    </row>
    <row r="414" spans="1:16" s="57" customFormat="1" ht="30" hidden="1" customHeight="1">
      <c r="A414" s="9"/>
      <c r="B414" s="25"/>
      <c r="C414" s="29" t="s">
        <v>5</v>
      </c>
      <c r="D414" s="41">
        <f>D413*D412</f>
        <v>49.68</v>
      </c>
      <c r="E414" s="29" t="s">
        <v>19</v>
      </c>
      <c r="F414" s="25"/>
      <c r="G414" s="25"/>
      <c r="H414" s="2"/>
      <c r="I414" s="2"/>
      <c r="J414" s="2"/>
      <c r="K414" s="30"/>
      <c r="L414" s="30"/>
      <c r="M414" s="31"/>
      <c r="N414" s="93">
        <f t="shared" si="53"/>
        <v>0</v>
      </c>
      <c r="O414" s="31"/>
      <c r="P414" s="290">
        <f t="shared" si="54"/>
        <v>0</v>
      </c>
    </row>
    <row r="415" spans="1:16" s="57" customFormat="1" ht="30" hidden="1" customHeight="1">
      <c r="A415" s="225"/>
      <c r="B415" s="226"/>
      <c r="C415" s="226"/>
      <c r="D415" s="227"/>
      <c r="E415" s="226"/>
      <c r="F415" s="226"/>
      <c r="G415" s="226"/>
      <c r="H415" s="227"/>
      <c r="I415" s="227"/>
      <c r="J415" s="227"/>
      <c r="K415" s="228"/>
      <c r="L415" s="228"/>
      <c r="M415" s="229"/>
      <c r="N415" s="93">
        <f t="shared" si="53"/>
        <v>0</v>
      </c>
      <c r="O415" s="229"/>
      <c r="P415" s="290">
        <f t="shared" si="54"/>
        <v>0</v>
      </c>
    </row>
    <row r="416" spans="1:16" s="57" customFormat="1" ht="30" customHeight="1">
      <c r="A416" s="53" t="s">
        <v>40</v>
      </c>
      <c r="B416" s="345" t="str">
        <f>IF(I416="SINAPI",VLOOKUP(AV.J.I.RAIMUNDO!H416,SINAPI,2,),VLOOKUP(AV.J.I.RAIMUNDO!H416,SETOP,3,))</f>
        <v>PLANTIO DE ÁRVORE ORNAMENTAL COM ALTURA DE MUDA MAIOR QUE 2,00 M E MENOR OU IGUAL A 4,00 M. AF_05/2018</v>
      </c>
      <c r="C416" s="345"/>
      <c r="D416" s="345"/>
      <c r="E416" s="345"/>
      <c r="F416" s="345"/>
      <c r="G416" s="345"/>
      <c r="H416" s="92">
        <v>98511</v>
      </c>
      <c r="I416" s="92" t="s">
        <v>22856</v>
      </c>
      <c r="J416" s="92" t="str">
        <f>IF(I416="SINAPI",VLOOKUP(AV.J.I.RAIMUNDO!H416,SINAPI,3,),VLOOKUP(AV.J.I.RAIMUNDO!H416,SETOP,4,))</f>
        <v>unidade</v>
      </c>
      <c r="K416" s="91">
        <f>ROUND(D417,2)</f>
        <v>148</v>
      </c>
      <c r="L416" s="91" t="s">
        <v>85</v>
      </c>
      <c r="M416" s="93">
        <f>IF(I416="SINAPI",VLOOKUP(AV.J.I.RAIMUNDO!H416,SINAPI,4,),VLOOKUP(AV.J.I.RAIMUNDO!H416,SETOP,5,))</f>
        <v>102.89</v>
      </c>
      <c r="N416" s="93">
        <f t="shared" si="53"/>
        <v>127.82</v>
      </c>
      <c r="O416" s="93">
        <f>M416*K416</f>
        <v>15227.72</v>
      </c>
      <c r="P416" s="93">
        <f t="shared" si="54"/>
        <v>18917.36</v>
      </c>
    </row>
    <row r="417" spans="1:18" s="57" customFormat="1" ht="30" hidden="1" customHeight="1">
      <c r="A417" s="53"/>
      <c r="B417" s="25"/>
      <c r="C417" s="25" t="s">
        <v>12377</v>
      </c>
      <c r="D417" s="40">
        <v>148</v>
      </c>
      <c r="E417" s="25" t="s">
        <v>18</v>
      </c>
      <c r="F417" s="25"/>
      <c r="G417" s="25"/>
      <c r="H417" s="2"/>
      <c r="I417" s="2"/>
      <c r="J417" s="2"/>
      <c r="K417" s="30"/>
      <c r="L417" s="30"/>
      <c r="M417" s="31"/>
      <c r="N417" s="31"/>
      <c r="O417" s="31"/>
      <c r="P417" s="56"/>
    </row>
    <row r="418" spans="1:18" s="57" customFormat="1" ht="30" hidden="1" customHeight="1">
      <c r="A418" s="164"/>
      <c r="B418" s="160"/>
      <c r="C418" s="160"/>
      <c r="D418" s="144"/>
      <c r="E418" s="160"/>
      <c r="F418" s="160"/>
      <c r="G418" s="160"/>
      <c r="H418" s="144"/>
      <c r="I418" s="144"/>
      <c r="J418" s="144"/>
      <c r="K418" s="145"/>
      <c r="L418" s="145"/>
      <c r="M418" s="146"/>
      <c r="N418" s="55"/>
      <c r="O418" s="55"/>
      <c r="P418" s="167"/>
    </row>
    <row r="419" spans="1:18" s="57" customFormat="1" ht="30" customHeight="1">
      <c r="A419" s="3"/>
      <c r="B419" s="3"/>
      <c r="C419" s="3"/>
      <c r="D419" s="3"/>
      <c r="E419" s="3"/>
      <c r="F419" s="3"/>
      <c r="G419" s="3"/>
      <c r="H419" s="388" t="str">
        <f>"SUBTOTAL "&amp;B400</f>
        <v>SUBTOTAL PAISAGISMO</v>
      </c>
      <c r="I419" s="388"/>
      <c r="J419" s="388"/>
      <c r="K419" s="388"/>
      <c r="L419" s="388"/>
      <c r="M419" s="388"/>
      <c r="N419" s="389"/>
      <c r="O419" s="193">
        <f>SUM(O401:O418)</f>
        <v>15473.056399999999</v>
      </c>
      <c r="P419" s="193">
        <f>SUM(P401:P418)</f>
        <v>19221.981200000002</v>
      </c>
      <c r="R419" s="295"/>
    </row>
    <row r="420" spans="1:18" s="57" customFormat="1" ht="15" customHeight="1">
      <c r="A420" s="377"/>
      <c r="B420" s="377"/>
      <c r="C420" s="377"/>
      <c r="D420" s="377"/>
      <c r="E420" s="377"/>
      <c r="F420" s="377"/>
      <c r="G420" s="377"/>
      <c r="H420" s="377"/>
      <c r="I420" s="377"/>
      <c r="J420" s="377"/>
      <c r="K420" s="377"/>
      <c r="L420" s="377"/>
      <c r="M420" s="377"/>
      <c r="N420" s="377"/>
      <c r="O420" s="377"/>
    </row>
    <row r="421" spans="1:18" s="57" customFormat="1" ht="30" customHeight="1">
      <c r="A421" s="255">
        <v>6</v>
      </c>
      <c r="B421" s="346" t="s">
        <v>43</v>
      </c>
      <c r="C421" s="346"/>
      <c r="D421" s="346"/>
      <c r="E421" s="346"/>
      <c r="F421" s="346"/>
      <c r="G421" s="346"/>
      <c r="H421" s="255"/>
      <c r="I421" s="255"/>
      <c r="J421" s="255"/>
      <c r="K421" s="255"/>
      <c r="L421" s="256"/>
      <c r="M421" s="255"/>
      <c r="N421" s="255"/>
      <c r="O421" s="255"/>
      <c r="P421" s="255"/>
    </row>
    <row r="422" spans="1:18" s="57" customFormat="1" ht="30" customHeight="1">
      <c r="A422" s="9" t="s">
        <v>45</v>
      </c>
      <c r="B422" s="345" t="s">
        <v>12384</v>
      </c>
      <c r="C422" s="345"/>
      <c r="D422" s="345"/>
      <c r="E422" s="345"/>
      <c r="F422" s="345"/>
      <c r="G422" s="345"/>
      <c r="H422" s="10">
        <v>5213401</v>
      </c>
      <c r="I422" s="10" t="s">
        <v>12385</v>
      </c>
      <c r="J422" s="10" t="s">
        <v>12297</v>
      </c>
      <c r="K422" s="11">
        <f>ROUND(D428,2)</f>
        <v>1004.64</v>
      </c>
      <c r="L422" s="11" t="s">
        <v>105</v>
      </c>
      <c r="M422" s="12">
        <v>17.32</v>
      </c>
      <c r="N422" s="93">
        <f>ROUND(M422*(1+$C$7),2)</f>
        <v>21.52</v>
      </c>
      <c r="O422" s="12">
        <f>M422*K422</f>
        <v>17400.364799999999</v>
      </c>
      <c r="P422" s="290">
        <f>N422*K422</f>
        <v>21619.852800000001</v>
      </c>
    </row>
    <row r="423" spans="1:18" s="57" customFormat="1" ht="30" hidden="1" customHeight="1">
      <c r="A423" s="9"/>
      <c r="B423" s="25"/>
      <c r="C423" s="341" t="s">
        <v>12380</v>
      </c>
      <c r="D423" s="341"/>
      <c r="E423" s="25"/>
      <c r="F423" s="25"/>
      <c r="G423" s="25"/>
      <c r="H423" s="2"/>
      <c r="I423" s="2"/>
      <c r="J423" s="2"/>
      <c r="K423" s="30"/>
      <c r="L423" s="30"/>
      <c r="M423" s="31"/>
      <c r="N423" s="31"/>
      <c r="O423" s="31"/>
      <c r="P423" s="291"/>
    </row>
    <row r="424" spans="1:18" s="57" customFormat="1" ht="30" hidden="1" customHeight="1">
      <c r="A424" s="9"/>
      <c r="B424" s="25"/>
      <c r="C424" s="2" t="s">
        <v>12378</v>
      </c>
      <c r="D424" s="40">
        <v>404.137</v>
      </c>
      <c r="E424" s="25" t="s">
        <v>19</v>
      </c>
      <c r="F424" s="25"/>
      <c r="G424" s="25"/>
      <c r="H424" s="2"/>
      <c r="I424" s="2"/>
      <c r="J424" s="2"/>
      <c r="K424" s="30"/>
      <c r="L424" s="30"/>
      <c r="M424" s="31"/>
      <c r="N424" s="31"/>
      <c r="O424" s="31"/>
      <c r="P424" s="291"/>
    </row>
    <row r="425" spans="1:18" s="57" customFormat="1" ht="30" hidden="1" customHeight="1">
      <c r="A425" s="9"/>
      <c r="B425" s="25"/>
      <c r="C425" s="2" t="s">
        <v>12386</v>
      </c>
      <c r="D425" s="40">
        <v>159.36000000000001</v>
      </c>
      <c r="E425" s="25" t="s">
        <v>19</v>
      </c>
      <c r="F425" s="25"/>
      <c r="G425" s="25"/>
      <c r="H425" s="2"/>
      <c r="I425" s="2"/>
      <c r="J425" s="2"/>
      <c r="K425" s="30"/>
      <c r="L425" s="30"/>
      <c r="M425" s="31"/>
      <c r="N425" s="31"/>
      <c r="O425" s="31"/>
      <c r="P425" s="291"/>
    </row>
    <row r="426" spans="1:18" s="57" customFormat="1" ht="30" hidden="1" customHeight="1">
      <c r="A426" s="9"/>
      <c r="B426" s="25"/>
      <c r="C426" s="2" t="s">
        <v>12379</v>
      </c>
      <c r="D426" s="40">
        <v>320.57</v>
      </c>
      <c r="E426" s="25" t="s">
        <v>19</v>
      </c>
      <c r="F426" s="25"/>
      <c r="G426" s="25"/>
      <c r="H426" s="2"/>
      <c r="I426" s="2"/>
      <c r="J426" s="2"/>
      <c r="K426" s="30"/>
      <c r="L426" s="30"/>
      <c r="M426" s="31"/>
      <c r="N426" s="31"/>
      <c r="O426" s="31"/>
      <c r="P426" s="291"/>
    </row>
    <row r="427" spans="1:18" s="57" customFormat="1" ht="30" hidden="1" customHeight="1">
      <c r="A427" s="9"/>
      <c r="B427" s="25"/>
      <c r="C427" s="2" t="s">
        <v>12387</v>
      </c>
      <c r="D427" s="40">
        <v>120.57</v>
      </c>
      <c r="E427" s="25" t="s">
        <v>19</v>
      </c>
      <c r="F427" s="25"/>
      <c r="G427" s="25"/>
      <c r="H427" s="2"/>
      <c r="I427" s="2"/>
      <c r="J427" s="2"/>
      <c r="K427" s="30"/>
      <c r="L427" s="30"/>
      <c r="M427" s="31"/>
      <c r="N427" s="31"/>
      <c r="O427" s="31"/>
      <c r="P427" s="291"/>
    </row>
    <row r="428" spans="1:18" s="57" customFormat="1" ht="30" hidden="1" customHeight="1">
      <c r="A428" s="9"/>
      <c r="B428" s="25"/>
      <c r="C428" s="35" t="s">
        <v>5</v>
      </c>
      <c r="D428" s="45">
        <f>SUM(D424:D427)</f>
        <v>1004.6369999999999</v>
      </c>
      <c r="E428" s="29" t="s">
        <v>19</v>
      </c>
      <c r="F428" s="25"/>
      <c r="G428" s="25"/>
      <c r="H428" s="2"/>
      <c r="I428" s="2"/>
      <c r="J428" s="2"/>
      <c r="K428" s="30"/>
      <c r="L428" s="30"/>
      <c r="M428" s="31"/>
      <c r="N428" s="31"/>
      <c r="O428" s="31"/>
      <c r="P428" s="291"/>
    </row>
    <row r="429" spans="1:18" s="57" customFormat="1" ht="30" hidden="1" customHeight="1">
      <c r="A429" s="225"/>
      <c r="B429" s="226"/>
      <c r="C429" s="226"/>
      <c r="D429" s="227"/>
      <c r="E429" s="226"/>
      <c r="F429" s="226"/>
      <c r="G429" s="226"/>
      <c r="H429" s="227"/>
      <c r="I429" s="227"/>
      <c r="J429" s="227"/>
      <c r="K429" s="228"/>
      <c r="L429" s="228"/>
      <c r="M429" s="229"/>
      <c r="N429" s="229"/>
      <c r="O429" s="229"/>
      <c r="P429" s="292"/>
    </row>
    <row r="430" spans="1:18" s="57" customFormat="1" ht="30" customHeight="1">
      <c r="A430" s="9" t="s">
        <v>46</v>
      </c>
      <c r="B430" s="345" t="str">
        <f>UPPER("Pintura de setas e zebrados - tinta base acrílica - espessura de 0,6 mm")</f>
        <v>PINTURA DE SETAS E ZEBRADOS - TINTA BASE ACRÍLICA - ESPESSURA DE 0,6 MM</v>
      </c>
      <c r="C430" s="345"/>
      <c r="D430" s="345"/>
      <c r="E430" s="345"/>
      <c r="F430" s="345"/>
      <c r="G430" s="345"/>
      <c r="H430" s="10">
        <v>5213405</v>
      </c>
      <c r="I430" s="10" t="s">
        <v>12385</v>
      </c>
      <c r="J430" s="10" t="s">
        <v>12297</v>
      </c>
      <c r="K430" s="11">
        <f>ROUND(D435,2)</f>
        <v>168.51</v>
      </c>
      <c r="L430" s="11" t="s">
        <v>87</v>
      </c>
      <c r="M430" s="12">
        <v>29.73</v>
      </c>
      <c r="N430" s="93">
        <f t="shared" ref="N430:N464" si="55">ROUND(M430*(1+$C$7),2)</f>
        <v>36.93</v>
      </c>
      <c r="O430" s="12">
        <f>M430*K430</f>
        <v>5009.8022999999994</v>
      </c>
      <c r="P430" s="290">
        <f t="shared" ref="P430:P464" si="56">N430*K430</f>
        <v>6223.0742999999993</v>
      </c>
    </row>
    <row r="431" spans="1:18" s="57" customFormat="1" ht="30" hidden="1" customHeight="1">
      <c r="A431" s="9"/>
      <c r="B431" s="25"/>
      <c r="C431" s="341" t="s">
        <v>12381</v>
      </c>
      <c r="D431" s="341"/>
      <c r="E431" s="25"/>
      <c r="F431" s="25"/>
      <c r="G431" s="25"/>
      <c r="H431" s="2"/>
      <c r="I431" s="2"/>
      <c r="J431" s="2"/>
      <c r="K431" s="30"/>
      <c r="L431" s="30"/>
      <c r="M431" s="31"/>
      <c r="N431" s="93">
        <f t="shared" si="55"/>
        <v>0</v>
      </c>
      <c r="O431" s="31"/>
      <c r="P431" s="290">
        <f t="shared" si="56"/>
        <v>0</v>
      </c>
    </row>
    <row r="432" spans="1:18" s="57" customFormat="1" ht="30" hidden="1" customHeight="1">
      <c r="A432" s="9"/>
      <c r="B432" s="25"/>
      <c r="C432" s="25" t="s">
        <v>12388</v>
      </c>
      <c r="D432" s="40">
        <v>13.98</v>
      </c>
      <c r="E432" s="25" t="s">
        <v>19</v>
      </c>
      <c r="F432" s="25"/>
      <c r="G432" s="25"/>
      <c r="H432" s="2"/>
      <c r="I432" s="2"/>
      <c r="J432" s="2"/>
      <c r="K432" s="30"/>
      <c r="L432" s="30"/>
      <c r="M432" s="31"/>
      <c r="N432" s="93">
        <f t="shared" si="55"/>
        <v>0</v>
      </c>
      <c r="O432" s="31"/>
      <c r="P432" s="290">
        <f t="shared" si="56"/>
        <v>0</v>
      </c>
    </row>
    <row r="433" spans="1:16" s="57" customFormat="1" ht="30" hidden="1" customHeight="1">
      <c r="A433" s="9"/>
      <c r="B433" s="25"/>
      <c r="C433" s="25" t="s">
        <v>12389</v>
      </c>
      <c r="D433" s="40">
        <v>18.32</v>
      </c>
      <c r="E433" s="25" t="s">
        <v>19</v>
      </c>
      <c r="F433" s="25"/>
      <c r="G433" s="25"/>
      <c r="H433" s="2"/>
      <c r="I433" s="2"/>
      <c r="J433" s="2"/>
      <c r="K433" s="30"/>
      <c r="L433" s="30"/>
      <c r="M433" s="31"/>
      <c r="N433" s="93">
        <f t="shared" si="55"/>
        <v>0</v>
      </c>
      <c r="O433" s="31"/>
      <c r="P433" s="290">
        <f t="shared" si="56"/>
        <v>0</v>
      </c>
    </row>
    <row r="434" spans="1:16" s="57" customFormat="1" ht="30" hidden="1" customHeight="1">
      <c r="A434" s="9"/>
      <c r="B434" s="25"/>
      <c r="C434" s="25" t="s">
        <v>12390</v>
      </c>
      <c r="D434" s="40">
        <v>136.21</v>
      </c>
      <c r="E434" s="25" t="s">
        <v>19</v>
      </c>
      <c r="F434" s="25"/>
      <c r="G434" s="25"/>
      <c r="H434" s="2"/>
      <c r="I434" s="2"/>
      <c r="J434" s="2"/>
      <c r="K434" s="30"/>
      <c r="L434" s="30"/>
      <c r="M434" s="31"/>
      <c r="N434" s="93">
        <f t="shared" si="55"/>
        <v>0</v>
      </c>
      <c r="O434" s="31"/>
      <c r="P434" s="290">
        <f t="shared" si="56"/>
        <v>0</v>
      </c>
    </row>
    <row r="435" spans="1:16" s="57" customFormat="1" ht="30" hidden="1" customHeight="1">
      <c r="A435" s="9"/>
      <c r="B435" s="25"/>
      <c r="C435" s="29" t="s">
        <v>5</v>
      </c>
      <c r="D435" s="41">
        <f>SUM(D432:D434)</f>
        <v>168.51</v>
      </c>
      <c r="E435" s="29" t="s">
        <v>19</v>
      </c>
      <c r="F435" s="25"/>
      <c r="G435" s="25"/>
      <c r="H435" s="2"/>
      <c r="I435" s="2"/>
      <c r="J435" s="2"/>
      <c r="K435" s="30"/>
      <c r="L435" s="30"/>
      <c r="M435" s="31"/>
      <c r="N435" s="93">
        <f t="shared" si="55"/>
        <v>0</v>
      </c>
      <c r="O435" s="31"/>
      <c r="P435" s="290">
        <f t="shared" si="56"/>
        <v>0</v>
      </c>
    </row>
    <row r="436" spans="1:16" s="57" customFormat="1" ht="30" hidden="1" customHeight="1">
      <c r="A436" s="225"/>
      <c r="B436" s="226"/>
      <c r="C436" s="226"/>
      <c r="D436" s="227"/>
      <c r="E436" s="226"/>
      <c r="F436" s="226"/>
      <c r="G436" s="226"/>
      <c r="H436" s="227"/>
      <c r="I436" s="227"/>
      <c r="J436" s="227"/>
      <c r="K436" s="228"/>
      <c r="L436" s="228"/>
      <c r="M436" s="229"/>
      <c r="N436" s="93">
        <f t="shared" si="55"/>
        <v>0</v>
      </c>
      <c r="O436" s="229"/>
      <c r="P436" s="290">
        <f t="shared" si="56"/>
        <v>0</v>
      </c>
    </row>
    <row r="437" spans="1:16" s="57" customFormat="1" ht="30" customHeight="1">
      <c r="A437" s="9" t="s">
        <v>12391</v>
      </c>
      <c r="B437" s="345" t="s">
        <v>12392</v>
      </c>
      <c r="C437" s="345"/>
      <c r="D437" s="345"/>
      <c r="E437" s="345"/>
      <c r="F437" s="345"/>
      <c r="G437" s="345"/>
      <c r="H437" s="10">
        <v>5213457</v>
      </c>
      <c r="I437" s="10" t="s">
        <v>12385</v>
      </c>
      <c r="J437" s="10" t="s">
        <v>12393</v>
      </c>
      <c r="K437" s="11">
        <f>ROUND(D440,2)</f>
        <v>5</v>
      </c>
      <c r="L437" s="11">
        <v>407.19</v>
      </c>
      <c r="M437" s="12">
        <v>407.19</v>
      </c>
      <c r="N437" s="93">
        <f t="shared" si="55"/>
        <v>505.85</v>
      </c>
      <c r="O437" s="12">
        <f>M437*K437</f>
        <v>2035.95</v>
      </c>
      <c r="P437" s="93">
        <f t="shared" si="56"/>
        <v>2529.25</v>
      </c>
    </row>
    <row r="438" spans="1:16" s="57" customFormat="1" ht="30" hidden="1" customHeight="1">
      <c r="A438" s="9"/>
      <c r="B438" s="25"/>
      <c r="C438" s="341" t="s">
        <v>12381</v>
      </c>
      <c r="D438" s="341"/>
      <c r="E438" s="25"/>
      <c r="F438" s="25"/>
      <c r="G438" s="25"/>
      <c r="H438" s="2"/>
      <c r="I438" s="2"/>
      <c r="J438" s="2"/>
      <c r="K438" s="30"/>
      <c r="L438" s="30"/>
      <c r="M438" s="31"/>
      <c r="N438" s="93">
        <f t="shared" si="55"/>
        <v>0</v>
      </c>
      <c r="O438" s="31"/>
      <c r="P438" s="290">
        <f t="shared" si="56"/>
        <v>0</v>
      </c>
    </row>
    <row r="439" spans="1:16" s="57" customFormat="1" ht="30" hidden="1" customHeight="1">
      <c r="A439" s="9"/>
      <c r="B439" s="25"/>
      <c r="C439" s="25" t="s">
        <v>12394</v>
      </c>
      <c r="D439" s="40">
        <v>5</v>
      </c>
      <c r="E439" s="25" t="s">
        <v>12395</v>
      </c>
      <c r="F439" s="25"/>
      <c r="G439" s="25"/>
      <c r="H439" s="2"/>
      <c r="I439" s="2"/>
      <c r="J439" s="2"/>
      <c r="K439" s="30"/>
      <c r="L439" s="30"/>
      <c r="M439" s="31"/>
      <c r="N439" s="93">
        <f t="shared" si="55"/>
        <v>0</v>
      </c>
      <c r="O439" s="31"/>
      <c r="P439" s="290">
        <f t="shared" si="56"/>
        <v>0</v>
      </c>
    </row>
    <row r="440" spans="1:16" s="57" customFormat="1" ht="30" hidden="1" customHeight="1">
      <c r="A440" s="9"/>
      <c r="B440" s="25"/>
      <c r="C440" s="29" t="s">
        <v>5</v>
      </c>
      <c r="D440" s="41">
        <f>SUM(D437:D439)</f>
        <v>5</v>
      </c>
      <c r="E440" s="25" t="s">
        <v>12395</v>
      </c>
      <c r="F440" s="25"/>
      <c r="G440" s="25"/>
      <c r="H440" s="2"/>
      <c r="I440" s="2"/>
      <c r="J440" s="2"/>
      <c r="K440" s="30"/>
      <c r="L440" s="30"/>
      <c r="M440" s="31"/>
      <c r="N440" s="93">
        <f t="shared" si="55"/>
        <v>0</v>
      </c>
      <c r="O440" s="31"/>
      <c r="P440" s="290">
        <f t="shared" si="56"/>
        <v>0</v>
      </c>
    </row>
    <row r="441" spans="1:16" s="57" customFormat="1" ht="30" hidden="1" customHeight="1">
      <c r="A441" s="225"/>
      <c r="B441" s="226"/>
      <c r="C441" s="226"/>
      <c r="D441" s="227"/>
      <c r="E441" s="226"/>
      <c r="F441" s="226"/>
      <c r="G441" s="226"/>
      <c r="H441" s="227"/>
      <c r="I441" s="227"/>
      <c r="J441" s="227"/>
      <c r="K441" s="228"/>
      <c r="L441" s="228"/>
      <c r="M441" s="229"/>
      <c r="N441" s="93">
        <f t="shared" si="55"/>
        <v>0</v>
      </c>
      <c r="O441" s="229"/>
      <c r="P441" s="290">
        <f t="shared" si="56"/>
        <v>0</v>
      </c>
    </row>
    <row r="442" spans="1:16" s="57" customFormat="1" ht="30" customHeight="1">
      <c r="A442" s="9" t="s">
        <v>12396</v>
      </c>
      <c r="B442" s="345" t="s">
        <v>12397</v>
      </c>
      <c r="C442" s="345"/>
      <c r="D442" s="345"/>
      <c r="E442" s="345"/>
      <c r="F442" s="345"/>
      <c r="G442" s="345"/>
      <c r="H442" s="10">
        <v>5213453</v>
      </c>
      <c r="I442" s="10" t="s">
        <v>12385</v>
      </c>
      <c r="J442" s="10" t="s">
        <v>12393</v>
      </c>
      <c r="K442" s="11">
        <f>ROUND(D446,2)</f>
        <v>8</v>
      </c>
      <c r="L442" s="11">
        <v>407.19</v>
      </c>
      <c r="M442" s="12">
        <v>388.92</v>
      </c>
      <c r="N442" s="93">
        <f t="shared" si="55"/>
        <v>483.16</v>
      </c>
      <c r="O442" s="12">
        <f>M442*K442</f>
        <v>3111.36</v>
      </c>
      <c r="P442" s="93">
        <f t="shared" si="56"/>
        <v>3865.28</v>
      </c>
    </row>
    <row r="443" spans="1:16" s="57" customFormat="1" ht="30" hidden="1" customHeight="1">
      <c r="A443" s="9"/>
      <c r="B443" s="25"/>
      <c r="C443" s="341" t="s">
        <v>12381</v>
      </c>
      <c r="D443" s="341"/>
      <c r="E443" s="25"/>
      <c r="F443" s="25"/>
      <c r="G443" s="25"/>
      <c r="H443" s="2"/>
      <c r="I443" s="2"/>
      <c r="J443" s="2"/>
      <c r="K443" s="30"/>
      <c r="L443" s="30"/>
      <c r="M443" s="31"/>
      <c r="N443" s="93">
        <f t="shared" si="55"/>
        <v>0</v>
      </c>
      <c r="O443" s="31"/>
      <c r="P443" s="290">
        <f t="shared" si="56"/>
        <v>0</v>
      </c>
    </row>
    <row r="444" spans="1:16" s="57" customFormat="1" ht="30" hidden="1" customHeight="1">
      <c r="A444" s="9"/>
      <c r="B444" s="25"/>
      <c r="C444" s="25" t="s">
        <v>12398</v>
      </c>
      <c r="D444" s="40">
        <v>6</v>
      </c>
      <c r="E444" s="25"/>
      <c r="F444" s="25"/>
      <c r="G444" s="25"/>
      <c r="H444" s="2"/>
      <c r="I444" s="2"/>
      <c r="J444" s="2"/>
      <c r="K444" s="30"/>
      <c r="L444" s="30"/>
      <c r="M444" s="31"/>
      <c r="N444" s="93">
        <f t="shared" si="55"/>
        <v>0</v>
      </c>
      <c r="O444" s="31"/>
      <c r="P444" s="290">
        <f t="shared" si="56"/>
        <v>0</v>
      </c>
    </row>
    <row r="445" spans="1:16" s="57" customFormat="1" ht="30" hidden="1" customHeight="1">
      <c r="A445" s="9"/>
      <c r="B445" s="25"/>
      <c r="C445" s="25" t="s">
        <v>12399</v>
      </c>
      <c r="D445" s="40">
        <v>2</v>
      </c>
      <c r="E445" s="25" t="s">
        <v>12395</v>
      </c>
      <c r="F445" s="25"/>
      <c r="G445" s="25"/>
      <c r="H445" s="2"/>
      <c r="I445" s="2"/>
      <c r="J445" s="2"/>
      <c r="K445" s="30"/>
      <c r="L445" s="30"/>
      <c r="M445" s="31"/>
      <c r="N445" s="93">
        <f t="shared" si="55"/>
        <v>0</v>
      </c>
      <c r="O445" s="31"/>
      <c r="P445" s="290">
        <f t="shared" si="56"/>
        <v>0</v>
      </c>
    </row>
    <row r="446" spans="1:16" s="57" customFormat="1" ht="30" hidden="1" customHeight="1">
      <c r="A446" s="9"/>
      <c r="B446" s="25"/>
      <c r="C446" s="29" t="s">
        <v>5</v>
      </c>
      <c r="D446" s="41">
        <f>SUM(D442:D445)</f>
        <v>8</v>
      </c>
      <c r="E446" s="25" t="s">
        <v>12395</v>
      </c>
      <c r="F446" s="25"/>
      <c r="G446" s="25"/>
      <c r="H446" s="2"/>
      <c r="I446" s="2"/>
      <c r="J446" s="2"/>
      <c r="K446" s="30"/>
      <c r="L446" s="30"/>
      <c r="M446" s="31"/>
      <c r="N446" s="93">
        <f t="shared" si="55"/>
        <v>0</v>
      </c>
      <c r="O446" s="31"/>
      <c r="P446" s="290">
        <f t="shared" si="56"/>
        <v>0</v>
      </c>
    </row>
    <row r="447" spans="1:16" s="57" customFormat="1" ht="30" hidden="1" customHeight="1">
      <c r="A447" s="225"/>
      <c r="B447" s="226"/>
      <c r="C447" s="226"/>
      <c r="D447" s="227"/>
      <c r="E447" s="226"/>
      <c r="F447" s="226"/>
      <c r="G447" s="226"/>
      <c r="H447" s="227"/>
      <c r="I447" s="227"/>
      <c r="J447" s="227"/>
      <c r="K447" s="228"/>
      <c r="L447" s="228"/>
      <c r="M447" s="229"/>
      <c r="N447" s="93">
        <f t="shared" si="55"/>
        <v>0</v>
      </c>
      <c r="O447" s="229"/>
      <c r="P447" s="290">
        <f t="shared" si="56"/>
        <v>0</v>
      </c>
    </row>
    <row r="448" spans="1:16" s="57" customFormat="1" ht="30" customHeight="1">
      <c r="A448" s="9" t="s">
        <v>12400</v>
      </c>
      <c r="B448" s="345" t="str">
        <f>UPPER("Fornecimento e implantação de placa de advertência em aço, lado de 0,60 m - película retrorrefletiva tipo I e SI")</f>
        <v>FORNECIMENTO E IMPLANTAÇÃO DE PLACA DE ADVERTÊNCIA EM AÇO, LADO DE 0,60 M - PELÍCULA RETRORREFLETIVA TIPO I E SI</v>
      </c>
      <c r="C448" s="345"/>
      <c r="D448" s="345"/>
      <c r="E448" s="345"/>
      <c r="F448" s="345"/>
      <c r="G448" s="345"/>
      <c r="H448" s="10">
        <v>5213464</v>
      </c>
      <c r="I448" s="10" t="s">
        <v>12385</v>
      </c>
      <c r="J448" s="10" t="s">
        <v>12393</v>
      </c>
      <c r="K448" s="11">
        <f>ROUND(D451,2)</f>
        <v>26</v>
      </c>
      <c r="L448" s="11">
        <v>407.19</v>
      </c>
      <c r="M448" s="12">
        <v>293.16000000000003</v>
      </c>
      <c r="N448" s="93">
        <f t="shared" si="55"/>
        <v>364.19</v>
      </c>
      <c r="O448" s="12">
        <f>M448*K448</f>
        <v>7622.1600000000008</v>
      </c>
      <c r="P448" s="93">
        <f t="shared" si="56"/>
        <v>9468.94</v>
      </c>
    </row>
    <row r="449" spans="1:18" s="57" customFormat="1" ht="30" hidden="1" customHeight="1">
      <c r="A449" s="9"/>
      <c r="B449" s="25"/>
      <c r="C449" s="341" t="s">
        <v>12381</v>
      </c>
      <c r="D449" s="341"/>
      <c r="E449" s="25"/>
      <c r="F449" s="25"/>
      <c r="G449" s="25"/>
      <c r="H449" s="2"/>
      <c r="I449" s="2"/>
      <c r="J449" s="2"/>
      <c r="K449" s="30"/>
      <c r="L449" s="30"/>
      <c r="M449" s="31"/>
      <c r="N449" s="93">
        <f t="shared" si="55"/>
        <v>0</v>
      </c>
      <c r="O449" s="31"/>
      <c r="P449" s="290">
        <f t="shared" si="56"/>
        <v>0</v>
      </c>
    </row>
    <row r="450" spans="1:18" s="57" customFormat="1" ht="30" hidden="1" customHeight="1">
      <c r="A450" s="9"/>
      <c r="B450" s="25"/>
      <c r="C450" s="25" t="s">
        <v>12401</v>
      </c>
      <c r="D450" s="40">
        <v>26</v>
      </c>
      <c r="E450" s="25" t="s">
        <v>12395</v>
      </c>
      <c r="F450" s="25"/>
      <c r="G450" s="25"/>
      <c r="H450" s="2"/>
      <c r="I450" s="2"/>
      <c r="J450" s="2"/>
      <c r="K450" s="30"/>
      <c r="L450" s="30"/>
      <c r="M450" s="31"/>
      <c r="N450" s="93">
        <f t="shared" si="55"/>
        <v>0</v>
      </c>
      <c r="O450" s="31"/>
      <c r="P450" s="290">
        <f t="shared" si="56"/>
        <v>0</v>
      </c>
    </row>
    <row r="451" spans="1:18" s="57" customFormat="1" ht="30" hidden="1" customHeight="1">
      <c r="A451" s="9"/>
      <c r="B451" s="25"/>
      <c r="C451" s="29" t="s">
        <v>5</v>
      </c>
      <c r="D451" s="41">
        <f>SUM(D448:D450)</f>
        <v>26</v>
      </c>
      <c r="E451" s="25" t="s">
        <v>12395</v>
      </c>
      <c r="F451" s="25"/>
      <c r="G451" s="25"/>
      <c r="H451" s="2"/>
      <c r="I451" s="2"/>
      <c r="J451" s="2"/>
      <c r="K451" s="30"/>
      <c r="L451" s="30"/>
      <c r="M451" s="31"/>
      <c r="N451" s="93">
        <f t="shared" si="55"/>
        <v>0</v>
      </c>
      <c r="O451" s="31"/>
      <c r="P451" s="290">
        <f t="shared" si="56"/>
        <v>0</v>
      </c>
    </row>
    <row r="452" spans="1:18" s="57" customFormat="1" ht="30" hidden="1" customHeight="1">
      <c r="A452" s="225"/>
      <c r="B452" s="226"/>
      <c r="C452" s="226"/>
      <c r="D452" s="227"/>
      <c r="E452" s="226"/>
      <c r="F452" s="226"/>
      <c r="G452" s="226"/>
      <c r="H452" s="227"/>
      <c r="I452" s="227"/>
      <c r="J452" s="227"/>
      <c r="K452" s="228"/>
      <c r="L452" s="228"/>
      <c r="M452" s="229"/>
      <c r="N452" s="93">
        <f t="shared" si="55"/>
        <v>0</v>
      </c>
      <c r="O452" s="229"/>
      <c r="P452" s="290">
        <f t="shared" si="56"/>
        <v>0</v>
      </c>
    </row>
    <row r="453" spans="1:18" s="57" customFormat="1" ht="30" customHeight="1">
      <c r="A453" s="9" t="s">
        <v>12402</v>
      </c>
      <c r="B453" s="345" t="s">
        <v>12403</v>
      </c>
      <c r="C453" s="345"/>
      <c r="D453" s="345"/>
      <c r="E453" s="345"/>
      <c r="F453" s="345"/>
      <c r="G453" s="345"/>
      <c r="H453" s="10">
        <v>5213856</v>
      </c>
      <c r="I453" s="10" t="s">
        <v>12385</v>
      </c>
      <c r="J453" s="10" t="s">
        <v>12393</v>
      </c>
      <c r="K453" s="11">
        <f>ROUND(D456,2)</f>
        <v>5</v>
      </c>
      <c r="L453" s="11">
        <v>407.19</v>
      </c>
      <c r="M453" s="12">
        <v>228.94</v>
      </c>
      <c r="N453" s="93">
        <f t="shared" si="55"/>
        <v>284.41000000000003</v>
      </c>
      <c r="O453" s="12">
        <f>M453*K453</f>
        <v>1144.7</v>
      </c>
      <c r="P453" s="93">
        <f t="shared" si="56"/>
        <v>1422.0500000000002</v>
      </c>
    </row>
    <row r="454" spans="1:18" s="57" customFormat="1" ht="30" hidden="1" customHeight="1">
      <c r="A454" s="9"/>
      <c r="B454" s="25"/>
      <c r="C454" s="341" t="s">
        <v>12381</v>
      </c>
      <c r="D454" s="341"/>
      <c r="E454" s="25"/>
      <c r="F454" s="25"/>
      <c r="G454" s="25"/>
      <c r="H454" s="2"/>
      <c r="I454" s="2"/>
      <c r="J454" s="2"/>
      <c r="K454" s="30"/>
      <c r="L454" s="30"/>
      <c r="M454" s="31"/>
      <c r="N454" s="93">
        <f t="shared" si="55"/>
        <v>0</v>
      </c>
      <c r="O454" s="31"/>
      <c r="P454" s="290">
        <f t="shared" si="56"/>
        <v>0</v>
      </c>
    </row>
    <row r="455" spans="1:18" s="57" customFormat="1" ht="30" hidden="1" customHeight="1">
      <c r="A455" s="9"/>
      <c r="B455" s="25"/>
      <c r="C455" s="25" t="s">
        <v>12404</v>
      </c>
      <c r="D455" s="40">
        <v>5</v>
      </c>
      <c r="E455" s="25" t="s">
        <v>12395</v>
      </c>
      <c r="F455" s="25"/>
      <c r="G455" s="25"/>
      <c r="H455" s="2"/>
      <c r="I455" s="2"/>
      <c r="J455" s="2"/>
      <c r="K455" s="30"/>
      <c r="L455" s="30"/>
      <c r="M455" s="31"/>
      <c r="N455" s="93">
        <f t="shared" si="55"/>
        <v>0</v>
      </c>
      <c r="O455" s="31"/>
      <c r="P455" s="290">
        <f t="shared" si="56"/>
        <v>0</v>
      </c>
    </row>
    <row r="456" spans="1:18" s="57" customFormat="1" ht="30" hidden="1" customHeight="1">
      <c r="A456" s="9"/>
      <c r="B456" s="25"/>
      <c r="C456" s="29" t="s">
        <v>5</v>
      </c>
      <c r="D456" s="41">
        <f>SUM(D453:D455)</f>
        <v>5</v>
      </c>
      <c r="E456" s="25" t="s">
        <v>12395</v>
      </c>
      <c r="F456" s="25"/>
      <c r="G456" s="25"/>
      <c r="H456" s="2"/>
      <c r="I456" s="2"/>
      <c r="J456" s="2"/>
      <c r="K456" s="30"/>
      <c r="L456" s="30"/>
      <c r="M456" s="31"/>
      <c r="N456" s="93">
        <f t="shared" si="55"/>
        <v>0</v>
      </c>
      <c r="O456" s="31"/>
      <c r="P456" s="290">
        <f t="shared" si="56"/>
        <v>0</v>
      </c>
    </row>
    <row r="457" spans="1:18" s="57" customFormat="1" ht="30" hidden="1" customHeight="1">
      <c r="A457" s="225"/>
      <c r="B457" s="226"/>
      <c r="C457" s="226"/>
      <c r="D457" s="227"/>
      <c r="E457" s="226"/>
      <c r="F457" s="226"/>
      <c r="G457" s="226"/>
      <c r="H457" s="227"/>
      <c r="I457" s="227"/>
      <c r="J457" s="227"/>
      <c r="K457" s="228"/>
      <c r="L457" s="228"/>
      <c r="M457" s="229"/>
      <c r="N457" s="93">
        <f t="shared" si="55"/>
        <v>0</v>
      </c>
      <c r="O457" s="229"/>
      <c r="P457" s="290">
        <f t="shared" si="56"/>
        <v>0</v>
      </c>
    </row>
    <row r="458" spans="1:18" s="57" customFormat="1" ht="30" customHeight="1">
      <c r="A458" s="9" t="s">
        <v>12405</v>
      </c>
      <c r="B458" s="345" t="s">
        <v>12406</v>
      </c>
      <c r="C458" s="345"/>
      <c r="D458" s="345"/>
      <c r="E458" s="345"/>
      <c r="F458" s="345"/>
      <c r="G458" s="345"/>
      <c r="H458" s="10">
        <v>5213852</v>
      </c>
      <c r="I458" s="10" t="s">
        <v>12385</v>
      </c>
      <c r="J458" s="10" t="s">
        <v>12393</v>
      </c>
      <c r="K458" s="11">
        <f>ROUND(D462,2)</f>
        <v>8</v>
      </c>
      <c r="L458" s="11">
        <v>407.19</v>
      </c>
      <c r="M458" s="12">
        <v>243.86</v>
      </c>
      <c r="N458" s="93">
        <f t="shared" si="55"/>
        <v>302.95</v>
      </c>
      <c r="O458" s="12">
        <f>M458*K458</f>
        <v>1950.88</v>
      </c>
      <c r="P458" s="93">
        <f t="shared" si="56"/>
        <v>2423.6</v>
      </c>
    </row>
    <row r="459" spans="1:18" s="57" customFormat="1" ht="30" hidden="1" customHeight="1">
      <c r="A459" s="9"/>
      <c r="B459" s="25"/>
      <c r="C459" s="341" t="s">
        <v>12381</v>
      </c>
      <c r="D459" s="341"/>
      <c r="E459" s="25"/>
      <c r="F459" s="25"/>
      <c r="G459" s="25"/>
      <c r="H459" s="2"/>
      <c r="I459" s="2"/>
      <c r="J459" s="2"/>
      <c r="K459" s="30"/>
      <c r="L459" s="30"/>
      <c r="M459" s="31"/>
      <c r="N459" s="93">
        <f t="shared" si="55"/>
        <v>0</v>
      </c>
      <c r="O459" s="31"/>
      <c r="P459" s="290">
        <f t="shared" si="56"/>
        <v>0</v>
      </c>
    </row>
    <row r="460" spans="1:18" s="57" customFormat="1" ht="30" hidden="1" customHeight="1">
      <c r="A460" s="9"/>
      <c r="B460" s="25"/>
      <c r="C460" s="25" t="s">
        <v>12407</v>
      </c>
      <c r="D460" s="40">
        <v>6</v>
      </c>
      <c r="E460" s="25" t="s">
        <v>12395</v>
      </c>
      <c r="F460" s="25"/>
      <c r="G460" s="25"/>
      <c r="H460" s="2"/>
      <c r="I460" s="2"/>
      <c r="J460" s="2"/>
      <c r="K460" s="30"/>
      <c r="L460" s="30"/>
      <c r="M460" s="31"/>
      <c r="N460" s="93">
        <f t="shared" si="55"/>
        <v>0</v>
      </c>
      <c r="O460" s="31"/>
      <c r="P460" s="290">
        <f t="shared" si="56"/>
        <v>0</v>
      </c>
    </row>
    <row r="461" spans="1:18" s="57" customFormat="1" ht="30" hidden="1" customHeight="1">
      <c r="A461" s="9"/>
      <c r="B461" s="25"/>
      <c r="C461" s="25" t="s">
        <v>12408</v>
      </c>
      <c r="D461" s="40">
        <v>2</v>
      </c>
      <c r="E461" s="25" t="s">
        <v>12395</v>
      </c>
      <c r="F461" s="25"/>
      <c r="G461" s="25"/>
      <c r="H461" s="2"/>
      <c r="I461" s="2"/>
      <c r="J461" s="2"/>
      <c r="K461" s="30"/>
      <c r="L461" s="30"/>
      <c r="M461" s="31"/>
      <c r="N461" s="93">
        <f t="shared" si="55"/>
        <v>0</v>
      </c>
      <c r="O461" s="31"/>
      <c r="P461" s="290">
        <f t="shared" si="56"/>
        <v>0</v>
      </c>
    </row>
    <row r="462" spans="1:18" s="57" customFormat="1" ht="30" hidden="1" customHeight="1">
      <c r="A462" s="9"/>
      <c r="B462" s="25"/>
      <c r="C462" s="29" t="s">
        <v>5</v>
      </c>
      <c r="D462" s="41">
        <f>SUM(D460:D461)</f>
        <v>8</v>
      </c>
      <c r="E462" s="25" t="s">
        <v>12395</v>
      </c>
      <c r="F462" s="25"/>
      <c r="G462" s="25"/>
      <c r="H462" s="2"/>
      <c r="I462" s="2"/>
      <c r="J462" s="2"/>
      <c r="K462" s="30"/>
      <c r="L462" s="30"/>
      <c r="M462" s="31"/>
      <c r="N462" s="93">
        <f t="shared" si="55"/>
        <v>0</v>
      </c>
      <c r="O462" s="31"/>
      <c r="P462" s="290">
        <f t="shared" si="56"/>
        <v>0</v>
      </c>
    </row>
    <row r="463" spans="1:18" s="57" customFormat="1" ht="30" hidden="1" customHeight="1">
      <c r="A463" s="225"/>
      <c r="B463" s="226"/>
      <c r="C463" s="226"/>
      <c r="D463" s="227"/>
      <c r="E463" s="226"/>
      <c r="F463" s="226"/>
      <c r="G463" s="226"/>
      <c r="H463" s="227"/>
      <c r="I463" s="227"/>
      <c r="J463" s="227"/>
      <c r="K463" s="228"/>
      <c r="L463" s="228"/>
      <c r="M463" s="229"/>
      <c r="N463" s="93">
        <f t="shared" si="55"/>
        <v>0</v>
      </c>
      <c r="O463" s="229"/>
      <c r="P463" s="290">
        <f t="shared" si="56"/>
        <v>0</v>
      </c>
    </row>
    <row r="464" spans="1:18" s="57" customFormat="1" ht="30" customHeight="1">
      <c r="A464" s="53" t="s">
        <v>22910</v>
      </c>
      <c r="B464" s="380" t="str">
        <f>UPPER("Fornecimento e implantação de suporte metálico galvanizado para placa de advertência - lado de 0,60 m")</f>
        <v>FORNECIMENTO E IMPLANTAÇÃO DE SUPORTE METÁLICO GALVANIZADO PARA PLACA DE ADVERTÊNCIA - LADO DE 0,60 M</v>
      </c>
      <c r="C464" s="380"/>
      <c r="D464" s="380"/>
      <c r="E464" s="380"/>
      <c r="F464" s="380"/>
      <c r="G464" s="380"/>
      <c r="H464" s="92">
        <v>5213863</v>
      </c>
      <c r="I464" s="92" t="s">
        <v>12385</v>
      </c>
      <c r="J464" s="92" t="s">
        <v>12393</v>
      </c>
      <c r="K464" s="91">
        <f>ROUND(D467,2)</f>
        <v>26</v>
      </c>
      <c r="L464" s="91">
        <v>407.19</v>
      </c>
      <c r="M464" s="93">
        <v>251.52</v>
      </c>
      <c r="N464" s="93">
        <f t="shared" si="55"/>
        <v>312.45999999999998</v>
      </c>
      <c r="O464" s="93">
        <f>M464*K464</f>
        <v>6539.52</v>
      </c>
      <c r="P464" s="93">
        <f t="shared" si="56"/>
        <v>8123.9599999999991</v>
      </c>
      <c r="R464" s="295"/>
    </row>
    <row r="465" spans="1:16" s="57" customFormat="1" ht="30" hidden="1" customHeight="1">
      <c r="A465" s="53"/>
      <c r="B465" s="98"/>
      <c r="C465" s="348" t="s">
        <v>12381</v>
      </c>
      <c r="D465" s="348"/>
      <c r="E465" s="98"/>
      <c r="F465" s="98"/>
      <c r="G465" s="98"/>
      <c r="H465" s="163"/>
      <c r="I465" s="163"/>
      <c r="J465" s="163"/>
      <c r="K465" s="54"/>
      <c r="L465" s="54"/>
      <c r="M465" s="55"/>
      <c r="N465" s="55"/>
      <c r="O465" s="55"/>
    </row>
    <row r="466" spans="1:16" s="57" customFormat="1" ht="30" hidden="1" customHeight="1">
      <c r="A466" s="9"/>
      <c r="B466" s="25"/>
      <c r="C466" s="25" t="s">
        <v>12409</v>
      </c>
      <c r="D466" s="40">
        <v>26</v>
      </c>
      <c r="E466" s="25" t="s">
        <v>12395</v>
      </c>
      <c r="F466" s="25"/>
      <c r="G466" s="25"/>
      <c r="H466" s="2"/>
      <c r="I466" s="2"/>
      <c r="J466" s="2"/>
      <c r="K466" s="30"/>
      <c r="L466" s="30"/>
      <c r="M466" s="31"/>
      <c r="N466" s="31"/>
      <c r="O466" s="31"/>
      <c r="P466" s="56"/>
    </row>
    <row r="467" spans="1:16" s="57" customFormat="1" ht="30" hidden="1" customHeight="1">
      <c r="A467" s="9"/>
      <c r="B467" s="25"/>
      <c r="C467" s="29" t="s">
        <v>5</v>
      </c>
      <c r="D467" s="41">
        <f>SUM(D466:D466)</f>
        <v>26</v>
      </c>
      <c r="E467" s="25" t="s">
        <v>12395</v>
      </c>
      <c r="F467" s="25"/>
      <c r="G467" s="25"/>
      <c r="H467" s="2"/>
      <c r="I467" s="2"/>
      <c r="J467" s="2"/>
      <c r="K467" s="30"/>
      <c r="L467" s="30"/>
      <c r="M467" s="31"/>
      <c r="N467" s="31"/>
      <c r="O467" s="31"/>
      <c r="P467" s="56"/>
    </row>
    <row r="468" spans="1:16" s="57" customFormat="1" ht="30" customHeight="1">
      <c r="A468" s="192"/>
      <c r="B468" s="192"/>
      <c r="C468" s="192"/>
      <c r="D468" s="192"/>
      <c r="E468" s="192"/>
      <c r="F468" s="192"/>
      <c r="G468" s="192"/>
      <c r="H468" s="390" t="str">
        <f>"SUBTOTAL "&amp;B421</f>
        <v>SUBTOTAL SINALIZAÇÃO</v>
      </c>
      <c r="I468" s="390"/>
      <c r="J468" s="390"/>
      <c r="K468" s="390"/>
      <c r="L468" s="390"/>
      <c r="M468" s="390"/>
      <c r="N468" s="391"/>
      <c r="O468" s="193">
        <f>SUM(O422:O467)</f>
        <v>44814.737099999998</v>
      </c>
      <c r="P468" s="193">
        <f>SUM(P422:P467)</f>
        <v>55676.007100000003</v>
      </c>
    </row>
    <row r="469" spans="1:16" s="57" customFormat="1" ht="15" customHeight="1">
      <c r="A469" s="377"/>
      <c r="B469" s="377"/>
      <c r="C469" s="377"/>
      <c r="D469" s="377"/>
      <c r="E469" s="377"/>
      <c r="F469" s="377"/>
      <c r="G469" s="377"/>
      <c r="H469" s="377"/>
      <c r="I469" s="377"/>
      <c r="J469" s="377"/>
      <c r="K469" s="377"/>
      <c r="L469" s="377"/>
      <c r="M469" s="377"/>
      <c r="N469" s="377"/>
      <c r="O469" s="377"/>
    </row>
    <row r="470" spans="1:16" s="57" customFormat="1" ht="30" customHeight="1">
      <c r="A470" s="255">
        <v>7</v>
      </c>
      <c r="B470" s="346" t="s">
        <v>12410</v>
      </c>
      <c r="C470" s="346"/>
      <c r="D470" s="346"/>
      <c r="E470" s="346"/>
      <c r="F470" s="346"/>
      <c r="G470" s="346"/>
      <c r="H470" s="255"/>
      <c r="I470" s="255"/>
      <c r="J470" s="255"/>
      <c r="K470" s="255"/>
      <c r="L470" s="256"/>
      <c r="M470" s="255"/>
      <c r="N470" s="255"/>
      <c r="O470" s="255"/>
      <c r="P470" s="255"/>
    </row>
    <row r="471" spans="1:16" s="57" customFormat="1" ht="30" customHeight="1">
      <c r="A471" s="9" t="s">
        <v>12411</v>
      </c>
      <c r="B471" s="345" t="str">
        <f>IF(I471="SINAPI",VLOOKUP(AV.J.I.RAIMUNDO!H471,SINAPI,2,),VLOOKUP(AV.J.I.RAIMUNDO!H471,SETOP,3,))</f>
        <v>EXECUÇÃO DE PASSEIO (CALÇADA) OU PISO DE CONCRETO COM CONCRETO MOLDADO IN LOCO, FEITO EM OBRA, ACABAMENTO CONVENCIONAL, ESPESSURA 6 CM, ARMADO. AF_07/2016</v>
      </c>
      <c r="C471" s="345"/>
      <c r="D471" s="345"/>
      <c r="E471" s="345"/>
      <c r="F471" s="345"/>
      <c r="G471" s="345"/>
      <c r="H471" s="10">
        <v>94992</v>
      </c>
      <c r="I471" s="10" t="s">
        <v>22856</v>
      </c>
      <c r="J471" s="92" t="str">
        <f>IF(I471="SINAPI",VLOOKUP(AV.J.I.RAIMUNDO!H471,SINAPI,3,),VLOOKUP(AV.J.I.RAIMUNDO!H471,SETOP,4,))</f>
        <v>m²</v>
      </c>
      <c r="K471" s="11">
        <f>ROUND(D474,2)</f>
        <v>265.2</v>
      </c>
      <c r="L471" s="11">
        <v>407.19</v>
      </c>
      <c r="M471" s="93">
        <f>IF(I471="SINAPI",VLOOKUP(AV.J.I.RAIMUNDO!H471,SINAPI,4,),VLOOKUP(AV.J.I.RAIMUNDO!H471,SETOP,5,))</f>
        <v>58.38</v>
      </c>
      <c r="N471" s="93">
        <f>ROUND(M471*(1+$C$7),2)</f>
        <v>72.53</v>
      </c>
      <c r="O471" s="12">
        <f>M471*K471</f>
        <v>15482.376</v>
      </c>
      <c r="P471" s="289">
        <f>N471*K471</f>
        <v>19234.955999999998</v>
      </c>
    </row>
    <row r="472" spans="1:16" s="57" customFormat="1" ht="30" hidden="1" customHeight="1">
      <c r="A472" s="9"/>
      <c r="B472" s="25"/>
      <c r="C472" s="341" t="s">
        <v>12381</v>
      </c>
      <c r="D472" s="341"/>
      <c r="E472" s="25"/>
      <c r="F472" s="25"/>
      <c r="G472" s="25"/>
      <c r="H472" s="2"/>
      <c r="I472" s="2"/>
      <c r="J472" s="2"/>
      <c r="K472" s="30"/>
      <c r="L472" s="30"/>
      <c r="M472" s="31"/>
      <c r="N472" s="31"/>
      <c r="O472" s="31"/>
      <c r="P472" s="291"/>
    </row>
    <row r="473" spans="1:16" s="57" customFormat="1" ht="30" hidden="1" customHeight="1">
      <c r="A473" s="9"/>
      <c r="B473" s="25"/>
      <c r="C473" s="25" t="s">
        <v>12417</v>
      </c>
      <c r="D473" s="40">
        <v>265.2</v>
      </c>
      <c r="E473" s="25" t="s">
        <v>19</v>
      </c>
      <c r="F473" s="25"/>
      <c r="G473" s="25"/>
      <c r="H473" s="2"/>
      <c r="I473" s="2"/>
      <c r="J473" s="2"/>
      <c r="K473" s="30"/>
      <c r="L473" s="30"/>
      <c r="M473" s="31"/>
      <c r="N473" s="31"/>
      <c r="O473" s="31"/>
      <c r="P473" s="291"/>
    </row>
    <row r="474" spans="1:16" s="57" customFormat="1" ht="30" hidden="1" customHeight="1">
      <c r="A474" s="9"/>
      <c r="B474" s="25"/>
      <c r="C474" s="29" t="s">
        <v>5</v>
      </c>
      <c r="D474" s="41">
        <f>SUM(D473:D473)</f>
        <v>265.2</v>
      </c>
      <c r="E474" s="25" t="s">
        <v>19</v>
      </c>
      <c r="F474" s="25"/>
      <c r="G474" s="25"/>
      <c r="H474" s="2"/>
      <c r="I474" s="2"/>
      <c r="J474" s="2"/>
      <c r="K474" s="30"/>
      <c r="L474" s="30"/>
      <c r="M474" s="31"/>
      <c r="N474" s="31"/>
      <c r="O474" s="31"/>
      <c r="P474" s="291"/>
    </row>
    <row r="475" spans="1:16" s="57" customFormat="1" ht="30" customHeight="1">
      <c r="A475" s="9" t="s">
        <v>12412</v>
      </c>
      <c r="B475" s="345" t="str">
        <f>IF(I475="SINAPI",VLOOKUP(AV.J.I.RAIMUNDO!H475,SINAPI,2,),VLOOKUP(AV.J.I.RAIMUNDO!H475,SETOP,3,))</f>
        <v>REVESTIMENTO COM LADRILHO HIDRÁULICO APLICADO EM PISO (25X25CM) COM JUNTA SECA, COM UMA (1) COR, ASSENTAMENTO COM ARGAMASSA INDUSTRIALIZADA</v>
      </c>
      <c r="C475" s="345"/>
      <c r="D475" s="345"/>
      <c r="E475" s="345"/>
      <c r="F475" s="345"/>
      <c r="G475" s="345"/>
      <c r="H475" s="10" t="s">
        <v>12413</v>
      </c>
      <c r="I475" s="10" t="s">
        <v>12477</v>
      </c>
      <c r="J475" s="92" t="str">
        <f>IF(I475="SINAPI",VLOOKUP(AV.J.I.RAIMUNDO!H475,SINAPI,3,),VLOOKUP(AV.J.I.RAIMUNDO!H475,SETOP,4,))</f>
        <v>M2</v>
      </c>
      <c r="K475" s="11">
        <f>ROUND(D478,2)</f>
        <v>64.87</v>
      </c>
      <c r="L475" s="11">
        <v>407.19</v>
      </c>
      <c r="M475" s="93">
        <f>IF(I475="SINAPI",VLOOKUP(AV.J.I.RAIMUNDO!H475,SINAPI,4,),VLOOKUP(AV.J.I.RAIMUNDO!H475,SETOP,5,))</f>
        <v>76.900000000000006</v>
      </c>
      <c r="N475" s="93">
        <f>ROUND(M475*(1+$C$7),2)</f>
        <v>95.53</v>
      </c>
      <c r="O475" s="12">
        <f>M475*K475</f>
        <v>4988.5030000000006</v>
      </c>
      <c r="P475" s="290">
        <f t="shared" ref="P475:P480" si="57">N475*K475</f>
        <v>6197.0311000000002</v>
      </c>
    </row>
    <row r="476" spans="1:16" s="57" customFormat="1" ht="30" hidden="1" customHeight="1">
      <c r="A476" s="9"/>
      <c r="B476" s="25"/>
      <c r="C476" s="341" t="s">
        <v>12381</v>
      </c>
      <c r="D476" s="341"/>
      <c r="E476" s="25"/>
      <c r="F476" s="25"/>
      <c r="G476" s="25"/>
      <c r="H476" s="2"/>
      <c r="I476" s="2"/>
      <c r="J476" s="2"/>
      <c r="K476" s="30"/>
      <c r="L476" s="30"/>
      <c r="M476" s="31"/>
      <c r="N476" s="31"/>
      <c r="O476" s="31"/>
      <c r="P476" s="290">
        <f t="shared" si="57"/>
        <v>0</v>
      </c>
    </row>
    <row r="477" spans="1:16" s="57" customFormat="1" ht="30" hidden="1" customHeight="1">
      <c r="A477" s="9"/>
      <c r="B477" s="25"/>
      <c r="C477" s="25" t="s">
        <v>12418</v>
      </c>
      <c r="D477" s="40">
        <v>64.87</v>
      </c>
      <c r="E477" s="25" t="s">
        <v>19</v>
      </c>
      <c r="F477" s="25"/>
      <c r="G477" s="25"/>
      <c r="H477" s="2"/>
      <c r="I477" s="2"/>
      <c r="J477" s="2"/>
      <c r="K477" s="30"/>
      <c r="L477" s="30"/>
      <c r="M477" s="31"/>
      <c r="N477" s="31"/>
      <c r="O477" s="31"/>
      <c r="P477" s="290">
        <f t="shared" si="57"/>
        <v>0</v>
      </c>
    </row>
    <row r="478" spans="1:16" s="57" customFormat="1" ht="30" hidden="1" customHeight="1">
      <c r="A478" s="9"/>
      <c r="B478" s="25"/>
      <c r="C478" s="29" t="s">
        <v>5</v>
      </c>
      <c r="D478" s="41">
        <f>SUM(D477:D477)</f>
        <v>64.87</v>
      </c>
      <c r="E478" s="25" t="s">
        <v>19</v>
      </c>
      <c r="F478" s="25"/>
      <c r="G478" s="25"/>
      <c r="H478" s="2"/>
      <c r="I478" s="2"/>
      <c r="J478" s="2"/>
      <c r="K478" s="30"/>
      <c r="L478" s="30"/>
      <c r="M478" s="31"/>
      <c r="N478" s="31"/>
      <c r="O478" s="31"/>
      <c r="P478" s="290">
        <f t="shared" si="57"/>
        <v>0</v>
      </c>
    </row>
    <row r="479" spans="1:16" s="57" customFormat="1" ht="30" hidden="1" customHeight="1">
      <c r="A479" s="225"/>
      <c r="B479" s="226"/>
      <c r="C479" s="226"/>
      <c r="D479" s="227"/>
      <c r="E479" s="226"/>
      <c r="F479" s="226"/>
      <c r="G479" s="226"/>
      <c r="H479" s="227"/>
      <c r="I479" s="227"/>
      <c r="J479" s="227"/>
      <c r="K479" s="228"/>
      <c r="L479" s="228"/>
      <c r="M479" s="229"/>
      <c r="N479" s="229"/>
      <c r="O479" s="229"/>
      <c r="P479" s="290">
        <f t="shared" si="57"/>
        <v>0</v>
      </c>
    </row>
    <row r="480" spans="1:16" s="57" customFormat="1" ht="30" customHeight="1">
      <c r="A480" s="53" t="s">
        <v>12415</v>
      </c>
      <c r="B480" s="345" t="str">
        <f>IF(I480="SINAPI",VLOOKUP(AV.J.I.RAIMUNDO!H480,SINAPI,2,),VLOOKUP(AV.J.I.RAIMUNDO!H480,SETOP,3,))</f>
        <v>EXECUÇÃO DE PAVIMENTO EM PISO INTERTRAVADO, COM BLOCO SEXTAVADO DE 25 X 25 CM, ESPESSURA 6 CM. AF_12/2015</v>
      </c>
      <c r="C480" s="345"/>
      <c r="D480" s="345"/>
      <c r="E480" s="345"/>
      <c r="F480" s="345"/>
      <c r="G480" s="345"/>
      <c r="H480" s="92">
        <v>92393</v>
      </c>
      <c r="I480" s="92" t="s">
        <v>22856</v>
      </c>
      <c r="J480" s="92" t="str">
        <f>IF(I480="SINAPI",VLOOKUP(AV.J.I.RAIMUNDO!H480,SINAPI,3,),VLOOKUP(AV.J.I.RAIMUNDO!H480,SETOP,4,))</f>
        <v>m²</v>
      </c>
      <c r="K480" s="91">
        <f>ROUND(D483,2)</f>
        <v>30.31</v>
      </c>
      <c r="L480" s="91">
        <v>407.19</v>
      </c>
      <c r="M480" s="93">
        <f>IF(I480="SINAPI",VLOOKUP(AV.J.I.RAIMUNDO!H480,SINAPI,4,),VLOOKUP(AV.J.I.RAIMUNDO!H480,SETOP,5,))</f>
        <v>46.91</v>
      </c>
      <c r="N480" s="93">
        <f>ROUND(M480*(1+$C$7),2)</f>
        <v>58.28</v>
      </c>
      <c r="O480" s="93">
        <f>M480*K480</f>
        <v>1421.8420999999998</v>
      </c>
      <c r="P480" s="290">
        <f t="shared" si="57"/>
        <v>1766.4667999999999</v>
      </c>
    </row>
    <row r="481" spans="1:18" s="57" customFormat="1" ht="30" hidden="1" customHeight="1">
      <c r="A481" s="9"/>
      <c r="B481" s="25"/>
      <c r="C481" s="341" t="s">
        <v>12381</v>
      </c>
      <c r="D481" s="341"/>
      <c r="E481" s="25"/>
      <c r="F481" s="25"/>
      <c r="G481" s="25"/>
      <c r="H481" s="2"/>
      <c r="I481" s="2"/>
      <c r="J481" s="2"/>
      <c r="K481" s="30"/>
      <c r="L481" s="30"/>
      <c r="M481" s="31"/>
      <c r="N481" s="31"/>
      <c r="O481" s="31"/>
      <c r="P481" s="56"/>
    </row>
    <row r="482" spans="1:18" s="57" customFormat="1" ht="30" hidden="1" customHeight="1">
      <c r="A482" s="9"/>
      <c r="B482" s="25"/>
      <c r="C482" s="25" t="s">
        <v>12416</v>
      </c>
      <c r="D482" s="40">
        <v>30.31</v>
      </c>
      <c r="E482" s="25" t="s">
        <v>19</v>
      </c>
      <c r="F482" s="25"/>
      <c r="G482" s="25"/>
      <c r="H482" s="2"/>
      <c r="I482" s="2"/>
      <c r="J482" s="2"/>
      <c r="K482" s="30"/>
      <c r="L482" s="30"/>
      <c r="M482" s="31"/>
      <c r="N482" s="31"/>
      <c r="O482" s="31"/>
      <c r="P482" s="56"/>
    </row>
    <row r="483" spans="1:18" s="57" customFormat="1" ht="30" hidden="1" customHeight="1">
      <c r="A483" s="53"/>
      <c r="B483" s="25"/>
      <c r="C483" s="29" t="s">
        <v>5</v>
      </c>
      <c r="D483" s="41">
        <f>SUM(D482:D482)</f>
        <v>30.31</v>
      </c>
      <c r="E483" s="25" t="s">
        <v>19</v>
      </c>
      <c r="F483" s="25"/>
      <c r="G483" s="25"/>
      <c r="H483" s="2"/>
      <c r="I483" s="2"/>
      <c r="J483" s="2"/>
      <c r="K483" s="30"/>
      <c r="L483" s="30"/>
      <c r="M483" s="31"/>
      <c r="N483" s="31"/>
      <c r="O483" s="31"/>
      <c r="P483" s="56"/>
    </row>
    <row r="484" spans="1:18" s="57" customFormat="1" ht="30" customHeight="1">
      <c r="A484" s="192"/>
      <c r="B484" s="192"/>
      <c r="C484" s="192"/>
      <c r="D484" s="192"/>
      <c r="E484" s="192"/>
      <c r="F484" s="192"/>
      <c r="G484" s="192"/>
      <c r="H484" s="390" t="str">
        <f>"SUBTOTAL "&amp;B470</f>
        <v>SUBTOTAL ACESSIBILIDADE</v>
      </c>
      <c r="I484" s="390"/>
      <c r="J484" s="390"/>
      <c r="K484" s="390"/>
      <c r="L484" s="390"/>
      <c r="M484" s="390"/>
      <c r="N484" s="391"/>
      <c r="O484" s="193">
        <f>SUM(O471:O483)</f>
        <v>21892.721100000002</v>
      </c>
      <c r="P484" s="193">
        <f>SUM(P470:P483)</f>
        <v>27198.453899999997</v>
      </c>
      <c r="R484" s="295"/>
    </row>
    <row r="485" spans="1:18" s="57" customFormat="1" ht="21">
      <c r="A485" s="381"/>
      <c r="B485" s="381"/>
      <c r="C485" s="381"/>
      <c r="D485" s="381"/>
      <c r="E485" s="381"/>
      <c r="F485" s="381"/>
      <c r="G485" s="381"/>
      <c r="H485" s="381"/>
      <c r="I485" s="381"/>
      <c r="J485" s="381"/>
      <c r="K485" s="381"/>
      <c r="L485" s="381"/>
      <c r="M485" s="381"/>
      <c r="N485" s="381"/>
      <c r="O485" s="381"/>
    </row>
    <row r="486" spans="1:18" s="57" customFormat="1" ht="18.75">
      <c r="A486" s="373" t="s">
        <v>12560</v>
      </c>
      <c r="B486" s="373"/>
      <c r="C486" s="373"/>
      <c r="D486" s="373"/>
      <c r="E486" s="373"/>
      <c r="F486" s="373"/>
      <c r="G486" s="373"/>
      <c r="H486" s="373"/>
      <c r="I486" s="373"/>
      <c r="J486" s="373"/>
      <c r="K486" s="373"/>
      <c r="L486" s="373"/>
      <c r="M486" s="373"/>
      <c r="N486" s="373"/>
      <c r="O486" s="373"/>
      <c r="P486" s="299">
        <f>O484+O468+O419+O253+O133+O108+O398</f>
        <v>2791510.7854999998</v>
      </c>
    </row>
    <row r="487" spans="1:18" s="57" customFormat="1" ht="19.5" thickBot="1">
      <c r="A487" s="300"/>
      <c r="B487" s="374" t="s">
        <v>70</v>
      </c>
      <c r="C487" s="374"/>
      <c r="D487" s="374"/>
      <c r="E487" s="374"/>
      <c r="F487" s="374"/>
      <c r="G487" s="374"/>
      <c r="H487" s="374"/>
      <c r="I487" s="374"/>
      <c r="J487" s="374"/>
      <c r="K487" s="374"/>
      <c r="L487" s="374"/>
      <c r="M487" s="374"/>
      <c r="N487" s="374"/>
      <c r="O487" s="374"/>
      <c r="P487" s="301">
        <f>P486+O32</f>
        <v>2883967.5854999996</v>
      </c>
      <c r="R487" s="296"/>
    </row>
    <row r="488" spans="1:18" s="57" customFormat="1" ht="19.5" thickBot="1">
      <c r="A488" s="302"/>
      <c r="B488" s="375" t="s">
        <v>22864</v>
      </c>
      <c r="C488" s="375"/>
      <c r="D488" s="375"/>
      <c r="E488" s="375"/>
      <c r="F488" s="375"/>
      <c r="G488" s="375"/>
      <c r="H488" s="375"/>
      <c r="I488" s="375"/>
      <c r="J488" s="375"/>
      <c r="K488" s="375"/>
      <c r="L488" s="375"/>
      <c r="M488" s="375"/>
      <c r="N488" s="375"/>
      <c r="O488" s="375"/>
      <c r="P488" s="303">
        <f>P489-P487</f>
        <v>696336.79070000071</v>
      </c>
      <c r="R488" s="296"/>
    </row>
    <row r="489" spans="1:18" s="57" customFormat="1" ht="18.75">
      <c r="A489" s="304"/>
      <c r="B489" s="376" t="s">
        <v>21</v>
      </c>
      <c r="C489" s="376"/>
      <c r="D489" s="376"/>
      <c r="E489" s="376"/>
      <c r="F489" s="376"/>
      <c r="G489" s="376"/>
      <c r="H489" s="376"/>
      <c r="I489" s="376"/>
      <c r="J489" s="376"/>
      <c r="K489" s="376"/>
      <c r="L489" s="376"/>
      <c r="M489" s="376"/>
      <c r="N489" s="376"/>
      <c r="O489" s="376"/>
      <c r="P489" s="305">
        <f>P32+P108+P133+P253+P398+P419+P468+P484</f>
        <v>3580304.3762000003</v>
      </c>
    </row>
    <row r="490" spans="1:18" s="57" customFormat="1">
      <c r="A490" s="76"/>
      <c r="B490" s="76"/>
      <c r="C490" s="76"/>
      <c r="D490" s="177"/>
      <c r="E490" s="76"/>
      <c r="F490" s="76"/>
      <c r="G490" s="76"/>
      <c r="H490" s="76"/>
      <c r="I490" s="76"/>
      <c r="J490" s="76"/>
      <c r="K490" s="76"/>
      <c r="L490" s="76"/>
      <c r="M490" s="76"/>
      <c r="N490" s="76"/>
      <c r="O490" s="76"/>
    </row>
    <row r="491" spans="1:18" s="57" customFormat="1" ht="31.5">
      <c r="A491" s="4" t="s">
        <v>72</v>
      </c>
      <c r="B491" s="315" t="s">
        <v>12458</v>
      </c>
      <c r="C491" s="315"/>
      <c r="D491" s="315"/>
      <c r="E491" s="315"/>
      <c r="F491" s="315"/>
      <c r="G491" s="315"/>
      <c r="H491" s="4" t="s">
        <v>8</v>
      </c>
      <c r="I491" s="4" t="s">
        <v>25</v>
      </c>
      <c r="J491" s="4" t="s">
        <v>0</v>
      </c>
      <c r="K491" s="4" t="s">
        <v>6</v>
      </c>
      <c r="L491" s="4"/>
      <c r="M491" s="4" t="s">
        <v>22915</v>
      </c>
      <c r="N491" s="4" t="s">
        <v>22916</v>
      </c>
      <c r="O491" s="4" t="s">
        <v>5</v>
      </c>
      <c r="P491" s="4" t="s">
        <v>12461</v>
      </c>
      <c r="R491" s="295"/>
    </row>
    <row r="492" spans="1:18" s="57" customFormat="1">
      <c r="A492" s="53" t="s">
        <v>73</v>
      </c>
      <c r="B492" s="380" t="str">
        <f>IF(I492="SINAPI",VLOOKUP(AV.J.I.RAIMUNDO!H492,SINAPI,2,),VLOOKUP(AV.J.I.RAIMUNDO!H492,SETOP,3,))</f>
        <v>RECOLOCACAO DE FOLHAS DE PORTA DE PASSAGEM OU JANELA, CONSIDERANDO REAPROVEITAMENTO DO MATERIAL</v>
      </c>
      <c r="C492" s="380"/>
      <c r="D492" s="380"/>
      <c r="E492" s="380"/>
      <c r="F492" s="380"/>
      <c r="G492" s="380"/>
      <c r="H492" s="92">
        <v>72144</v>
      </c>
      <c r="I492" s="92" t="s">
        <v>22856</v>
      </c>
      <c r="J492" s="92" t="str">
        <f>IF(I492="SINAPI",VLOOKUP(AV.J.I.RAIMUNDO!H492,SINAPI,3,),VLOOKUP(AV.J.I.RAIMUNDO!H492,SETOP,4,))</f>
        <v>unidade</v>
      </c>
      <c r="K492" s="91">
        <v>4</v>
      </c>
      <c r="L492" s="91"/>
      <c r="M492" s="93">
        <f>IF(I492="SINAPI",VLOOKUP(AV.J.I.RAIMUNDO!H492,SINAPI,4,),VLOOKUP(AV.J.I.RAIMUNDO!H492,SETOP,5,))</f>
        <v>70.98</v>
      </c>
      <c r="N492" s="93">
        <f>M492*(1+$C$7)</f>
        <v>88.178454000000002</v>
      </c>
      <c r="O492" s="93">
        <f>M492*K492</f>
        <v>283.92</v>
      </c>
      <c r="P492" s="93">
        <f>O492*(1+$C$7)</f>
        <v>352.71381600000001</v>
      </c>
    </row>
    <row r="493" spans="1:18" s="57" customFormat="1">
      <c r="A493" s="378" t="str">
        <f>"SUBTOTAL "&amp;B491</f>
        <v>SUBTOTAL COMPOSIÇÃO 1 - REALOCAÇÃO DO PORTÃO DE FERRO</v>
      </c>
      <c r="B493" s="378"/>
      <c r="C493" s="378"/>
      <c r="D493" s="378"/>
      <c r="E493" s="378"/>
      <c r="F493" s="378"/>
      <c r="G493" s="378"/>
      <c r="H493" s="378"/>
      <c r="I493" s="378"/>
      <c r="J493" s="378"/>
      <c r="K493" s="378"/>
      <c r="L493" s="378"/>
      <c r="M493" s="379"/>
      <c r="N493" s="182"/>
      <c r="O493" s="71">
        <f>SUM(O492:O492)</f>
        <v>283.92</v>
      </c>
      <c r="P493" s="71">
        <f>SUM(P492:P492)</f>
        <v>352.71381600000001</v>
      </c>
    </row>
    <row r="494" spans="1:18" s="57" customFormat="1">
      <c r="A494" s="78"/>
      <c r="B494" s="78"/>
      <c r="C494" s="78"/>
      <c r="D494" s="78"/>
      <c r="E494" s="78"/>
      <c r="F494" s="78"/>
      <c r="G494" s="78"/>
      <c r="H494" s="78"/>
      <c r="I494" s="78"/>
      <c r="J494" s="78"/>
      <c r="K494" s="78"/>
      <c r="L494" s="78"/>
      <c r="M494" s="78"/>
      <c r="N494" s="78"/>
      <c r="O494" s="191"/>
      <c r="P494" s="191"/>
    </row>
    <row r="495" spans="1:18" s="57" customFormat="1" ht="15.75" customHeight="1">
      <c r="A495" s="201" t="s">
        <v>72</v>
      </c>
      <c r="B495" s="315" t="s">
        <v>22904</v>
      </c>
      <c r="C495" s="315"/>
      <c r="D495" s="315"/>
      <c r="E495" s="315"/>
      <c r="F495" s="315"/>
      <c r="G495" s="315"/>
      <c r="H495" s="315"/>
      <c r="I495" s="315"/>
      <c r="J495" s="315"/>
      <c r="K495" s="315"/>
      <c r="L495" s="315"/>
      <c r="M495" s="315"/>
      <c r="N495" s="183"/>
      <c r="O495" s="315"/>
      <c r="P495" s="315"/>
    </row>
    <row r="496" spans="1:18" s="57" customFormat="1">
      <c r="A496" s="307" t="s">
        <v>22867</v>
      </c>
      <c r="B496" s="308"/>
      <c r="C496" s="308"/>
      <c r="D496" s="308"/>
      <c r="E496" s="308"/>
      <c r="F496" s="308"/>
      <c r="G496" s="308"/>
      <c r="H496" s="308"/>
      <c r="I496" s="319" t="s">
        <v>22868</v>
      </c>
      <c r="J496" s="319" t="s">
        <v>22869</v>
      </c>
      <c r="K496" s="319"/>
      <c r="L496" s="392" t="s">
        <v>22870</v>
      </c>
      <c r="M496" s="393"/>
      <c r="N496" s="394"/>
      <c r="O496" s="319" t="s">
        <v>22871</v>
      </c>
      <c r="P496" s="320"/>
    </row>
    <row r="497" spans="1:16" s="57" customFormat="1">
      <c r="A497" s="307"/>
      <c r="B497" s="308"/>
      <c r="C497" s="308"/>
      <c r="D497" s="308"/>
      <c r="E497" s="308"/>
      <c r="F497" s="308"/>
      <c r="G497" s="308"/>
      <c r="H497" s="308"/>
      <c r="I497" s="319"/>
      <c r="J497" s="186" t="s">
        <v>22872</v>
      </c>
      <c r="K497" s="186" t="s">
        <v>22873</v>
      </c>
      <c r="L497" s="186" t="s">
        <v>22872</v>
      </c>
      <c r="M497" s="320" t="s">
        <v>22873</v>
      </c>
      <c r="N497" s="318"/>
      <c r="O497" s="319"/>
      <c r="P497" s="320"/>
    </row>
    <row r="498" spans="1:16" s="57" customFormat="1">
      <c r="A498" s="200" t="s">
        <v>22865</v>
      </c>
      <c r="B498" s="307" t="s">
        <v>22866</v>
      </c>
      <c r="C498" s="308"/>
      <c r="D498" s="308"/>
      <c r="E498" s="308"/>
      <c r="F498" s="308"/>
      <c r="G498" s="308"/>
      <c r="H498" s="308"/>
      <c r="I498" s="188">
        <v>1</v>
      </c>
      <c r="J498" s="188">
        <v>1</v>
      </c>
      <c r="K498" s="188">
        <v>0</v>
      </c>
      <c r="L498" s="188">
        <v>179.87</v>
      </c>
      <c r="M498" s="320">
        <v>67.69</v>
      </c>
      <c r="N498" s="318"/>
      <c r="O498" s="319">
        <f>J498*L498</f>
        <v>179.87</v>
      </c>
      <c r="P498" s="320"/>
    </row>
    <row r="499" spans="1:16" s="57" customFormat="1" ht="15.75" customHeight="1">
      <c r="A499" s="200" t="s">
        <v>22874</v>
      </c>
      <c r="B499" s="307" t="s">
        <v>22898</v>
      </c>
      <c r="C499" s="308"/>
      <c r="D499" s="308"/>
      <c r="E499" s="308"/>
      <c r="F499" s="308"/>
      <c r="G499" s="308"/>
      <c r="H499" s="308"/>
      <c r="I499" s="188">
        <v>1</v>
      </c>
      <c r="J499" s="188">
        <v>0.5</v>
      </c>
      <c r="K499" s="188">
        <v>0.5</v>
      </c>
      <c r="L499" s="188">
        <v>134.19999999999999</v>
      </c>
      <c r="M499" s="320">
        <v>41.69</v>
      </c>
      <c r="N499" s="318"/>
      <c r="O499" s="319">
        <f>J499*L499+K499*M499</f>
        <v>87.944999999999993</v>
      </c>
      <c r="P499" s="320"/>
    </row>
    <row r="500" spans="1:16" s="57" customFormat="1" ht="18" customHeight="1">
      <c r="A500" s="322" t="s">
        <v>22876</v>
      </c>
      <c r="B500" s="322"/>
      <c r="C500" s="322"/>
      <c r="D500" s="322"/>
      <c r="E500" s="322"/>
      <c r="F500" s="322"/>
      <c r="G500" s="322"/>
      <c r="H500" s="322"/>
      <c r="I500" s="322"/>
      <c r="J500" s="322"/>
      <c r="K500" s="322"/>
      <c r="L500" s="322"/>
      <c r="M500" s="322"/>
      <c r="N500" s="323"/>
      <c r="O500" s="319">
        <f>O499+O498</f>
        <v>267.815</v>
      </c>
      <c r="P500" s="320"/>
    </row>
    <row r="501" spans="1:16" s="57" customFormat="1" ht="18" customHeight="1">
      <c r="A501" s="307" t="s">
        <v>22875</v>
      </c>
      <c r="B501" s="308"/>
      <c r="C501" s="308"/>
      <c r="D501" s="308"/>
      <c r="E501" s="308"/>
      <c r="F501" s="308"/>
      <c r="G501" s="308"/>
      <c r="H501" s="308"/>
      <c r="I501" s="319" t="s">
        <v>107</v>
      </c>
      <c r="J501" s="319" t="s">
        <v>22879</v>
      </c>
      <c r="K501" s="319"/>
      <c r="L501" s="320" t="s">
        <v>22880</v>
      </c>
      <c r="M501" s="311"/>
      <c r="N501" s="318"/>
      <c r="O501" s="319" t="s">
        <v>22871</v>
      </c>
      <c r="P501" s="320"/>
    </row>
    <row r="502" spans="1:16" s="57" customFormat="1" ht="18" customHeight="1">
      <c r="A502" s="307"/>
      <c r="B502" s="308"/>
      <c r="C502" s="308"/>
      <c r="D502" s="308"/>
      <c r="E502" s="308"/>
      <c r="F502" s="308"/>
      <c r="G502" s="308"/>
      <c r="H502" s="308"/>
      <c r="I502" s="319"/>
      <c r="J502" s="319"/>
      <c r="K502" s="319"/>
      <c r="L502" s="186" t="s">
        <v>12303</v>
      </c>
      <c r="M502" s="320" t="s">
        <v>12330</v>
      </c>
      <c r="N502" s="318"/>
      <c r="O502" s="319"/>
      <c r="P502" s="320"/>
    </row>
    <row r="503" spans="1:16" s="57" customFormat="1" ht="18" customHeight="1">
      <c r="A503" s="200" t="s">
        <v>22877</v>
      </c>
      <c r="B503" s="307" t="s">
        <v>22878</v>
      </c>
      <c r="C503" s="308"/>
      <c r="D503" s="308"/>
      <c r="E503" s="308"/>
      <c r="F503" s="308"/>
      <c r="G503" s="308"/>
      <c r="H503" s="308"/>
      <c r="I503" s="188" t="s">
        <v>12303</v>
      </c>
      <c r="J503" s="319">
        <v>1</v>
      </c>
      <c r="K503" s="319"/>
      <c r="L503" s="188">
        <v>5045.9399999999996</v>
      </c>
      <c r="M503" s="310">
        <f>L503/(8*22)</f>
        <v>28.670113636363634</v>
      </c>
      <c r="N503" s="312"/>
      <c r="O503" s="309">
        <f>J503*M503</f>
        <v>28.670113636363634</v>
      </c>
      <c r="P503" s="310"/>
    </row>
    <row r="504" spans="1:16" s="57" customFormat="1" ht="18" customHeight="1">
      <c r="A504" s="200" t="s">
        <v>22881</v>
      </c>
      <c r="B504" s="307" t="s">
        <v>22882</v>
      </c>
      <c r="C504" s="308"/>
      <c r="D504" s="308"/>
      <c r="E504" s="308"/>
      <c r="F504" s="308"/>
      <c r="G504" s="308"/>
      <c r="H504" s="308"/>
      <c r="I504" s="188" t="s">
        <v>12330</v>
      </c>
      <c r="J504" s="319">
        <v>4</v>
      </c>
      <c r="K504" s="319"/>
      <c r="L504" s="320">
        <v>16.39</v>
      </c>
      <c r="M504" s="311"/>
      <c r="N504" s="318"/>
      <c r="O504" s="309">
        <f>J504*L504</f>
        <v>65.56</v>
      </c>
      <c r="P504" s="310"/>
    </row>
    <row r="505" spans="1:16" s="57" customFormat="1" ht="18" customHeight="1">
      <c r="A505" s="307" t="s">
        <v>22908</v>
      </c>
      <c r="B505" s="308"/>
      <c r="C505" s="308"/>
      <c r="D505" s="308"/>
      <c r="E505" s="308"/>
      <c r="F505" s="189">
        <v>0.2051</v>
      </c>
      <c r="G505" s="321" t="s">
        <v>22883</v>
      </c>
      <c r="H505" s="322"/>
      <c r="I505" s="322"/>
      <c r="J505" s="322"/>
      <c r="K505" s="322"/>
      <c r="L505" s="322"/>
      <c r="M505" s="322"/>
      <c r="N505" s="323"/>
      <c r="O505" s="309">
        <f>O504+O503</f>
        <v>94.23011363636364</v>
      </c>
      <c r="P505" s="310"/>
    </row>
    <row r="506" spans="1:16" s="57" customFormat="1" ht="18" customHeight="1">
      <c r="A506" s="307"/>
      <c r="B506" s="308"/>
      <c r="C506" s="308"/>
      <c r="D506" s="308"/>
      <c r="E506" s="308"/>
      <c r="F506" s="187">
        <v>10.44</v>
      </c>
      <c r="G506" s="324" t="s">
        <v>22900</v>
      </c>
      <c r="H506" s="325"/>
      <c r="I506" s="325"/>
      <c r="J506" s="325"/>
      <c r="K506" s="325"/>
      <c r="L506" s="325"/>
      <c r="M506" s="325"/>
      <c r="N506" s="326"/>
      <c r="O506" s="309">
        <f>O500+O505</f>
        <v>362.04511363636362</v>
      </c>
      <c r="P506" s="310"/>
    </row>
    <row r="507" spans="1:16" s="57" customFormat="1" ht="18" customHeight="1">
      <c r="A507" s="337" t="s">
        <v>22907</v>
      </c>
      <c r="B507" s="338"/>
      <c r="C507" s="338"/>
      <c r="D507" s="338"/>
      <c r="E507" s="338"/>
      <c r="F507" s="187">
        <v>415</v>
      </c>
      <c r="G507" s="327"/>
      <c r="H507" s="328"/>
      <c r="I507" s="328"/>
      <c r="J507" s="328"/>
      <c r="K507" s="328"/>
      <c r="L507" s="328"/>
      <c r="M507" s="328"/>
      <c r="N507" s="329"/>
      <c r="O507" s="309"/>
      <c r="P507" s="310"/>
    </row>
    <row r="508" spans="1:16" s="57" customFormat="1" ht="18" customHeight="1">
      <c r="A508" s="330" t="s">
        <v>22909</v>
      </c>
      <c r="B508" s="330"/>
      <c r="C508" s="330"/>
      <c r="D508" s="330"/>
      <c r="E508" s="330"/>
      <c r="F508" s="330"/>
      <c r="G508" s="330"/>
      <c r="H508" s="330"/>
      <c r="I508" s="330"/>
      <c r="J508" s="330"/>
      <c r="K508" s="330"/>
      <c r="L508" s="330"/>
      <c r="M508" s="330"/>
      <c r="N508" s="307"/>
      <c r="O508" s="309">
        <f>(O506+F506)/F507</f>
        <v>0.89755449069003279</v>
      </c>
      <c r="P508" s="310"/>
    </row>
    <row r="509" spans="1:16" s="57" customFormat="1" ht="18" customHeight="1">
      <c r="A509" s="307" t="s">
        <v>22894</v>
      </c>
      <c r="B509" s="308"/>
      <c r="C509" s="308"/>
      <c r="D509" s="308"/>
      <c r="E509" s="308"/>
      <c r="F509" s="308"/>
      <c r="G509" s="308"/>
      <c r="H509" s="308"/>
      <c r="I509" s="319" t="s">
        <v>107</v>
      </c>
      <c r="J509" s="319" t="s">
        <v>22879</v>
      </c>
      <c r="K509" s="319"/>
      <c r="L509" s="331" t="s">
        <v>22884</v>
      </c>
      <c r="M509" s="332"/>
      <c r="N509" s="333"/>
      <c r="O509" s="319" t="s">
        <v>15655</v>
      </c>
      <c r="P509" s="320"/>
    </row>
    <row r="510" spans="1:16" s="57" customFormat="1" ht="18" customHeight="1">
      <c r="A510" s="307"/>
      <c r="B510" s="308"/>
      <c r="C510" s="308"/>
      <c r="D510" s="308"/>
      <c r="E510" s="308"/>
      <c r="F510" s="308"/>
      <c r="G510" s="308"/>
      <c r="H510" s="308"/>
      <c r="I510" s="319"/>
      <c r="J510" s="319"/>
      <c r="K510" s="319"/>
      <c r="L510" s="334"/>
      <c r="M510" s="335"/>
      <c r="N510" s="336"/>
      <c r="O510" s="319"/>
      <c r="P510" s="320"/>
    </row>
    <row r="511" spans="1:16" s="57" customFormat="1" ht="18" customHeight="1">
      <c r="A511" s="200" t="s">
        <v>22885</v>
      </c>
      <c r="B511" s="307" t="s">
        <v>22886</v>
      </c>
      <c r="C511" s="308"/>
      <c r="D511" s="308"/>
      <c r="E511" s="308"/>
      <c r="F511" s="308"/>
      <c r="G511" s="308"/>
      <c r="H511" s="308"/>
      <c r="I511" s="188" t="s">
        <v>12333</v>
      </c>
      <c r="J511" s="309">
        <v>0.02</v>
      </c>
      <c r="K511" s="309"/>
      <c r="L511" s="310">
        <v>1.1000000000000001</v>
      </c>
      <c r="M511" s="339"/>
      <c r="N511" s="312"/>
      <c r="O511" s="309">
        <f>L511*J511</f>
        <v>2.2000000000000002E-2</v>
      </c>
      <c r="P511" s="310"/>
    </row>
    <row r="512" spans="1:16" s="57" customFormat="1" ht="18" customHeight="1">
      <c r="A512" s="200" t="s">
        <v>22887</v>
      </c>
      <c r="B512" s="307" t="s">
        <v>22888</v>
      </c>
      <c r="C512" s="308"/>
      <c r="D512" s="308"/>
      <c r="E512" s="308"/>
      <c r="F512" s="308"/>
      <c r="G512" s="308"/>
      <c r="H512" s="308"/>
      <c r="I512" s="188" t="s">
        <v>12333</v>
      </c>
      <c r="J512" s="309">
        <v>0.2</v>
      </c>
      <c r="K512" s="309"/>
      <c r="L512" s="310">
        <v>0.14369999999999999</v>
      </c>
      <c r="M512" s="339"/>
      <c r="N512" s="312"/>
      <c r="O512" s="309">
        <f>L512*J512</f>
        <v>2.8740000000000002E-2</v>
      </c>
      <c r="P512" s="310"/>
    </row>
    <row r="513" spans="1:16" s="57" customFormat="1" ht="18" customHeight="1">
      <c r="A513" s="200" t="s">
        <v>22889</v>
      </c>
      <c r="B513" s="307" t="s">
        <v>22890</v>
      </c>
      <c r="C513" s="308"/>
      <c r="D513" s="308"/>
      <c r="E513" s="308"/>
      <c r="F513" s="308"/>
      <c r="G513" s="308"/>
      <c r="H513" s="308"/>
      <c r="I513" s="188" t="s">
        <v>12333</v>
      </c>
      <c r="J513" s="309">
        <v>0.02</v>
      </c>
      <c r="K513" s="309"/>
      <c r="L513" s="310">
        <v>12.6738</v>
      </c>
      <c r="M513" s="339"/>
      <c r="N513" s="312"/>
      <c r="O513" s="309">
        <f>L513*J513</f>
        <v>0.25347599999999998</v>
      </c>
      <c r="P513" s="310"/>
    </row>
    <row r="514" spans="1:16" s="57" customFormat="1" ht="18" customHeight="1">
      <c r="A514" s="200" t="s">
        <v>22891</v>
      </c>
      <c r="B514" s="307" t="s">
        <v>22892</v>
      </c>
      <c r="C514" s="308"/>
      <c r="D514" s="308"/>
      <c r="E514" s="308"/>
      <c r="F514" s="308"/>
      <c r="G514" s="308"/>
      <c r="H514" s="308"/>
      <c r="I514" s="188" t="s">
        <v>12333</v>
      </c>
      <c r="J514" s="309">
        <v>0.2</v>
      </c>
      <c r="K514" s="309"/>
      <c r="L514" s="310">
        <v>0.2281</v>
      </c>
      <c r="M514" s="339"/>
      <c r="N514" s="312"/>
      <c r="O514" s="309">
        <f>L514*J514</f>
        <v>4.5620000000000001E-2</v>
      </c>
      <c r="P514" s="310"/>
    </row>
    <row r="515" spans="1:16" s="57" customFormat="1" ht="18" customHeight="1">
      <c r="A515" s="322" t="s">
        <v>22893</v>
      </c>
      <c r="B515" s="322"/>
      <c r="C515" s="322"/>
      <c r="D515" s="322"/>
      <c r="E515" s="322"/>
      <c r="F515" s="322"/>
      <c r="G515" s="322"/>
      <c r="H515" s="322"/>
      <c r="I515" s="322"/>
      <c r="J515" s="322"/>
      <c r="K515" s="322"/>
      <c r="L515" s="322"/>
      <c r="M515" s="322"/>
      <c r="N515" s="323"/>
      <c r="O515" s="309">
        <f>SUM(O511:O514)</f>
        <v>0.34983599999999998</v>
      </c>
      <c r="P515" s="310"/>
    </row>
    <row r="516" spans="1:16" s="57" customFormat="1" ht="18" customHeight="1">
      <c r="A516" s="318" t="s">
        <v>22895</v>
      </c>
      <c r="B516" s="319"/>
      <c r="C516" s="319"/>
      <c r="D516" s="319"/>
      <c r="E516" s="319"/>
      <c r="F516" s="319"/>
      <c r="G516" s="319"/>
      <c r="H516" s="319"/>
      <c r="I516" s="319" t="s">
        <v>107</v>
      </c>
      <c r="J516" s="319" t="s">
        <v>22879</v>
      </c>
      <c r="K516" s="319"/>
      <c r="L516" s="331" t="s">
        <v>22884</v>
      </c>
      <c r="M516" s="332"/>
      <c r="N516" s="333"/>
      <c r="O516" s="319" t="s">
        <v>15655</v>
      </c>
      <c r="P516" s="320"/>
    </row>
    <row r="517" spans="1:16" s="57" customFormat="1" ht="18" customHeight="1">
      <c r="A517" s="318"/>
      <c r="B517" s="319"/>
      <c r="C517" s="319"/>
      <c r="D517" s="319"/>
      <c r="E517" s="319"/>
      <c r="F517" s="319"/>
      <c r="G517" s="319"/>
      <c r="H517" s="319"/>
      <c r="I517" s="319"/>
      <c r="J517" s="319"/>
      <c r="K517" s="319"/>
      <c r="L517" s="334"/>
      <c r="M517" s="335"/>
      <c r="N517" s="336"/>
      <c r="O517" s="319"/>
      <c r="P517" s="320"/>
    </row>
    <row r="518" spans="1:16" s="57" customFormat="1" ht="18" customHeight="1">
      <c r="A518" s="200">
        <v>5915324</v>
      </c>
      <c r="B518" s="307" t="s">
        <v>22899</v>
      </c>
      <c r="C518" s="308"/>
      <c r="D518" s="308"/>
      <c r="E518" s="308"/>
      <c r="F518" s="308"/>
      <c r="G518" s="308"/>
      <c r="H518" s="308"/>
      <c r="I518" s="188" t="s">
        <v>22896</v>
      </c>
      <c r="J518" s="319">
        <v>1</v>
      </c>
      <c r="K518" s="319"/>
      <c r="L518" s="320">
        <v>0.45</v>
      </c>
      <c r="M518" s="311"/>
      <c r="N518" s="318"/>
      <c r="O518" s="320">
        <f>L518*J518</f>
        <v>0.45</v>
      </c>
      <c r="P518" s="311"/>
    </row>
    <row r="519" spans="1:16" s="57" customFormat="1" ht="18" customHeight="1">
      <c r="A519" s="311" t="s">
        <v>22897</v>
      </c>
      <c r="B519" s="311"/>
      <c r="C519" s="311"/>
      <c r="D519" s="311"/>
      <c r="E519" s="311"/>
      <c r="F519" s="311"/>
      <c r="G519" s="311"/>
      <c r="H519" s="311"/>
      <c r="I519" s="311"/>
      <c r="J519" s="311"/>
      <c r="K519" s="311"/>
      <c r="L519" s="311"/>
      <c r="M519" s="311"/>
      <c r="N519" s="224"/>
      <c r="O519" s="313">
        <f>O518+O515+O508</f>
        <v>1.6973904906900328</v>
      </c>
      <c r="P519" s="314"/>
    </row>
    <row r="520" spans="1:16" s="57" customFormat="1" ht="18" customHeight="1">
      <c r="A520" s="311" t="s">
        <v>22901</v>
      </c>
      <c r="B520" s="311"/>
      <c r="C520" s="311"/>
      <c r="D520" s="311"/>
      <c r="E520" s="311"/>
      <c r="F520" s="311"/>
      <c r="G520" s="311"/>
      <c r="H520" s="311"/>
      <c r="I520" s="311"/>
      <c r="J520" s="311"/>
      <c r="K520" s="311"/>
      <c r="L520" s="311"/>
      <c r="M520" s="311"/>
      <c r="N520" s="224"/>
      <c r="O520" s="312">
        <f>O519*(1+$C$7)</f>
        <v>2.1086682065842277</v>
      </c>
      <c r="P520" s="310"/>
    </row>
    <row r="521" spans="1:16" s="57" customFormat="1" ht="18" customHeight="1">
      <c r="A521" s="78"/>
      <c r="B521" s="78"/>
      <c r="C521" s="78"/>
      <c r="D521" s="78"/>
      <c r="E521" s="78"/>
      <c r="F521" s="78"/>
      <c r="G521" s="78"/>
      <c r="H521" s="78"/>
      <c r="I521" s="78"/>
      <c r="J521" s="78"/>
      <c r="K521" s="78"/>
      <c r="L521" s="78"/>
      <c r="M521" s="78"/>
      <c r="N521" s="78"/>
      <c r="O521" s="79"/>
      <c r="P521" s="79"/>
    </row>
    <row r="522" spans="1:16" s="57" customFormat="1" ht="18" customHeight="1">
      <c r="A522" s="69"/>
      <c r="B522" s="317" t="s">
        <v>52</v>
      </c>
      <c r="C522" s="317"/>
      <c r="D522" s="317"/>
      <c r="E522" s="371"/>
      <c r="F522" s="371"/>
      <c r="G522" s="371"/>
      <c r="H522" s="371"/>
      <c r="I522" s="371"/>
      <c r="J522" s="371"/>
      <c r="K522" s="371"/>
      <c r="L522" s="371"/>
      <c r="M522" s="69"/>
      <c r="N522" s="69"/>
      <c r="O522" s="70"/>
      <c r="P522" s="1"/>
    </row>
    <row r="523" spans="1:16" s="57" customFormat="1" ht="18" customHeight="1">
      <c r="A523" s="76"/>
      <c r="B523" s="317"/>
      <c r="C523" s="317"/>
      <c r="D523" s="317"/>
      <c r="E523" s="372" t="s">
        <v>22906</v>
      </c>
      <c r="F523" s="372"/>
      <c r="G523" s="372"/>
      <c r="H523" s="372"/>
      <c r="I523" s="372"/>
      <c r="J523" s="372"/>
      <c r="K523" s="76"/>
      <c r="L523" s="76"/>
      <c r="M523" s="76"/>
      <c r="N523" s="76"/>
      <c r="O523" s="77"/>
      <c r="P523" s="1"/>
    </row>
    <row r="524" spans="1:16" s="57" customFormat="1">
      <c r="A524" s="76"/>
      <c r="B524" s="317"/>
      <c r="C524" s="317"/>
      <c r="D524" s="317"/>
      <c r="E524" s="316" t="s">
        <v>22905</v>
      </c>
      <c r="F524" s="316"/>
      <c r="G524" s="316"/>
      <c r="H524" s="316"/>
      <c r="I524" s="316"/>
      <c r="J524" s="316"/>
      <c r="K524" s="76"/>
      <c r="L524" s="76"/>
      <c r="M524" s="76"/>
      <c r="N524" s="76"/>
      <c r="O524" s="77"/>
      <c r="P524" s="1"/>
    </row>
    <row r="525" spans="1:16" s="57" customFormat="1">
      <c r="A525" s="1"/>
      <c r="B525" s="1"/>
      <c r="C525" s="1"/>
      <c r="D525" s="40"/>
      <c r="E525" s="1"/>
      <c r="F525" s="1"/>
      <c r="G525" s="1"/>
      <c r="H525" s="1"/>
      <c r="I525" s="1"/>
      <c r="J525" s="1"/>
      <c r="K525" s="1"/>
      <c r="L525" s="1"/>
      <c r="M525" s="1"/>
      <c r="N525" s="1"/>
      <c r="O525" s="1"/>
      <c r="P525" s="56"/>
    </row>
    <row r="526" spans="1:16" s="57" customFormat="1">
      <c r="A526" s="1"/>
      <c r="B526" s="1"/>
      <c r="C526" s="1"/>
      <c r="D526" s="40"/>
      <c r="E526" s="1"/>
      <c r="F526" s="1"/>
      <c r="G526" s="1"/>
      <c r="H526" s="1"/>
      <c r="I526" s="1"/>
      <c r="J526" s="1"/>
      <c r="K526" s="1"/>
      <c r="L526" s="1"/>
      <c r="M526" s="1"/>
      <c r="N526" s="1"/>
      <c r="O526" s="1"/>
      <c r="P526" s="56"/>
    </row>
    <row r="527" spans="1:16" s="57" customFormat="1">
      <c r="A527" s="1"/>
      <c r="B527" s="1"/>
      <c r="C527" s="1"/>
      <c r="D527" s="40"/>
      <c r="E527" s="1"/>
      <c r="F527" s="1"/>
      <c r="G527" s="1"/>
      <c r="H527" s="1"/>
      <c r="I527" s="1"/>
      <c r="J527" s="1"/>
      <c r="K527" s="1"/>
      <c r="L527" s="1"/>
      <c r="M527" s="1"/>
      <c r="N527" s="1"/>
      <c r="O527" s="1"/>
      <c r="P527" s="56"/>
    </row>
    <row r="528" spans="1:16" s="57" customFormat="1">
      <c r="A528" s="1"/>
      <c r="B528" s="1"/>
      <c r="C528" s="1"/>
      <c r="D528" s="40"/>
      <c r="E528" s="1"/>
      <c r="F528" s="1"/>
      <c r="G528" s="1"/>
      <c r="H528" s="1"/>
      <c r="I528" s="1"/>
      <c r="J528" s="1"/>
      <c r="K528" s="1"/>
      <c r="L528" s="1"/>
      <c r="M528" s="1"/>
      <c r="N528" s="1"/>
      <c r="O528" s="1"/>
      <c r="P528" s="56"/>
    </row>
    <row r="529" spans="1:16" s="57" customFormat="1">
      <c r="A529" s="1"/>
      <c r="B529" s="1"/>
      <c r="C529" s="1"/>
      <c r="D529" s="40"/>
      <c r="E529" s="1"/>
      <c r="F529" s="1"/>
      <c r="G529" s="1"/>
      <c r="H529" s="1"/>
      <c r="I529" s="1"/>
      <c r="J529" s="1"/>
      <c r="K529" s="1"/>
      <c r="L529" s="1"/>
      <c r="M529" s="1"/>
      <c r="N529" s="1"/>
      <c r="O529" s="1"/>
      <c r="P529" s="56"/>
    </row>
    <row r="530" spans="1:16" s="57" customFormat="1">
      <c r="A530" s="1"/>
      <c r="B530" s="1"/>
      <c r="C530" s="1"/>
      <c r="D530" s="40"/>
      <c r="E530" s="1"/>
      <c r="F530" s="1"/>
      <c r="G530" s="1"/>
      <c r="H530" s="1"/>
      <c r="I530" s="1"/>
      <c r="J530" s="1"/>
      <c r="K530" s="1"/>
      <c r="L530" s="1"/>
      <c r="M530" s="1"/>
      <c r="N530" s="1"/>
      <c r="O530" s="1"/>
      <c r="P530" s="56"/>
    </row>
    <row r="531" spans="1:16" s="57" customFormat="1">
      <c r="A531" s="1"/>
      <c r="B531" s="1"/>
      <c r="C531" s="1"/>
      <c r="D531" s="40"/>
      <c r="E531" s="1"/>
      <c r="F531" s="1"/>
      <c r="G531" s="1"/>
      <c r="H531" s="1"/>
      <c r="I531" s="1"/>
      <c r="J531" s="1"/>
      <c r="K531" s="1"/>
      <c r="L531" s="1"/>
      <c r="M531" s="1"/>
      <c r="N531" s="1"/>
      <c r="O531" s="1"/>
      <c r="P531" s="56"/>
    </row>
    <row r="532" spans="1:16" s="57" customFormat="1">
      <c r="A532" s="1"/>
      <c r="B532" s="1"/>
      <c r="C532" s="1"/>
      <c r="D532" s="40"/>
      <c r="E532" s="1"/>
      <c r="F532" s="1"/>
      <c r="G532" s="1"/>
      <c r="H532" s="1"/>
      <c r="I532" s="1"/>
      <c r="J532" s="1"/>
      <c r="K532" s="1"/>
      <c r="L532" s="1"/>
      <c r="M532" s="1"/>
      <c r="N532" s="1"/>
      <c r="O532" s="1"/>
      <c r="P532" s="56"/>
    </row>
    <row r="533" spans="1:16" s="57" customFormat="1">
      <c r="A533" s="1"/>
      <c r="B533" s="1"/>
      <c r="C533" s="1"/>
      <c r="D533" s="40"/>
      <c r="E533" s="1"/>
      <c r="F533" s="1"/>
      <c r="G533" s="1"/>
      <c r="H533" s="1"/>
      <c r="I533" s="1"/>
      <c r="J533" s="1"/>
      <c r="K533" s="1"/>
      <c r="L533" s="1"/>
      <c r="M533" s="1"/>
      <c r="N533" s="1"/>
      <c r="O533" s="1"/>
      <c r="P533" s="56"/>
    </row>
    <row r="534" spans="1:16" s="57" customFormat="1">
      <c r="A534" s="1"/>
      <c r="B534" s="1"/>
      <c r="C534" s="1"/>
      <c r="D534" s="40"/>
      <c r="E534" s="1"/>
      <c r="F534" s="1"/>
      <c r="G534" s="1"/>
      <c r="H534" s="1"/>
      <c r="I534" s="1"/>
      <c r="J534" s="1"/>
      <c r="K534" s="1"/>
      <c r="L534" s="1"/>
      <c r="M534" s="1"/>
      <c r="N534" s="1"/>
      <c r="O534" s="1"/>
      <c r="P534" s="56"/>
    </row>
    <row r="535" spans="1:16" s="57" customFormat="1">
      <c r="A535" s="1"/>
      <c r="B535" s="1"/>
      <c r="C535" s="1"/>
      <c r="D535" s="40"/>
      <c r="E535" s="1"/>
      <c r="F535" s="1"/>
      <c r="G535" s="1"/>
      <c r="H535" s="1"/>
      <c r="I535" s="1"/>
      <c r="J535" s="1"/>
      <c r="K535" s="1"/>
      <c r="L535" s="1"/>
      <c r="M535" s="1"/>
      <c r="N535" s="1"/>
      <c r="O535" s="1"/>
      <c r="P535" s="56"/>
    </row>
    <row r="536" spans="1:16" s="57" customFormat="1">
      <c r="A536" s="1"/>
      <c r="B536" s="1"/>
      <c r="C536" s="1"/>
      <c r="D536" s="40"/>
      <c r="E536" s="1"/>
      <c r="F536" s="1"/>
      <c r="G536" s="1"/>
      <c r="H536" s="1"/>
      <c r="I536" s="1"/>
      <c r="J536" s="1"/>
      <c r="K536" s="1"/>
      <c r="L536" s="1"/>
      <c r="M536" s="1"/>
      <c r="N536" s="1"/>
      <c r="O536" s="1"/>
      <c r="P536" s="56"/>
    </row>
    <row r="537" spans="1:16" s="57" customFormat="1">
      <c r="A537" s="1"/>
      <c r="B537" s="1"/>
      <c r="C537" s="1"/>
      <c r="D537" s="40"/>
      <c r="E537" s="1"/>
      <c r="F537" s="1"/>
      <c r="G537" s="1"/>
      <c r="H537" s="1"/>
      <c r="I537" s="1"/>
      <c r="J537" s="1"/>
      <c r="K537" s="1"/>
      <c r="L537" s="1"/>
      <c r="M537" s="1"/>
      <c r="N537" s="1"/>
      <c r="O537" s="1"/>
      <c r="P537" s="56"/>
    </row>
    <row r="538" spans="1:16" s="57" customFormat="1">
      <c r="A538" s="1"/>
      <c r="B538" s="1"/>
      <c r="C538" s="1"/>
      <c r="D538" s="40"/>
      <c r="E538" s="1"/>
      <c r="F538" s="1"/>
      <c r="G538" s="1"/>
      <c r="H538" s="1"/>
      <c r="I538" s="1"/>
      <c r="J538" s="1"/>
      <c r="K538" s="1"/>
      <c r="L538" s="1"/>
      <c r="M538" s="1"/>
      <c r="N538" s="1"/>
      <c r="O538" s="1"/>
      <c r="P538" s="56"/>
    </row>
    <row r="539" spans="1:16" s="57" customFormat="1">
      <c r="A539" s="1"/>
      <c r="B539" s="1"/>
      <c r="C539" s="1"/>
      <c r="D539" s="40"/>
      <c r="E539" s="1"/>
      <c r="F539" s="1"/>
      <c r="G539" s="1"/>
      <c r="H539" s="1"/>
      <c r="I539" s="1"/>
      <c r="J539" s="1"/>
      <c r="K539" s="1"/>
      <c r="L539" s="1"/>
      <c r="M539" s="1"/>
      <c r="N539" s="1"/>
      <c r="O539" s="1"/>
      <c r="P539" s="56"/>
    </row>
    <row r="540" spans="1:16" s="57" customFormat="1">
      <c r="A540" s="1"/>
      <c r="B540" s="1"/>
      <c r="C540" s="1"/>
      <c r="D540" s="40"/>
      <c r="E540" s="1"/>
      <c r="F540" s="1"/>
      <c r="G540" s="1"/>
      <c r="H540" s="1"/>
      <c r="I540" s="1"/>
      <c r="J540" s="1"/>
      <c r="K540" s="1"/>
      <c r="L540" s="1"/>
      <c r="M540" s="1"/>
      <c r="N540" s="1"/>
      <c r="O540" s="1"/>
      <c r="P540" s="56"/>
    </row>
    <row r="541" spans="1:16" s="57" customFormat="1">
      <c r="A541" s="1"/>
      <c r="B541" s="1"/>
      <c r="C541" s="1"/>
      <c r="D541" s="40"/>
      <c r="E541" s="1"/>
      <c r="F541" s="1"/>
      <c r="G541" s="1"/>
      <c r="H541" s="1"/>
      <c r="I541" s="1"/>
      <c r="J541" s="1"/>
      <c r="K541" s="1"/>
      <c r="L541" s="1"/>
      <c r="M541" s="1"/>
      <c r="N541" s="1"/>
      <c r="O541" s="1"/>
      <c r="P541" s="56"/>
    </row>
    <row r="542" spans="1:16" s="57" customFormat="1">
      <c r="A542" s="1"/>
      <c r="B542" s="1"/>
      <c r="C542" s="1"/>
      <c r="D542" s="40"/>
      <c r="E542" s="1"/>
      <c r="F542" s="1"/>
      <c r="G542" s="1"/>
      <c r="H542" s="1"/>
      <c r="I542" s="1"/>
      <c r="J542" s="1"/>
      <c r="K542" s="1"/>
      <c r="L542" s="1"/>
      <c r="M542" s="1"/>
      <c r="N542" s="1"/>
      <c r="O542" s="1"/>
      <c r="P542" s="56"/>
    </row>
    <row r="543" spans="1:16" s="57" customFormat="1">
      <c r="A543" s="1"/>
      <c r="B543" s="1"/>
      <c r="C543" s="1"/>
      <c r="D543" s="40"/>
      <c r="E543" s="1"/>
      <c r="F543" s="1"/>
      <c r="G543" s="1"/>
      <c r="H543" s="1"/>
      <c r="I543" s="1"/>
      <c r="J543" s="1"/>
      <c r="K543" s="1"/>
      <c r="L543" s="1"/>
      <c r="M543" s="1"/>
      <c r="N543" s="1"/>
      <c r="O543" s="1"/>
      <c r="P543" s="56"/>
    </row>
    <row r="544" spans="1:16" s="57" customFormat="1">
      <c r="A544" s="1"/>
      <c r="B544" s="1"/>
      <c r="C544" s="1"/>
      <c r="D544" s="40"/>
      <c r="E544" s="1"/>
      <c r="F544" s="1"/>
      <c r="G544" s="1"/>
      <c r="H544" s="1"/>
      <c r="I544" s="1"/>
      <c r="J544" s="1"/>
      <c r="K544" s="1"/>
      <c r="L544" s="1"/>
      <c r="M544" s="1"/>
      <c r="N544" s="1"/>
      <c r="O544" s="1"/>
      <c r="P544" s="56"/>
    </row>
    <row r="545" spans="1:16" s="57" customFormat="1">
      <c r="A545" s="1"/>
      <c r="B545" s="1"/>
      <c r="C545" s="1"/>
      <c r="D545" s="40"/>
      <c r="E545" s="1"/>
      <c r="F545" s="1"/>
      <c r="G545" s="1"/>
      <c r="H545" s="1"/>
      <c r="I545" s="1"/>
      <c r="J545" s="1"/>
      <c r="K545" s="1"/>
      <c r="L545" s="1"/>
      <c r="M545" s="1"/>
      <c r="N545" s="1"/>
      <c r="O545" s="1"/>
      <c r="P545" s="56"/>
    </row>
    <row r="546" spans="1:16" s="57" customFormat="1">
      <c r="A546" s="1"/>
      <c r="B546" s="1"/>
      <c r="C546" s="1"/>
      <c r="D546" s="40"/>
      <c r="E546" s="1"/>
      <c r="F546" s="1"/>
      <c r="G546" s="1"/>
      <c r="H546" s="1"/>
      <c r="I546" s="1"/>
      <c r="J546" s="1"/>
      <c r="K546" s="1"/>
      <c r="L546" s="1"/>
      <c r="M546" s="1"/>
      <c r="N546" s="1"/>
      <c r="O546" s="1"/>
      <c r="P546" s="56"/>
    </row>
    <row r="547" spans="1:16" s="57" customFormat="1">
      <c r="A547" s="1"/>
      <c r="B547" s="1"/>
      <c r="C547" s="1"/>
      <c r="D547" s="40"/>
      <c r="E547" s="1"/>
      <c r="F547" s="1"/>
      <c r="G547" s="1"/>
      <c r="H547" s="1"/>
      <c r="I547" s="1"/>
      <c r="J547" s="1"/>
      <c r="K547" s="1"/>
      <c r="L547" s="1"/>
      <c r="M547" s="1"/>
      <c r="N547" s="1"/>
      <c r="O547" s="1"/>
      <c r="P547" s="56"/>
    </row>
    <row r="548" spans="1:16" s="57" customFormat="1">
      <c r="A548" s="1"/>
      <c r="B548" s="1"/>
      <c r="C548" s="1"/>
      <c r="D548" s="40"/>
      <c r="E548" s="1"/>
      <c r="F548" s="1"/>
      <c r="G548" s="1"/>
      <c r="H548" s="1"/>
      <c r="I548" s="1"/>
      <c r="J548" s="1"/>
      <c r="K548" s="1"/>
      <c r="L548" s="1"/>
      <c r="M548" s="1"/>
      <c r="N548" s="1"/>
      <c r="O548" s="1"/>
      <c r="P548" s="56"/>
    </row>
    <row r="549" spans="1:16" s="57" customFormat="1">
      <c r="A549" s="1"/>
      <c r="B549" s="1"/>
      <c r="C549" s="1"/>
      <c r="D549" s="40"/>
      <c r="E549" s="1"/>
      <c r="F549" s="1"/>
      <c r="G549" s="1"/>
      <c r="H549" s="1"/>
      <c r="I549" s="1"/>
      <c r="J549" s="1"/>
      <c r="K549" s="1"/>
      <c r="L549" s="1"/>
      <c r="M549" s="1"/>
      <c r="N549" s="1"/>
      <c r="O549" s="1"/>
      <c r="P549" s="56"/>
    </row>
    <row r="550" spans="1:16" s="57" customFormat="1">
      <c r="A550" s="1"/>
      <c r="B550" s="1"/>
      <c r="C550" s="1"/>
      <c r="D550" s="40"/>
      <c r="E550" s="1"/>
      <c r="F550" s="1"/>
      <c r="G550" s="1"/>
      <c r="H550" s="1"/>
      <c r="I550" s="1"/>
      <c r="J550" s="1"/>
      <c r="K550" s="1"/>
      <c r="L550" s="1"/>
      <c r="M550" s="1"/>
      <c r="N550" s="1"/>
      <c r="O550" s="1"/>
      <c r="P550" s="56"/>
    </row>
    <row r="551" spans="1:16" s="57" customFormat="1">
      <c r="A551" s="1"/>
      <c r="B551" s="1"/>
      <c r="C551" s="1"/>
      <c r="D551" s="40"/>
      <c r="E551" s="1"/>
      <c r="F551" s="1"/>
      <c r="G551" s="1"/>
      <c r="H551" s="1"/>
      <c r="I551" s="1"/>
      <c r="J551" s="1"/>
      <c r="K551" s="1"/>
      <c r="L551" s="1"/>
      <c r="M551" s="1"/>
      <c r="N551" s="1"/>
      <c r="O551" s="1"/>
      <c r="P551" s="56"/>
    </row>
    <row r="552" spans="1:16" s="57" customFormat="1">
      <c r="A552" s="1"/>
      <c r="B552" s="1"/>
      <c r="C552" s="1"/>
      <c r="D552" s="40"/>
      <c r="E552" s="1"/>
      <c r="F552" s="1"/>
      <c r="G552" s="1"/>
      <c r="H552" s="1"/>
      <c r="I552" s="1"/>
      <c r="J552" s="1"/>
      <c r="K552" s="1"/>
      <c r="L552" s="1"/>
      <c r="M552" s="1"/>
      <c r="N552" s="1"/>
      <c r="O552" s="1"/>
      <c r="P552" s="56"/>
    </row>
    <row r="553" spans="1:16" s="57" customFormat="1">
      <c r="A553" s="1"/>
      <c r="B553" s="1"/>
      <c r="C553" s="1"/>
      <c r="D553" s="40"/>
      <c r="E553" s="1"/>
      <c r="F553" s="1"/>
      <c r="G553" s="1"/>
      <c r="H553" s="1"/>
      <c r="I553" s="1"/>
      <c r="J553" s="1"/>
      <c r="K553" s="1"/>
      <c r="L553" s="1"/>
      <c r="M553" s="1"/>
      <c r="N553" s="1"/>
      <c r="O553" s="1"/>
      <c r="P553" s="56"/>
    </row>
    <row r="554" spans="1:16" s="57" customFormat="1">
      <c r="A554" s="1"/>
      <c r="B554" s="1"/>
      <c r="C554" s="1"/>
      <c r="D554" s="40"/>
      <c r="E554" s="1"/>
      <c r="F554" s="1"/>
      <c r="G554" s="1"/>
      <c r="H554" s="1"/>
      <c r="I554" s="1"/>
      <c r="J554" s="1"/>
      <c r="K554" s="1"/>
      <c r="L554" s="1"/>
      <c r="M554" s="1"/>
      <c r="N554" s="1"/>
      <c r="O554" s="1"/>
      <c r="P554" s="56"/>
    </row>
    <row r="555" spans="1:16" s="57" customFormat="1">
      <c r="A555" s="1"/>
      <c r="B555" s="1"/>
      <c r="C555" s="1"/>
      <c r="D555" s="40"/>
      <c r="E555" s="1"/>
      <c r="F555" s="1"/>
      <c r="G555" s="1"/>
      <c r="H555" s="1"/>
      <c r="I555" s="1"/>
      <c r="J555" s="1"/>
      <c r="K555" s="1"/>
      <c r="L555" s="1"/>
      <c r="M555" s="1"/>
      <c r="N555" s="1"/>
      <c r="O555" s="1"/>
      <c r="P555" s="56"/>
    </row>
    <row r="556" spans="1:16" s="57" customFormat="1">
      <c r="A556" s="1"/>
      <c r="B556" s="1"/>
      <c r="C556" s="1"/>
      <c r="D556" s="40"/>
      <c r="E556" s="1"/>
      <c r="F556" s="1"/>
      <c r="G556" s="1"/>
      <c r="H556" s="1"/>
      <c r="I556" s="1"/>
      <c r="J556" s="1"/>
      <c r="K556" s="1"/>
      <c r="L556" s="1"/>
      <c r="M556" s="1"/>
      <c r="N556" s="1"/>
      <c r="O556" s="1"/>
      <c r="P556" s="56"/>
    </row>
    <row r="557" spans="1:16" s="57" customFormat="1">
      <c r="A557" s="1"/>
      <c r="B557" s="1"/>
      <c r="C557" s="1"/>
      <c r="D557" s="40"/>
      <c r="E557" s="1"/>
      <c r="F557" s="1"/>
      <c r="G557" s="1"/>
      <c r="H557" s="1"/>
      <c r="I557" s="1"/>
      <c r="J557" s="1"/>
      <c r="K557" s="1"/>
      <c r="L557" s="1"/>
      <c r="M557" s="1"/>
      <c r="N557" s="1"/>
      <c r="O557" s="1"/>
      <c r="P557" s="56"/>
    </row>
    <row r="558" spans="1:16" s="57" customFormat="1">
      <c r="A558" s="1"/>
      <c r="B558" s="1"/>
      <c r="C558" s="1"/>
      <c r="D558" s="40"/>
      <c r="E558" s="1"/>
      <c r="F558" s="1"/>
      <c r="G558" s="1"/>
      <c r="H558" s="1"/>
      <c r="I558" s="1"/>
      <c r="J558" s="1"/>
      <c r="K558" s="1"/>
      <c r="L558" s="1"/>
      <c r="M558" s="1"/>
      <c r="N558" s="1"/>
      <c r="O558" s="1"/>
      <c r="P558" s="56"/>
    </row>
    <row r="559" spans="1:16" s="57" customFormat="1">
      <c r="A559" s="1"/>
      <c r="B559" s="1"/>
      <c r="C559" s="1"/>
      <c r="D559" s="40"/>
      <c r="E559" s="1"/>
      <c r="F559" s="1"/>
      <c r="G559" s="1"/>
      <c r="H559" s="1"/>
      <c r="I559" s="1"/>
      <c r="J559" s="1"/>
      <c r="K559" s="1"/>
      <c r="L559" s="1"/>
      <c r="M559" s="1"/>
      <c r="N559" s="1"/>
      <c r="O559" s="1"/>
      <c r="P559" s="56"/>
    </row>
    <row r="560" spans="1:16" s="57" customFormat="1">
      <c r="A560" s="1"/>
      <c r="B560" s="1"/>
      <c r="C560" s="1"/>
      <c r="D560" s="40"/>
      <c r="E560" s="1"/>
      <c r="F560" s="1"/>
      <c r="G560" s="1"/>
      <c r="H560" s="1"/>
      <c r="I560" s="1"/>
      <c r="J560" s="1"/>
      <c r="K560" s="1"/>
      <c r="L560" s="1"/>
      <c r="M560" s="1"/>
      <c r="N560" s="1"/>
      <c r="O560" s="1"/>
      <c r="P560" s="56"/>
    </row>
    <row r="561" spans="1:16" s="57" customFormat="1">
      <c r="A561" s="1"/>
      <c r="B561" s="1"/>
      <c r="C561" s="1"/>
      <c r="D561" s="40"/>
      <c r="E561" s="1"/>
      <c r="F561" s="1"/>
      <c r="G561" s="1"/>
      <c r="H561" s="1"/>
      <c r="I561" s="1"/>
      <c r="J561" s="1"/>
      <c r="K561" s="1"/>
      <c r="L561" s="1"/>
      <c r="M561" s="1"/>
      <c r="N561" s="1"/>
      <c r="O561" s="1"/>
      <c r="P561" s="56"/>
    </row>
    <row r="562" spans="1:16" s="57" customFormat="1">
      <c r="A562" s="1"/>
      <c r="B562" s="1"/>
      <c r="C562" s="1"/>
      <c r="D562" s="40"/>
      <c r="E562" s="1"/>
      <c r="F562" s="1"/>
      <c r="G562" s="1"/>
      <c r="H562" s="1"/>
      <c r="I562" s="1"/>
      <c r="J562" s="1"/>
      <c r="K562" s="1"/>
      <c r="L562" s="1"/>
      <c r="M562" s="1"/>
      <c r="N562" s="1"/>
      <c r="O562" s="1"/>
      <c r="P562" s="56"/>
    </row>
    <row r="563" spans="1:16" s="57" customFormat="1">
      <c r="A563" s="1"/>
      <c r="B563" s="1"/>
      <c r="C563" s="1"/>
      <c r="D563" s="40"/>
      <c r="E563" s="1"/>
      <c r="F563" s="1"/>
      <c r="G563" s="1"/>
      <c r="H563" s="1"/>
      <c r="I563" s="1"/>
      <c r="J563" s="1"/>
      <c r="K563" s="1"/>
      <c r="L563" s="1"/>
      <c r="M563" s="1"/>
      <c r="N563" s="1"/>
      <c r="O563" s="1"/>
      <c r="P563" s="56"/>
    </row>
    <row r="564" spans="1:16" s="57" customFormat="1">
      <c r="A564" s="1"/>
      <c r="B564" s="1"/>
      <c r="C564" s="1"/>
      <c r="D564" s="40"/>
      <c r="E564" s="1"/>
      <c r="F564" s="1"/>
      <c r="G564" s="1"/>
      <c r="H564" s="1"/>
      <c r="I564" s="1"/>
      <c r="J564" s="1"/>
      <c r="K564" s="1"/>
      <c r="L564" s="1"/>
      <c r="M564" s="1"/>
      <c r="N564" s="1"/>
      <c r="O564" s="1"/>
      <c r="P564" s="56"/>
    </row>
    <row r="565" spans="1:16" s="57" customFormat="1">
      <c r="A565" s="1"/>
      <c r="B565" s="1"/>
      <c r="C565" s="1"/>
      <c r="D565" s="40"/>
      <c r="E565" s="1"/>
      <c r="F565" s="1"/>
      <c r="G565" s="1"/>
      <c r="H565" s="1"/>
      <c r="I565" s="1"/>
      <c r="J565" s="1"/>
      <c r="K565" s="1"/>
      <c r="L565" s="1"/>
      <c r="M565" s="1"/>
      <c r="N565" s="1"/>
      <c r="O565" s="1"/>
      <c r="P565" s="56"/>
    </row>
    <row r="566" spans="1:16" s="57" customFormat="1">
      <c r="A566" s="1"/>
      <c r="B566" s="1"/>
      <c r="C566" s="1"/>
      <c r="D566" s="40"/>
      <c r="E566" s="1"/>
      <c r="F566" s="1"/>
      <c r="G566" s="1"/>
      <c r="H566" s="1"/>
      <c r="I566" s="1"/>
      <c r="J566" s="1"/>
      <c r="K566" s="1"/>
      <c r="L566" s="1"/>
      <c r="M566" s="1"/>
      <c r="N566" s="1"/>
      <c r="O566" s="1"/>
      <c r="P566" s="56"/>
    </row>
    <row r="567" spans="1:16" s="57" customFormat="1">
      <c r="A567" s="1"/>
      <c r="B567" s="1"/>
      <c r="C567" s="1"/>
      <c r="D567" s="40"/>
      <c r="E567" s="1"/>
      <c r="F567" s="1"/>
      <c r="G567" s="1"/>
      <c r="H567" s="1"/>
      <c r="I567" s="1"/>
      <c r="J567" s="1"/>
      <c r="K567" s="1"/>
      <c r="L567" s="1"/>
      <c r="M567" s="1"/>
      <c r="N567" s="1"/>
      <c r="O567" s="1"/>
      <c r="P567" s="56"/>
    </row>
    <row r="568" spans="1:16" s="57" customFormat="1">
      <c r="A568" s="1"/>
      <c r="B568" s="1"/>
      <c r="C568" s="1"/>
      <c r="D568" s="40"/>
      <c r="E568" s="1"/>
      <c r="F568" s="1"/>
      <c r="G568" s="1"/>
      <c r="H568" s="1"/>
      <c r="I568" s="1"/>
      <c r="J568" s="1"/>
      <c r="K568" s="1"/>
      <c r="L568" s="1"/>
      <c r="M568" s="1"/>
      <c r="N568" s="1"/>
      <c r="O568" s="1"/>
      <c r="P568" s="56"/>
    </row>
    <row r="569" spans="1:16" s="57" customFormat="1">
      <c r="A569" s="1"/>
      <c r="B569" s="1"/>
      <c r="C569" s="1"/>
      <c r="D569" s="40"/>
      <c r="E569" s="1"/>
      <c r="F569" s="1"/>
      <c r="G569" s="1"/>
      <c r="H569" s="1"/>
      <c r="I569" s="1"/>
      <c r="J569" s="1"/>
      <c r="K569" s="1"/>
      <c r="L569" s="1"/>
      <c r="M569" s="1"/>
      <c r="N569" s="1"/>
      <c r="O569" s="1"/>
      <c r="P569" s="56"/>
    </row>
    <row r="570" spans="1:16" s="57" customFormat="1">
      <c r="A570" s="1"/>
      <c r="B570" s="1"/>
      <c r="C570" s="1"/>
      <c r="D570" s="40"/>
      <c r="E570" s="1"/>
      <c r="F570" s="1"/>
      <c r="G570" s="1"/>
      <c r="H570" s="1"/>
      <c r="I570" s="1"/>
      <c r="J570" s="1"/>
      <c r="K570" s="1"/>
      <c r="L570" s="1"/>
      <c r="M570" s="1"/>
      <c r="N570" s="1"/>
      <c r="O570" s="1"/>
      <c r="P570" s="56"/>
    </row>
    <row r="571" spans="1:16" s="57" customFormat="1">
      <c r="A571" s="1"/>
      <c r="B571" s="1"/>
      <c r="C571" s="1"/>
      <c r="D571" s="40"/>
      <c r="E571" s="1"/>
      <c r="F571" s="1"/>
      <c r="G571" s="1"/>
      <c r="H571" s="1"/>
      <c r="I571" s="1"/>
      <c r="J571" s="1"/>
      <c r="K571" s="1"/>
      <c r="L571" s="1"/>
      <c r="M571" s="1"/>
      <c r="N571" s="1"/>
      <c r="O571" s="1"/>
      <c r="P571" s="56"/>
    </row>
    <row r="572" spans="1:16" s="57" customFormat="1">
      <c r="A572" s="1"/>
      <c r="B572" s="1"/>
      <c r="C572" s="1"/>
      <c r="D572" s="40"/>
      <c r="E572" s="1"/>
      <c r="F572" s="1"/>
      <c r="G572" s="1"/>
      <c r="H572" s="1"/>
      <c r="I572" s="1"/>
      <c r="J572" s="1"/>
      <c r="K572" s="1"/>
      <c r="L572" s="1"/>
      <c r="M572" s="1"/>
      <c r="N572" s="1"/>
      <c r="O572" s="1"/>
      <c r="P572" s="56"/>
    </row>
    <row r="573" spans="1:16" s="57" customFormat="1">
      <c r="A573" s="1"/>
      <c r="B573" s="1"/>
      <c r="C573" s="1"/>
      <c r="D573" s="40"/>
      <c r="E573" s="1"/>
      <c r="F573" s="1"/>
      <c r="G573" s="1"/>
      <c r="H573" s="1"/>
      <c r="I573" s="1"/>
      <c r="J573" s="1"/>
      <c r="K573" s="1"/>
      <c r="L573" s="1"/>
      <c r="M573" s="1"/>
      <c r="N573" s="1"/>
      <c r="O573" s="1"/>
      <c r="P573" s="56"/>
    </row>
    <row r="574" spans="1:16" s="57" customFormat="1">
      <c r="A574" s="1"/>
      <c r="B574" s="1"/>
      <c r="C574" s="1"/>
      <c r="D574" s="40"/>
      <c r="E574" s="1"/>
      <c r="F574" s="1"/>
      <c r="G574" s="1"/>
      <c r="H574" s="1"/>
      <c r="I574" s="1"/>
      <c r="J574" s="1"/>
      <c r="K574" s="1"/>
      <c r="L574" s="1"/>
      <c r="M574" s="1"/>
      <c r="N574" s="1"/>
      <c r="O574" s="1"/>
      <c r="P574" s="56"/>
    </row>
    <row r="575" spans="1:16" s="57" customFormat="1">
      <c r="A575" s="1"/>
      <c r="B575" s="1"/>
      <c r="C575" s="1"/>
      <c r="D575" s="40"/>
      <c r="E575" s="1"/>
      <c r="F575" s="1"/>
      <c r="G575" s="1"/>
      <c r="H575" s="1"/>
      <c r="I575" s="1"/>
      <c r="J575" s="1"/>
      <c r="K575" s="1"/>
      <c r="L575" s="1"/>
      <c r="M575" s="1"/>
      <c r="N575" s="1"/>
      <c r="O575" s="1"/>
      <c r="P575" s="56"/>
    </row>
    <row r="576" spans="1:16" s="57" customFormat="1">
      <c r="A576" s="1"/>
      <c r="B576" s="1"/>
      <c r="C576" s="1"/>
      <c r="D576" s="40"/>
      <c r="E576" s="1"/>
      <c r="F576" s="1"/>
      <c r="G576" s="1"/>
      <c r="H576" s="1"/>
      <c r="I576" s="1"/>
      <c r="J576" s="1"/>
      <c r="K576" s="1"/>
      <c r="L576" s="1"/>
      <c r="M576" s="1"/>
      <c r="N576" s="1"/>
      <c r="O576" s="1"/>
      <c r="P576" s="56"/>
    </row>
    <row r="577" spans="1:16" s="57" customFormat="1">
      <c r="A577" s="1"/>
      <c r="B577" s="1"/>
      <c r="C577" s="1"/>
      <c r="D577" s="40"/>
      <c r="E577" s="1"/>
      <c r="F577" s="1"/>
      <c r="G577" s="1"/>
      <c r="H577" s="1"/>
      <c r="I577" s="1"/>
      <c r="J577" s="1"/>
      <c r="K577" s="1"/>
      <c r="L577" s="1"/>
      <c r="M577" s="1"/>
      <c r="N577" s="1"/>
      <c r="O577" s="1"/>
      <c r="P577" s="56"/>
    </row>
    <row r="578" spans="1:16" s="57" customFormat="1">
      <c r="A578" s="1"/>
      <c r="B578" s="1"/>
      <c r="C578" s="1"/>
      <c r="D578" s="40"/>
      <c r="E578" s="1"/>
      <c r="F578" s="1"/>
      <c r="G578" s="1"/>
      <c r="H578" s="1"/>
      <c r="I578" s="1"/>
      <c r="J578" s="1"/>
      <c r="K578" s="1"/>
      <c r="L578" s="1"/>
      <c r="M578" s="1"/>
      <c r="N578" s="1"/>
      <c r="O578" s="1"/>
      <c r="P578" s="56"/>
    </row>
    <row r="579" spans="1:16" s="57" customFormat="1">
      <c r="A579" s="1"/>
      <c r="B579" s="1"/>
      <c r="C579" s="1"/>
      <c r="D579" s="40"/>
      <c r="E579" s="1"/>
      <c r="F579" s="1"/>
      <c r="G579" s="1"/>
      <c r="H579" s="1"/>
      <c r="I579" s="1"/>
      <c r="J579" s="1"/>
      <c r="K579" s="1"/>
      <c r="L579" s="1"/>
      <c r="M579" s="1"/>
      <c r="N579" s="1"/>
      <c r="O579" s="1"/>
      <c r="P579" s="56"/>
    </row>
    <row r="580" spans="1:16" s="57" customFormat="1">
      <c r="A580" s="1"/>
      <c r="B580" s="1"/>
      <c r="C580" s="1"/>
      <c r="D580" s="40"/>
      <c r="E580" s="1"/>
      <c r="F580" s="1"/>
      <c r="G580" s="1"/>
      <c r="H580" s="1"/>
      <c r="I580" s="1"/>
      <c r="J580" s="1"/>
      <c r="K580" s="1"/>
      <c r="L580" s="1"/>
      <c r="M580" s="1"/>
      <c r="N580" s="1"/>
      <c r="O580" s="1"/>
      <c r="P580" s="56"/>
    </row>
    <row r="581" spans="1:16" s="57" customFormat="1">
      <c r="A581" s="1"/>
      <c r="B581" s="1"/>
      <c r="C581" s="1"/>
      <c r="D581" s="40"/>
      <c r="E581" s="1"/>
      <c r="F581" s="1"/>
      <c r="G581" s="1"/>
      <c r="H581" s="1"/>
      <c r="I581" s="1"/>
      <c r="J581" s="1"/>
      <c r="K581" s="1"/>
      <c r="L581" s="1"/>
      <c r="M581" s="1"/>
      <c r="N581" s="1"/>
      <c r="O581" s="1"/>
      <c r="P581" s="56"/>
    </row>
    <row r="582" spans="1:16" s="57" customFormat="1">
      <c r="A582" s="1"/>
      <c r="B582" s="1"/>
      <c r="C582" s="1"/>
      <c r="D582" s="40"/>
      <c r="E582" s="1"/>
      <c r="F582" s="1"/>
      <c r="G582" s="1"/>
      <c r="H582" s="1"/>
      <c r="I582" s="1"/>
      <c r="J582" s="1"/>
      <c r="K582" s="1"/>
      <c r="L582" s="1"/>
      <c r="M582" s="1"/>
      <c r="N582" s="1"/>
      <c r="O582" s="1"/>
      <c r="P582" s="56"/>
    </row>
    <row r="583" spans="1:16" s="57" customFormat="1">
      <c r="A583" s="1"/>
      <c r="B583" s="1"/>
      <c r="C583" s="1"/>
      <c r="D583" s="40"/>
      <c r="E583" s="1"/>
      <c r="F583" s="1"/>
      <c r="G583" s="1"/>
      <c r="H583" s="1"/>
      <c r="I583" s="1"/>
      <c r="J583" s="1"/>
      <c r="K583" s="1"/>
      <c r="L583" s="1"/>
      <c r="M583" s="1"/>
      <c r="N583" s="1"/>
      <c r="O583" s="1"/>
      <c r="P583" s="56"/>
    </row>
    <row r="584" spans="1:16" s="57" customFormat="1">
      <c r="A584" s="1"/>
      <c r="B584" s="1"/>
      <c r="C584" s="1"/>
      <c r="D584" s="40"/>
      <c r="E584" s="1"/>
      <c r="F584" s="1"/>
      <c r="G584" s="1"/>
      <c r="H584" s="1"/>
      <c r="I584" s="1"/>
      <c r="J584" s="1"/>
      <c r="K584" s="1"/>
      <c r="L584" s="1"/>
      <c r="M584" s="1"/>
      <c r="N584" s="1"/>
      <c r="O584" s="1"/>
      <c r="P584" s="56"/>
    </row>
    <row r="585" spans="1:16" s="57" customFormat="1">
      <c r="A585" s="1"/>
      <c r="B585" s="1"/>
      <c r="C585" s="1"/>
      <c r="D585" s="40"/>
      <c r="E585" s="1"/>
      <c r="F585" s="1"/>
      <c r="G585" s="1"/>
      <c r="H585" s="1"/>
      <c r="I585" s="1"/>
      <c r="J585" s="1"/>
      <c r="K585" s="1"/>
      <c r="L585" s="1"/>
      <c r="M585" s="1"/>
      <c r="N585" s="1"/>
      <c r="O585" s="1"/>
      <c r="P585" s="56"/>
    </row>
    <row r="586" spans="1:16" s="57" customFormat="1">
      <c r="A586" s="1"/>
      <c r="B586" s="1"/>
      <c r="C586" s="1"/>
      <c r="D586" s="40"/>
      <c r="E586" s="1"/>
      <c r="F586" s="1"/>
      <c r="G586" s="1"/>
      <c r="H586" s="1"/>
      <c r="I586" s="1"/>
      <c r="J586" s="1"/>
      <c r="K586" s="1"/>
      <c r="L586" s="1"/>
      <c r="M586" s="1"/>
      <c r="N586" s="1"/>
      <c r="O586" s="1"/>
      <c r="P586" s="56"/>
    </row>
    <row r="587" spans="1:16" s="57" customFormat="1">
      <c r="A587" s="1"/>
      <c r="B587" s="1"/>
      <c r="C587" s="1"/>
      <c r="D587" s="40"/>
      <c r="E587" s="1"/>
      <c r="F587" s="1"/>
      <c r="G587" s="1"/>
      <c r="H587" s="1"/>
      <c r="I587" s="1"/>
      <c r="J587" s="1"/>
      <c r="K587" s="1"/>
      <c r="L587" s="1"/>
      <c r="M587" s="1"/>
      <c r="N587" s="1"/>
      <c r="O587" s="1"/>
      <c r="P587" s="56"/>
    </row>
    <row r="588" spans="1:16" s="57" customFormat="1">
      <c r="A588" s="1"/>
      <c r="B588" s="1"/>
      <c r="C588" s="1"/>
      <c r="D588" s="40"/>
      <c r="E588" s="1"/>
      <c r="F588" s="1"/>
      <c r="G588" s="1"/>
      <c r="H588" s="1"/>
      <c r="I588" s="1"/>
      <c r="J588" s="1"/>
      <c r="K588" s="1"/>
      <c r="L588" s="1"/>
      <c r="M588" s="1"/>
      <c r="N588" s="1"/>
      <c r="O588" s="1"/>
      <c r="P588" s="56"/>
    </row>
    <row r="589" spans="1:16" s="57" customFormat="1">
      <c r="A589" s="1"/>
      <c r="B589" s="1"/>
      <c r="C589" s="1"/>
      <c r="D589" s="40"/>
      <c r="E589" s="1"/>
      <c r="F589" s="1"/>
      <c r="G589" s="1"/>
      <c r="H589" s="1"/>
      <c r="I589" s="1"/>
      <c r="J589" s="1"/>
      <c r="K589" s="1"/>
      <c r="L589" s="1"/>
      <c r="M589" s="1"/>
      <c r="N589" s="1"/>
      <c r="O589" s="1"/>
      <c r="P589" s="56"/>
    </row>
    <row r="590" spans="1:16" s="57" customFormat="1">
      <c r="A590" s="1"/>
      <c r="B590" s="1"/>
      <c r="C590" s="1"/>
      <c r="D590" s="40"/>
      <c r="E590" s="1"/>
      <c r="F590" s="1"/>
      <c r="G590" s="1"/>
      <c r="H590" s="1"/>
      <c r="I590" s="1"/>
      <c r="J590" s="1"/>
      <c r="K590" s="1"/>
      <c r="L590" s="1"/>
      <c r="M590" s="1"/>
      <c r="N590" s="1"/>
      <c r="O590" s="1"/>
      <c r="P590" s="56"/>
    </row>
    <row r="591" spans="1:16" s="57" customFormat="1">
      <c r="A591" s="1"/>
      <c r="B591" s="1"/>
      <c r="C591" s="1"/>
      <c r="D591" s="40"/>
      <c r="E591" s="1"/>
      <c r="F591" s="1"/>
      <c r="G591" s="1"/>
      <c r="H591" s="1"/>
      <c r="I591" s="1"/>
      <c r="J591" s="1"/>
      <c r="K591" s="1"/>
      <c r="L591" s="1"/>
      <c r="M591" s="1"/>
      <c r="N591" s="1"/>
      <c r="O591" s="1"/>
      <c r="P591" s="56"/>
    </row>
    <row r="592" spans="1:16" s="57" customFormat="1">
      <c r="A592" s="1"/>
      <c r="B592" s="1"/>
      <c r="C592" s="1"/>
      <c r="D592" s="40"/>
      <c r="E592" s="1"/>
      <c r="F592" s="1"/>
      <c r="G592" s="1"/>
      <c r="H592" s="1"/>
      <c r="I592" s="1"/>
      <c r="J592" s="1"/>
      <c r="K592" s="1"/>
      <c r="L592" s="1"/>
      <c r="M592" s="1"/>
      <c r="N592" s="1"/>
      <c r="O592" s="1"/>
      <c r="P592" s="56"/>
    </row>
    <row r="593" spans="1:16" s="57" customFormat="1">
      <c r="A593" s="1"/>
      <c r="B593" s="1"/>
      <c r="C593" s="1"/>
      <c r="D593" s="40"/>
      <c r="E593" s="1"/>
      <c r="F593" s="1"/>
      <c r="G593" s="1"/>
      <c r="H593" s="1"/>
      <c r="I593" s="1"/>
      <c r="J593" s="1"/>
      <c r="K593" s="1"/>
      <c r="L593" s="1"/>
      <c r="M593" s="1"/>
      <c r="N593" s="1"/>
      <c r="O593" s="1"/>
      <c r="P593" s="56"/>
    </row>
    <row r="594" spans="1:16" s="57" customFormat="1">
      <c r="A594" s="1"/>
      <c r="B594" s="1"/>
      <c r="C594" s="1"/>
      <c r="D594" s="40"/>
      <c r="E594" s="1"/>
      <c r="F594" s="1"/>
      <c r="G594" s="1"/>
      <c r="H594" s="1"/>
      <c r="I594" s="1"/>
      <c r="J594" s="1"/>
      <c r="K594" s="1"/>
      <c r="L594" s="1"/>
      <c r="M594" s="1"/>
      <c r="N594" s="1"/>
      <c r="O594" s="1"/>
      <c r="P594" s="56"/>
    </row>
    <row r="595" spans="1:16" s="57" customFormat="1">
      <c r="A595" s="1"/>
      <c r="B595" s="1"/>
      <c r="C595" s="1"/>
      <c r="D595" s="40"/>
      <c r="E595" s="1"/>
      <c r="F595" s="1"/>
      <c r="G595" s="1"/>
      <c r="H595" s="1"/>
      <c r="I595" s="1"/>
      <c r="J595" s="1"/>
      <c r="K595" s="1"/>
      <c r="L595" s="1"/>
      <c r="M595" s="1"/>
      <c r="N595" s="1"/>
      <c r="O595" s="1"/>
      <c r="P595" s="56"/>
    </row>
    <row r="596" spans="1:16" s="57" customFormat="1">
      <c r="A596" s="1"/>
      <c r="B596" s="1"/>
      <c r="C596" s="1"/>
      <c r="D596" s="40"/>
      <c r="E596" s="1"/>
      <c r="F596" s="1"/>
      <c r="G596" s="1"/>
      <c r="H596" s="1"/>
      <c r="I596" s="1"/>
      <c r="J596" s="1"/>
      <c r="K596" s="1"/>
      <c r="L596" s="1"/>
      <c r="M596" s="1"/>
      <c r="N596" s="1"/>
      <c r="O596" s="1"/>
      <c r="P596" s="56"/>
    </row>
    <row r="597" spans="1:16" s="57" customFormat="1">
      <c r="A597" s="1"/>
      <c r="B597" s="1"/>
      <c r="C597" s="1"/>
      <c r="D597" s="40"/>
      <c r="E597" s="1"/>
      <c r="F597" s="1"/>
      <c r="G597" s="1"/>
      <c r="H597" s="1"/>
      <c r="I597" s="1"/>
      <c r="J597" s="1"/>
      <c r="K597" s="1"/>
      <c r="L597" s="1"/>
      <c r="M597" s="1"/>
      <c r="N597" s="1"/>
      <c r="O597" s="1"/>
      <c r="P597" s="56"/>
    </row>
    <row r="598" spans="1:16" s="57" customFormat="1">
      <c r="A598" s="1"/>
      <c r="B598" s="1"/>
      <c r="C598" s="1"/>
      <c r="D598" s="40"/>
      <c r="E598" s="1"/>
      <c r="F598" s="1"/>
      <c r="G598" s="1"/>
      <c r="H598" s="1"/>
      <c r="I598" s="1"/>
      <c r="J598" s="1"/>
      <c r="K598" s="1"/>
      <c r="L598" s="1"/>
      <c r="M598" s="1"/>
      <c r="N598" s="1"/>
      <c r="O598" s="1"/>
      <c r="P598" s="56"/>
    </row>
    <row r="599" spans="1:16" s="57" customFormat="1">
      <c r="A599" s="1"/>
      <c r="B599" s="1"/>
      <c r="C599" s="1"/>
      <c r="D599" s="40"/>
      <c r="E599" s="1"/>
      <c r="F599" s="1"/>
      <c r="G599" s="1"/>
      <c r="H599" s="1"/>
      <c r="I599" s="1"/>
      <c r="J599" s="1"/>
      <c r="K599" s="1"/>
      <c r="L599" s="1"/>
      <c r="M599" s="1"/>
      <c r="N599" s="1"/>
      <c r="O599" s="1"/>
      <c r="P599" s="56"/>
    </row>
    <row r="600" spans="1:16" s="57" customFormat="1">
      <c r="A600" s="1"/>
      <c r="B600" s="1"/>
      <c r="C600" s="1"/>
      <c r="D600" s="40"/>
      <c r="E600" s="1"/>
      <c r="F600" s="1"/>
      <c r="G600" s="1"/>
      <c r="H600" s="1"/>
      <c r="I600" s="1"/>
      <c r="J600" s="1"/>
      <c r="K600" s="1"/>
      <c r="L600" s="1"/>
      <c r="M600" s="1"/>
      <c r="N600" s="1"/>
      <c r="O600" s="1"/>
      <c r="P600" s="56"/>
    </row>
    <row r="601" spans="1:16" s="57" customFormat="1">
      <c r="A601" s="1"/>
      <c r="B601" s="1"/>
      <c r="C601" s="1"/>
      <c r="D601" s="40"/>
      <c r="E601" s="1"/>
      <c r="F601" s="1"/>
      <c r="G601" s="1"/>
      <c r="H601" s="1"/>
      <c r="I601" s="1"/>
      <c r="J601" s="1"/>
      <c r="K601" s="1"/>
      <c r="L601" s="1"/>
      <c r="M601" s="1"/>
      <c r="N601" s="1"/>
      <c r="O601" s="1"/>
      <c r="P601" s="56"/>
    </row>
    <row r="602" spans="1:16" s="57" customFormat="1">
      <c r="A602" s="1"/>
      <c r="B602" s="1"/>
      <c r="C602" s="1"/>
      <c r="D602" s="40"/>
      <c r="E602" s="1"/>
      <c r="F602" s="1"/>
      <c r="G602" s="1"/>
      <c r="H602" s="1"/>
      <c r="I602" s="1"/>
      <c r="J602" s="1"/>
      <c r="K602" s="1"/>
      <c r="L602" s="1"/>
      <c r="M602" s="1"/>
      <c r="N602" s="1"/>
      <c r="O602" s="1"/>
      <c r="P602" s="56"/>
    </row>
    <row r="603" spans="1:16" s="57" customFormat="1">
      <c r="A603" s="1"/>
      <c r="B603" s="1"/>
      <c r="C603" s="1"/>
      <c r="D603" s="40"/>
      <c r="E603" s="1"/>
      <c r="F603" s="1"/>
      <c r="G603" s="1"/>
      <c r="H603" s="1"/>
      <c r="I603" s="1"/>
      <c r="J603" s="1"/>
      <c r="K603" s="1"/>
      <c r="L603" s="1"/>
      <c r="M603" s="1"/>
      <c r="N603" s="1"/>
      <c r="O603" s="1"/>
      <c r="P603" s="56"/>
    </row>
    <row r="604" spans="1:16" s="57" customFormat="1">
      <c r="A604" s="1"/>
      <c r="B604" s="1"/>
      <c r="C604" s="1"/>
      <c r="D604" s="40"/>
      <c r="E604" s="1"/>
      <c r="F604" s="1"/>
      <c r="G604" s="1"/>
      <c r="H604" s="1"/>
      <c r="I604" s="1"/>
      <c r="J604" s="1"/>
      <c r="K604" s="1"/>
      <c r="L604" s="1"/>
      <c r="M604" s="1"/>
      <c r="N604" s="1"/>
      <c r="O604" s="1"/>
      <c r="P604" s="56"/>
    </row>
    <row r="605" spans="1:16" s="57" customFormat="1">
      <c r="A605" s="1"/>
      <c r="B605" s="1"/>
      <c r="C605" s="1"/>
      <c r="D605" s="40"/>
      <c r="E605" s="1"/>
      <c r="F605" s="1"/>
      <c r="G605" s="1"/>
      <c r="H605" s="1"/>
      <c r="I605" s="1"/>
      <c r="J605" s="1"/>
      <c r="K605" s="1"/>
      <c r="L605" s="1"/>
      <c r="M605" s="1"/>
      <c r="N605" s="1"/>
      <c r="O605" s="1"/>
      <c r="P605" s="56"/>
    </row>
    <row r="606" spans="1:16" s="57" customFormat="1">
      <c r="A606" s="1"/>
      <c r="B606" s="1"/>
      <c r="C606" s="1"/>
      <c r="D606" s="40"/>
      <c r="E606" s="1"/>
      <c r="F606" s="1"/>
      <c r="G606" s="1"/>
      <c r="H606" s="1"/>
      <c r="I606" s="1"/>
      <c r="J606" s="1"/>
      <c r="K606" s="1"/>
      <c r="L606" s="1"/>
      <c r="M606" s="1"/>
      <c r="N606" s="1"/>
      <c r="O606" s="1"/>
      <c r="P606" s="56"/>
    </row>
    <row r="607" spans="1:16" s="57" customFormat="1">
      <c r="A607" s="1"/>
      <c r="B607" s="1"/>
      <c r="C607" s="1"/>
      <c r="D607" s="40"/>
      <c r="E607" s="1"/>
      <c r="F607" s="1"/>
      <c r="G607" s="1"/>
      <c r="H607" s="1"/>
      <c r="I607" s="1"/>
      <c r="J607" s="1"/>
      <c r="K607" s="1"/>
      <c r="L607" s="1"/>
      <c r="M607" s="1"/>
      <c r="N607" s="1"/>
      <c r="O607" s="1"/>
      <c r="P607" s="56"/>
    </row>
    <row r="608" spans="1:16" s="57" customFormat="1">
      <c r="A608" s="1"/>
      <c r="B608" s="1"/>
      <c r="C608" s="1"/>
      <c r="D608" s="40"/>
      <c r="E608" s="1"/>
      <c r="F608" s="1"/>
      <c r="G608" s="1"/>
      <c r="H608" s="1"/>
      <c r="I608" s="1"/>
      <c r="J608" s="1"/>
      <c r="K608" s="1"/>
      <c r="L608" s="1"/>
      <c r="M608" s="1"/>
      <c r="N608" s="1"/>
      <c r="O608" s="1"/>
      <c r="P608" s="56"/>
    </row>
    <row r="609" spans="1:16" s="57" customFormat="1">
      <c r="A609" s="1"/>
      <c r="B609" s="1"/>
      <c r="C609" s="1"/>
      <c r="D609" s="40"/>
      <c r="E609" s="1"/>
      <c r="F609" s="1"/>
      <c r="G609" s="1"/>
      <c r="H609" s="1"/>
      <c r="I609" s="1"/>
      <c r="J609" s="1"/>
      <c r="K609" s="1"/>
      <c r="L609" s="1"/>
      <c r="M609" s="1"/>
      <c r="N609" s="1"/>
      <c r="O609" s="1"/>
      <c r="P609" s="56"/>
    </row>
    <row r="610" spans="1:16" s="57" customFormat="1">
      <c r="A610" s="1"/>
      <c r="B610" s="1"/>
      <c r="C610" s="1"/>
      <c r="D610" s="40"/>
      <c r="E610" s="1"/>
      <c r="F610" s="1"/>
      <c r="G610" s="1"/>
      <c r="H610" s="1"/>
      <c r="I610" s="1"/>
      <c r="J610" s="1"/>
      <c r="K610" s="1"/>
      <c r="L610" s="1"/>
      <c r="M610" s="1"/>
      <c r="N610" s="1"/>
      <c r="O610" s="1"/>
      <c r="P610" s="56"/>
    </row>
    <row r="611" spans="1:16" s="57" customFormat="1">
      <c r="A611" s="1"/>
      <c r="B611" s="1"/>
      <c r="C611" s="1"/>
      <c r="D611" s="40"/>
      <c r="E611" s="1"/>
      <c r="F611" s="1"/>
      <c r="G611" s="1"/>
      <c r="H611" s="1"/>
      <c r="I611" s="1"/>
      <c r="J611" s="1"/>
      <c r="K611" s="1"/>
      <c r="L611" s="1"/>
      <c r="M611" s="1"/>
      <c r="N611" s="1"/>
      <c r="O611" s="1"/>
      <c r="P611" s="56"/>
    </row>
    <row r="612" spans="1:16" s="57" customFormat="1">
      <c r="A612" s="1"/>
      <c r="B612" s="1"/>
      <c r="C612" s="1"/>
      <c r="D612" s="40"/>
      <c r="E612" s="1"/>
      <c r="F612" s="1"/>
      <c r="G612" s="1"/>
      <c r="H612" s="1"/>
      <c r="I612" s="1"/>
      <c r="J612" s="1"/>
      <c r="K612" s="1"/>
      <c r="L612" s="1"/>
      <c r="M612" s="1"/>
      <c r="N612" s="1"/>
      <c r="O612" s="1"/>
      <c r="P612" s="56"/>
    </row>
    <row r="613" spans="1:16" s="57" customFormat="1">
      <c r="A613" s="1"/>
      <c r="B613" s="1"/>
      <c r="C613" s="1"/>
      <c r="D613" s="40"/>
      <c r="E613" s="1"/>
      <c r="F613" s="1"/>
      <c r="G613" s="1"/>
      <c r="H613" s="1"/>
      <c r="I613" s="1"/>
      <c r="J613" s="1"/>
      <c r="K613" s="1"/>
      <c r="L613" s="1"/>
      <c r="M613" s="1"/>
      <c r="N613" s="1"/>
      <c r="O613" s="1"/>
      <c r="P613" s="56"/>
    </row>
    <row r="614" spans="1:16" s="57" customFormat="1">
      <c r="A614" s="1"/>
      <c r="B614" s="1"/>
      <c r="C614" s="1"/>
      <c r="D614" s="40"/>
      <c r="E614" s="1"/>
      <c r="F614" s="1"/>
      <c r="G614" s="1"/>
      <c r="H614" s="1"/>
      <c r="I614" s="1"/>
      <c r="J614" s="1"/>
      <c r="K614" s="1"/>
      <c r="L614" s="1"/>
      <c r="M614" s="1"/>
      <c r="N614" s="1"/>
      <c r="O614" s="1"/>
      <c r="P614" s="56"/>
    </row>
    <row r="615" spans="1:16" s="57" customFormat="1">
      <c r="A615" s="1"/>
      <c r="B615" s="1"/>
      <c r="C615" s="1"/>
      <c r="D615" s="40"/>
      <c r="E615" s="1"/>
      <c r="F615" s="1"/>
      <c r="G615" s="1"/>
      <c r="H615" s="1"/>
      <c r="I615" s="1"/>
      <c r="J615" s="1"/>
      <c r="K615" s="1"/>
      <c r="L615" s="1"/>
      <c r="M615" s="1"/>
      <c r="N615" s="1"/>
      <c r="O615" s="1"/>
      <c r="P615" s="56"/>
    </row>
    <row r="616" spans="1:16" s="57" customFormat="1">
      <c r="A616" s="1"/>
      <c r="B616" s="1"/>
      <c r="C616" s="1"/>
      <c r="D616" s="40"/>
      <c r="E616" s="1"/>
      <c r="F616" s="1"/>
      <c r="G616" s="1"/>
      <c r="H616" s="1"/>
      <c r="I616" s="1"/>
      <c r="J616" s="1"/>
      <c r="K616" s="1"/>
      <c r="L616" s="1"/>
      <c r="M616" s="1"/>
      <c r="N616" s="1"/>
      <c r="O616" s="1"/>
      <c r="P616" s="56"/>
    </row>
    <row r="617" spans="1:16" s="57" customFormat="1">
      <c r="A617" s="1"/>
      <c r="B617" s="1"/>
      <c r="C617" s="1"/>
      <c r="D617" s="40"/>
      <c r="E617" s="1"/>
      <c r="F617" s="1"/>
      <c r="G617" s="1"/>
      <c r="H617" s="1"/>
      <c r="I617" s="1"/>
      <c r="J617" s="1"/>
      <c r="K617" s="1"/>
      <c r="L617" s="1"/>
      <c r="M617" s="1"/>
      <c r="N617" s="1"/>
      <c r="O617" s="1"/>
      <c r="P617" s="56"/>
    </row>
    <row r="618" spans="1:16" s="57" customFormat="1">
      <c r="A618" s="1"/>
      <c r="B618" s="1"/>
      <c r="C618" s="1"/>
      <c r="D618" s="40"/>
      <c r="E618" s="1"/>
      <c r="F618" s="1"/>
      <c r="G618" s="1"/>
      <c r="H618" s="1"/>
      <c r="I618" s="1"/>
      <c r="J618" s="1"/>
      <c r="K618" s="1"/>
      <c r="L618" s="1"/>
      <c r="M618" s="1"/>
      <c r="N618" s="1"/>
      <c r="O618" s="1"/>
      <c r="P618" s="56"/>
    </row>
    <row r="619" spans="1:16" s="57" customFormat="1">
      <c r="A619" s="1"/>
      <c r="B619" s="1"/>
      <c r="C619" s="1"/>
      <c r="D619" s="40"/>
      <c r="E619" s="1"/>
      <c r="F619" s="1"/>
      <c r="G619" s="1"/>
      <c r="H619" s="1"/>
      <c r="I619" s="1"/>
      <c r="J619" s="1"/>
      <c r="K619" s="1"/>
      <c r="L619" s="1"/>
      <c r="M619" s="1"/>
      <c r="N619" s="1"/>
      <c r="O619" s="1"/>
      <c r="P619" s="56"/>
    </row>
    <row r="620" spans="1:16" s="57" customFormat="1">
      <c r="A620" s="1"/>
      <c r="B620" s="1"/>
      <c r="C620" s="1"/>
      <c r="D620" s="40"/>
      <c r="E620" s="1"/>
      <c r="F620" s="1"/>
      <c r="G620" s="1"/>
      <c r="H620" s="1"/>
      <c r="I620" s="1"/>
      <c r="J620" s="1"/>
      <c r="K620" s="1"/>
      <c r="L620" s="1"/>
      <c r="M620" s="1"/>
      <c r="N620" s="1"/>
      <c r="O620" s="1"/>
      <c r="P620" s="56"/>
    </row>
    <row r="621" spans="1:16" s="57" customFormat="1">
      <c r="A621" s="1"/>
      <c r="B621" s="1"/>
      <c r="C621" s="1"/>
      <c r="D621" s="40"/>
      <c r="E621" s="1"/>
      <c r="F621" s="1"/>
      <c r="G621" s="1"/>
      <c r="H621" s="1"/>
      <c r="I621" s="1"/>
      <c r="J621" s="1"/>
      <c r="K621" s="1"/>
      <c r="L621" s="1"/>
      <c r="M621" s="1"/>
      <c r="N621" s="1"/>
      <c r="O621" s="1"/>
      <c r="P621" s="56"/>
    </row>
    <row r="622" spans="1:16" s="57" customFormat="1">
      <c r="A622" s="1"/>
      <c r="B622" s="1"/>
      <c r="C622" s="1"/>
      <c r="D622" s="40"/>
      <c r="E622" s="1"/>
      <c r="F622" s="1"/>
      <c r="G622" s="1"/>
      <c r="H622" s="1"/>
      <c r="I622" s="1"/>
      <c r="J622" s="1"/>
      <c r="K622" s="1"/>
      <c r="L622" s="1"/>
      <c r="M622" s="1"/>
      <c r="N622" s="1"/>
      <c r="O622" s="1"/>
      <c r="P622" s="56"/>
    </row>
    <row r="623" spans="1:16" s="57" customFormat="1">
      <c r="A623" s="1"/>
      <c r="B623" s="1"/>
      <c r="C623" s="1"/>
      <c r="D623" s="40"/>
      <c r="E623" s="1"/>
      <c r="F623" s="1"/>
      <c r="G623" s="1"/>
      <c r="H623" s="1"/>
      <c r="I623" s="1"/>
      <c r="J623" s="1"/>
      <c r="K623" s="1"/>
      <c r="L623" s="1"/>
      <c r="M623" s="1"/>
      <c r="N623" s="1"/>
      <c r="O623" s="1"/>
      <c r="P623" s="56"/>
    </row>
    <row r="624" spans="1:16" s="57" customFormat="1">
      <c r="A624" s="1"/>
      <c r="B624" s="1"/>
      <c r="C624" s="1"/>
      <c r="D624" s="40"/>
      <c r="E624" s="1"/>
      <c r="F624" s="1"/>
      <c r="G624" s="1"/>
      <c r="H624" s="1"/>
      <c r="I624" s="1"/>
      <c r="J624" s="1"/>
      <c r="K624" s="1"/>
      <c r="L624" s="1"/>
      <c r="M624" s="1"/>
      <c r="N624" s="1"/>
      <c r="O624" s="1"/>
      <c r="P624" s="56"/>
    </row>
    <row r="625" spans="1:16" s="57" customFormat="1">
      <c r="A625" s="1"/>
      <c r="B625" s="1"/>
      <c r="C625" s="1"/>
      <c r="D625" s="40"/>
      <c r="E625" s="1"/>
      <c r="F625" s="1"/>
      <c r="G625" s="1"/>
      <c r="H625" s="1"/>
      <c r="I625" s="1"/>
      <c r="J625" s="1"/>
      <c r="K625" s="1"/>
      <c r="L625" s="1"/>
      <c r="M625" s="1"/>
      <c r="N625" s="1"/>
      <c r="O625" s="1"/>
      <c r="P625" s="56"/>
    </row>
    <row r="626" spans="1:16" s="57" customFormat="1">
      <c r="A626" s="1"/>
      <c r="B626" s="1"/>
      <c r="C626" s="1"/>
      <c r="D626" s="40"/>
      <c r="E626" s="1"/>
      <c r="F626" s="1"/>
      <c r="G626" s="1"/>
      <c r="H626" s="1"/>
      <c r="I626" s="1"/>
      <c r="J626" s="1"/>
      <c r="K626" s="1"/>
      <c r="L626" s="1"/>
      <c r="M626" s="1"/>
      <c r="N626" s="1"/>
      <c r="O626" s="1"/>
      <c r="P626" s="56"/>
    </row>
    <row r="627" spans="1:16" s="57" customFormat="1">
      <c r="A627" s="1"/>
      <c r="B627" s="1"/>
      <c r="C627" s="1"/>
      <c r="D627" s="40"/>
      <c r="E627" s="1"/>
      <c r="F627" s="1"/>
      <c r="G627" s="1"/>
      <c r="H627" s="1"/>
      <c r="I627" s="1"/>
      <c r="J627" s="1"/>
      <c r="K627" s="1"/>
      <c r="L627" s="1"/>
      <c r="M627" s="1"/>
      <c r="N627" s="1"/>
      <c r="O627" s="1"/>
      <c r="P627" s="56"/>
    </row>
    <row r="628" spans="1:16" s="57" customFormat="1">
      <c r="A628" s="1"/>
      <c r="B628" s="1"/>
      <c r="C628" s="1"/>
      <c r="D628" s="40"/>
      <c r="E628" s="1"/>
      <c r="F628" s="1"/>
      <c r="G628" s="1"/>
      <c r="H628" s="1"/>
      <c r="I628" s="1"/>
      <c r="J628" s="1"/>
      <c r="K628" s="1"/>
      <c r="L628" s="1"/>
      <c r="M628" s="1"/>
      <c r="N628" s="1"/>
      <c r="O628" s="1"/>
      <c r="P628" s="56"/>
    </row>
    <row r="629" spans="1:16" s="57" customFormat="1">
      <c r="A629" s="1"/>
      <c r="B629" s="1"/>
      <c r="C629" s="1"/>
      <c r="D629" s="40"/>
      <c r="E629" s="1"/>
      <c r="F629" s="1"/>
      <c r="G629" s="1"/>
      <c r="H629" s="1"/>
      <c r="I629" s="1"/>
      <c r="J629" s="1"/>
      <c r="K629" s="1"/>
      <c r="L629" s="1"/>
      <c r="M629" s="1"/>
      <c r="N629" s="1"/>
      <c r="O629" s="1"/>
      <c r="P629" s="56"/>
    </row>
    <row r="630" spans="1:16" s="57" customFormat="1">
      <c r="A630" s="1"/>
      <c r="B630" s="1"/>
      <c r="C630" s="1"/>
      <c r="D630" s="40"/>
      <c r="E630" s="1"/>
      <c r="F630" s="1"/>
      <c r="G630" s="1"/>
      <c r="H630" s="1"/>
      <c r="I630" s="1"/>
      <c r="J630" s="1"/>
      <c r="K630" s="1"/>
      <c r="L630" s="1"/>
      <c r="M630" s="1"/>
      <c r="N630" s="1"/>
      <c r="O630" s="1"/>
      <c r="P630" s="56"/>
    </row>
    <row r="631" spans="1:16" s="57" customFormat="1">
      <c r="A631" s="1"/>
      <c r="B631" s="1"/>
      <c r="C631" s="1"/>
      <c r="D631" s="40"/>
      <c r="E631" s="1"/>
      <c r="F631" s="1"/>
      <c r="G631" s="1"/>
      <c r="H631" s="1"/>
      <c r="I631" s="1"/>
      <c r="J631" s="1"/>
      <c r="K631" s="1"/>
      <c r="L631" s="1"/>
      <c r="M631" s="1"/>
      <c r="N631" s="1"/>
      <c r="O631" s="1"/>
      <c r="P631" s="56"/>
    </row>
    <row r="632" spans="1:16" s="57" customFormat="1">
      <c r="A632" s="1"/>
      <c r="B632" s="1"/>
      <c r="C632" s="1"/>
      <c r="D632" s="40"/>
      <c r="E632" s="1"/>
      <c r="F632" s="1"/>
      <c r="G632" s="1"/>
      <c r="H632" s="1"/>
      <c r="I632" s="1"/>
      <c r="J632" s="1"/>
      <c r="K632" s="1"/>
      <c r="L632" s="1"/>
      <c r="M632" s="1"/>
      <c r="N632" s="1"/>
      <c r="O632" s="1"/>
      <c r="P632" s="56"/>
    </row>
    <row r="633" spans="1:16" s="57" customFormat="1">
      <c r="A633" s="1"/>
      <c r="B633" s="1"/>
      <c r="C633" s="1"/>
      <c r="D633" s="40"/>
      <c r="E633" s="1"/>
      <c r="F633" s="1"/>
      <c r="G633" s="1"/>
      <c r="H633" s="1"/>
      <c r="I633" s="1"/>
      <c r="J633" s="1"/>
      <c r="K633" s="1"/>
      <c r="L633" s="1"/>
      <c r="M633" s="1"/>
      <c r="N633" s="1"/>
      <c r="O633" s="1"/>
      <c r="P633" s="56"/>
    </row>
    <row r="634" spans="1:16" s="57" customFormat="1">
      <c r="A634" s="1"/>
      <c r="B634" s="1"/>
      <c r="C634" s="1"/>
      <c r="D634" s="40"/>
      <c r="E634" s="1"/>
      <c r="F634" s="1"/>
      <c r="G634" s="1"/>
      <c r="H634" s="1"/>
      <c r="I634" s="1"/>
      <c r="J634" s="1"/>
      <c r="K634" s="1"/>
      <c r="L634" s="1"/>
      <c r="M634" s="1"/>
      <c r="N634" s="1"/>
      <c r="O634" s="1"/>
      <c r="P634" s="56"/>
    </row>
    <row r="635" spans="1:16" s="57" customFormat="1">
      <c r="A635" s="1"/>
      <c r="B635" s="1"/>
      <c r="C635" s="1"/>
      <c r="D635" s="40"/>
      <c r="E635" s="1"/>
      <c r="F635" s="1"/>
      <c r="G635" s="1"/>
      <c r="H635" s="1"/>
      <c r="I635" s="1"/>
      <c r="J635" s="1"/>
      <c r="K635" s="1"/>
      <c r="L635" s="1"/>
      <c r="M635" s="1"/>
      <c r="N635" s="1"/>
      <c r="O635" s="1"/>
      <c r="P635" s="56"/>
    </row>
    <row r="636" spans="1:16" s="57" customFormat="1">
      <c r="A636" s="1"/>
      <c r="B636" s="1"/>
      <c r="C636" s="1"/>
      <c r="D636" s="40"/>
      <c r="E636" s="1"/>
      <c r="F636" s="1"/>
      <c r="G636" s="1"/>
      <c r="H636" s="1"/>
      <c r="I636" s="1"/>
      <c r="J636" s="1"/>
      <c r="K636" s="1"/>
      <c r="L636" s="1"/>
      <c r="M636" s="1"/>
      <c r="N636" s="1"/>
      <c r="O636" s="1"/>
      <c r="P636" s="56"/>
    </row>
    <row r="637" spans="1:16" s="57" customFormat="1">
      <c r="A637" s="1"/>
      <c r="B637" s="1"/>
      <c r="C637" s="1"/>
      <c r="D637" s="40"/>
      <c r="E637" s="1"/>
      <c r="F637" s="1"/>
      <c r="G637" s="1"/>
      <c r="H637" s="1"/>
      <c r="I637" s="1"/>
      <c r="J637" s="1"/>
      <c r="K637" s="1"/>
      <c r="L637" s="1"/>
      <c r="M637" s="1"/>
      <c r="N637" s="1"/>
      <c r="O637" s="1"/>
      <c r="P637" s="56"/>
    </row>
    <row r="638" spans="1:16" s="57" customFormat="1">
      <c r="A638" s="1"/>
      <c r="B638" s="1"/>
      <c r="C638" s="1"/>
      <c r="D638" s="40"/>
      <c r="E638" s="1"/>
      <c r="F638" s="1"/>
      <c r="G638" s="1"/>
      <c r="H638" s="1"/>
      <c r="I638" s="1"/>
      <c r="J638" s="1"/>
      <c r="K638" s="1"/>
      <c r="L638" s="1"/>
      <c r="M638" s="1"/>
      <c r="N638" s="1"/>
      <c r="O638" s="1"/>
      <c r="P638" s="56"/>
    </row>
    <row r="639" spans="1:16" s="57" customFormat="1">
      <c r="A639" s="1"/>
      <c r="B639" s="1"/>
      <c r="C639" s="1"/>
      <c r="D639" s="40"/>
      <c r="E639" s="1"/>
      <c r="F639" s="1"/>
      <c r="G639" s="1"/>
      <c r="H639" s="1"/>
      <c r="I639" s="1"/>
      <c r="J639" s="1"/>
      <c r="K639" s="1"/>
      <c r="L639" s="1"/>
      <c r="M639" s="1"/>
      <c r="N639" s="1"/>
      <c r="O639" s="1"/>
      <c r="P639" s="56"/>
    </row>
    <row r="640" spans="1:16" s="57" customFormat="1">
      <c r="A640" s="1"/>
      <c r="B640" s="1"/>
      <c r="C640" s="1"/>
      <c r="D640" s="40"/>
      <c r="E640" s="1"/>
      <c r="F640" s="1"/>
      <c r="G640" s="1"/>
      <c r="H640" s="1"/>
      <c r="I640" s="1"/>
      <c r="J640" s="1"/>
      <c r="K640" s="1"/>
      <c r="L640" s="1"/>
      <c r="M640" s="1"/>
      <c r="N640" s="1"/>
      <c r="O640" s="1"/>
      <c r="P640" s="56"/>
    </row>
    <row r="641" spans="1:16" s="57" customFormat="1">
      <c r="A641" s="1"/>
      <c r="B641" s="1"/>
      <c r="C641" s="1"/>
      <c r="D641" s="40"/>
      <c r="E641" s="1"/>
      <c r="F641" s="1"/>
      <c r="G641" s="1"/>
      <c r="H641" s="1"/>
      <c r="I641" s="1"/>
      <c r="J641" s="1"/>
      <c r="K641" s="1"/>
      <c r="L641" s="1"/>
      <c r="M641" s="1"/>
      <c r="N641" s="1"/>
      <c r="O641" s="1"/>
      <c r="P641" s="56"/>
    </row>
    <row r="642" spans="1:16" s="57" customFormat="1">
      <c r="A642" s="1"/>
      <c r="B642" s="1"/>
      <c r="C642" s="1"/>
      <c r="D642" s="40"/>
      <c r="E642" s="1"/>
      <c r="F642" s="1"/>
      <c r="G642" s="1"/>
      <c r="H642" s="1"/>
      <c r="I642" s="1"/>
      <c r="J642" s="1"/>
      <c r="K642" s="1"/>
      <c r="L642" s="1"/>
      <c r="M642" s="1"/>
      <c r="N642" s="1"/>
      <c r="O642" s="1"/>
      <c r="P642" s="56"/>
    </row>
    <row r="643" spans="1:16" s="57" customFormat="1">
      <c r="A643" s="1"/>
      <c r="B643" s="1"/>
      <c r="C643" s="1"/>
      <c r="D643" s="40"/>
      <c r="E643" s="1"/>
      <c r="F643" s="1"/>
      <c r="G643" s="1"/>
      <c r="H643" s="1"/>
      <c r="I643" s="1"/>
      <c r="J643" s="1"/>
      <c r="K643" s="1"/>
      <c r="L643" s="1"/>
      <c r="M643" s="1"/>
      <c r="N643" s="1"/>
      <c r="O643" s="1"/>
      <c r="P643" s="56"/>
    </row>
    <row r="644" spans="1:16" s="57" customFormat="1">
      <c r="A644" s="1"/>
      <c r="B644" s="1"/>
      <c r="C644" s="1"/>
      <c r="D644" s="40"/>
      <c r="E644" s="1"/>
      <c r="F644" s="1"/>
      <c r="G644" s="1"/>
      <c r="H644" s="1"/>
      <c r="I644" s="1"/>
      <c r="J644" s="1"/>
      <c r="K644" s="1"/>
      <c r="L644" s="1"/>
      <c r="M644" s="1"/>
      <c r="N644" s="1"/>
      <c r="O644" s="1"/>
      <c r="P644" s="56"/>
    </row>
    <row r="645" spans="1:16" s="57" customFormat="1">
      <c r="A645" s="1"/>
      <c r="B645" s="1"/>
      <c r="C645" s="1"/>
      <c r="D645" s="40"/>
      <c r="E645" s="1"/>
      <c r="F645" s="1"/>
      <c r="G645" s="1"/>
      <c r="H645" s="1"/>
      <c r="I645" s="1"/>
      <c r="J645" s="1"/>
      <c r="K645" s="1"/>
      <c r="L645" s="1"/>
      <c r="M645" s="1"/>
      <c r="N645" s="1"/>
      <c r="O645" s="1"/>
      <c r="P645" s="56"/>
    </row>
    <row r="646" spans="1:16" s="57" customFormat="1">
      <c r="A646" s="1"/>
      <c r="B646" s="1"/>
      <c r="C646" s="1"/>
      <c r="D646" s="40"/>
      <c r="E646" s="1"/>
      <c r="F646" s="1"/>
      <c r="G646" s="1"/>
      <c r="H646" s="1"/>
      <c r="I646" s="1"/>
      <c r="J646" s="1"/>
      <c r="K646" s="1"/>
      <c r="L646" s="1"/>
      <c r="M646" s="1"/>
      <c r="N646" s="1"/>
      <c r="O646" s="1"/>
      <c r="P646" s="56"/>
    </row>
    <row r="647" spans="1:16" s="57" customFormat="1">
      <c r="A647" s="1"/>
      <c r="B647" s="1"/>
      <c r="C647" s="1"/>
      <c r="D647" s="40"/>
      <c r="E647" s="1"/>
      <c r="F647" s="1"/>
      <c r="G647" s="1"/>
      <c r="H647" s="1"/>
      <c r="I647" s="1"/>
      <c r="J647" s="1"/>
      <c r="K647" s="1"/>
      <c r="L647" s="1"/>
      <c r="M647" s="1"/>
      <c r="N647" s="1"/>
      <c r="O647" s="1"/>
      <c r="P647" s="56"/>
    </row>
    <row r="648" spans="1:16" s="57" customFormat="1">
      <c r="A648" s="1"/>
      <c r="B648" s="1"/>
      <c r="C648" s="1"/>
      <c r="D648" s="40"/>
      <c r="E648" s="1"/>
      <c r="F648" s="1"/>
      <c r="G648" s="1"/>
      <c r="H648" s="1"/>
      <c r="I648" s="1"/>
      <c r="J648" s="1"/>
      <c r="K648" s="1"/>
      <c r="L648" s="1"/>
      <c r="M648" s="1"/>
      <c r="N648" s="1"/>
      <c r="O648" s="1"/>
      <c r="P648" s="56"/>
    </row>
    <row r="649" spans="1:16" s="57" customFormat="1">
      <c r="A649" s="1"/>
      <c r="B649" s="1"/>
      <c r="C649" s="1"/>
      <c r="D649" s="40"/>
      <c r="E649" s="1"/>
      <c r="F649" s="1"/>
      <c r="G649" s="1"/>
      <c r="H649" s="1"/>
      <c r="I649" s="1"/>
      <c r="J649" s="1"/>
      <c r="K649" s="1"/>
      <c r="L649" s="1"/>
      <c r="M649" s="1"/>
      <c r="N649" s="1"/>
      <c r="O649" s="1"/>
      <c r="P649" s="56"/>
    </row>
    <row r="650" spans="1:16" s="57" customFormat="1">
      <c r="A650" s="1"/>
      <c r="B650" s="1"/>
      <c r="C650" s="1"/>
      <c r="D650" s="40"/>
      <c r="E650" s="1"/>
      <c r="F650" s="1"/>
      <c r="G650" s="1"/>
      <c r="H650" s="1"/>
      <c r="I650" s="1"/>
      <c r="J650" s="1"/>
      <c r="K650" s="1"/>
      <c r="L650" s="1"/>
      <c r="M650" s="1"/>
      <c r="N650" s="1"/>
      <c r="O650" s="1"/>
      <c r="P650" s="56"/>
    </row>
    <row r="651" spans="1:16" s="57" customFormat="1">
      <c r="A651" s="1"/>
      <c r="B651" s="1"/>
      <c r="C651" s="1"/>
      <c r="D651" s="40"/>
      <c r="E651" s="1"/>
      <c r="F651" s="1"/>
      <c r="G651" s="1"/>
      <c r="H651" s="1"/>
      <c r="I651" s="1"/>
      <c r="J651" s="1"/>
      <c r="K651" s="1"/>
      <c r="L651" s="1"/>
      <c r="M651" s="1"/>
      <c r="N651" s="1"/>
      <c r="O651" s="1"/>
      <c r="P651" s="56"/>
    </row>
    <row r="652" spans="1:16" s="57" customFormat="1">
      <c r="A652" s="1"/>
      <c r="B652" s="1"/>
      <c r="C652" s="1"/>
      <c r="D652" s="40"/>
      <c r="E652" s="1"/>
      <c r="F652" s="1"/>
      <c r="G652" s="1"/>
      <c r="H652" s="1"/>
      <c r="I652" s="1"/>
      <c r="J652" s="1"/>
      <c r="K652" s="1"/>
      <c r="L652" s="1"/>
      <c r="M652" s="1"/>
      <c r="N652" s="1"/>
      <c r="O652" s="1"/>
      <c r="P652" s="56"/>
    </row>
    <row r="653" spans="1:16" s="57" customFormat="1">
      <c r="A653" s="1"/>
      <c r="B653" s="1"/>
      <c r="C653" s="1"/>
      <c r="D653" s="40"/>
      <c r="E653" s="1"/>
      <c r="F653" s="1"/>
      <c r="G653" s="1"/>
      <c r="H653" s="1"/>
      <c r="I653" s="1"/>
      <c r="J653" s="1"/>
      <c r="K653" s="1"/>
      <c r="L653" s="1"/>
      <c r="M653" s="1"/>
      <c r="N653" s="1"/>
      <c r="O653" s="1"/>
      <c r="P653" s="56"/>
    </row>
    <row r="654" spans="1:16" s="57" customFormat="1">
      <c r="A654" s="1"/>
      <c r="B654" s="1"/>
      <c r="C654" s="1"/>
      <c r="D654" s="40"/>
      <c r="E654" s="1"/>
      <c r="F654" s="1"/>
      <c r="G654" s="1"/>
      <c r="H654" s="1"/>
      <c r="I654" s="1"/>
      <c r="J654" s="1"/>
      <c r="K654" s="1"/>
      <c r="L654" s="1"/>
      <c r="M654" s="1"/>
      <c r="N654" s="1"/>
      <c r="O654" s="1"/>
      <c r="P654" s="56"/>
    </row>
    <row r="655" spans="1:16" s="57" customFormat="1">
      <c r="A655" s="1"/>
      <c r="B655" s="1"/>
      <c r="C655" s="1"/>
      <c r="D655" s="40"/>
      <c r="E655" s="1"/>
      <c r="F655" s="1"/>
      <c r="G655" s="1"/>
      <c r="H655" s="1"/>
      <c r="I655" s="1"/>
      <c r="J655" s="1"/>
      <c r="K655" s="1"/>
      <c r="L655" s="1"/>
      <c r="M655" s="1"/>
      <c r="N655" s="1"/>
      <c r="O655" s="1"/>
      <c r="P655" s="56"/>
    </row>
    <row r="656" spans="1:16" s="57" customFormat="1">
      <c r="A656" s="1"/>
      <c r="B656" s="1"/>
      <c r="C656" s="1"/>
      <c r="D656" s="40"/>
      <c r="E656" s="1"/>
      <c r="F656" s="1"/>
      <c r="G656" s="1"/>
      <c r="H656" s="1"/>
      <c r="I656" s="1"/>
      <c r="J656" s="1"/>
      <c r="K656" s="1"/>
      <c r="L656" s="1"/>
      <c r="M656" s="1"/>
      <c r="N656" s="1"/>
      <c r="O656" s="1"/>
      <c r="P656" s="56"/>
    </row>
    <row r="657" spans="1:16" s="57" customFormat="1">
      <c r="A657" s="1"/>
      <c r="B657" s="1"/>
      <c r="C657" s="1"/>
      <c r="D657" s="40"/>
      <c r="E657" s="1"/>
      <c r="F657" s="1"/>
      <c r="G657" s="1"/>
      <c r="H657" s="1"/>
      <c r="I657" s="1"/>
      <c r="J657" s="1"/>
      <c r="K657" s="1"/>
      <c r="L657" s="1"/>
      <c r="M657" s="1"/>
      <c r="N657" s="1"/>
      <c r="O657" s="1"/>
      <c r="P657" s="56"/>
    </row>
    <row r="658" spans="1:16" s="57" customFormat="1">
      <c r="A658" s="1"/>
      <c r="B658" s="1"/>
      <c r="C658" s="1"/>
      <c r="D658" s="40"/>
      <c r="E658" s="1"/>
      <c r="F658" s="1"/>
      <c r="G658" s="1"/>
      <c r="H658" s="1"/>
      <c r="I658" s="1"/>
      <c r="J658" s="1"/>
      <c r="K658" s="1"/>
      <c r="L658" s="1"/>
      <c r="M658" s="1"/>
      <c r="N658" s="1"/>
      <c r="O658" s="1"/>
      <c r="P658" s="56"/>
    </row>
    <row r="659" spans="1:16" s="57" customFormat="1">
      <c r="A659" s="1"/>
      <c r="B659" s="1"/>
      <c r="C659" s="1"/>
      <c r="D659" s="40"/>
      <c r="E659" s="1"/>
      <c r="F659" s="1"/>
      <c r="G659" s="1"/>
      <c r="H659" s="1"/>
      <c r="I659" s="1"/>
      <c r="J659" s="1"/>
      <c r="K659" s="1"/>
      <c r="L659" s="1"/>
      <c r="M659" s="1"/>
      <c r="N659" s="1"/>
      <c r="O659" s="1"/>
      <c r="P659" s="56"/>
    </row>
    <row r="660" spans="1:16" s="57" customFormat="1">
      <c r="A660" s="1"/>
      <c r="B660" s="1"/>
      <c r="C660" s="1"/>
      <c r="D660" s="40"/>
      <c r="E660" s="1"/>
      <c r="F660" s="1"/>
      <c r="G660" s="1"/>
      <c r="H660" s="1"/>
      <c r="I660" s="1"/>
      <c r="J660" s="1"/>
      <c r="K660" s="1"/>
      <c r="L660" s="1"/>
      <c r="M660" s="1"/>
      <c r="N660" s="1"/>
      <c r="O660" s="1"/>
      <c r="P660" s="56"/>
    </row>
    <row r="661" spans="1:16" s="57" customFormat="1">
      <c r="A661" s="1"/>
      <c r="B661" s="1"/>
      <c r="C661" s="1"/>
      <c r="D661" s="40"/>
      <c r="E661" s="1"/>
      <c r="F661" s="1"/>
      <c r="G661" s="1"/>
      <c r="H661" s="1"/>
      <c r="I661" s="1"/>
      <c r="J661" s="1"/>
      <c r="K661" s="1"/>
      <c r="L661" s="1"/>
      <c r="M661" s="1"/>
      <c r="N661" s="1"/>
      <c r="O661" s="1"/>
      <c r="P661" s="56"/>
    </row>
    <row r="662" spans="1:16" s="57" customFormat="1">
      <c r="A662" s="1"/>
      <c r="B662" s="1"/>
      <c r="C662" s="1"/>
      <c r="D662" s="40"/>
      <c r="E662" s="1"/>
      <c r="F662" s="1"/>
      <c r="G662" s="1"/>
      <c r="H662" s="1"/>
      <c r="I662" s="1"/>
      <c r="J662" s="1"/>
      <c r="K662" s="1"/>
      <c r="L662" s="1"/>
      <c r="M662" s="1"/>
      <c r="N662" s="1"/>
      <c r="O662" s="1"/>
      <c r="P662" s="56"/>
    </row>
    <row r="663" spans="1:16" s="57" customFormat="1">
      <c r="A663" s="1"/>
      <c r="B663" s="1"/>
      <c r="C663" s="1"/>
      <c r="D663" s="40"/>
      <c r="E663" s="1"/>
      <c r="F663" s="1"/>
      <c r="G663" s="1"/>
      <c r="H663" s="1"/>
      <c r="I663" s="1"/>
      <c r="J663" s="1"/>
      <c r="K663" s="1"/>
      <c r="L663" s="1"/>
      <c r="M663" s="1"/>
      <c r="N663" s="1"/>
      <c r="O663" s="1"/>
      <c r="P663" s="56"/>
    </row>
    <row r="664" spans="1:16" s="57" customFormat="1">
      <c r="A664" s="1"/>
      <c r="B664" s="1"/>
      <c r="C664" s="1"/>
      <c r="D664" s="40"/>
      <c r="E664" s="1"/>
      <c r="F664" s="1"/>
      <c r="G664" s="1"/>
      <c r="H664" s="1"/>
      <c r="I664" s="1"/>
      <c r="J664" s="1"/>
      <c r="K664" s="1"/>
      <c r="L664" s="1"/>
      <c r="M664" s="1"/>
      <c r="N664" s="1"/>
      <c r="O664" s="1"/>
      <c r="P664" s="56"/>
    </row>
    <row r="665" spans="1:16" s="57" customFormat="1">
      <c r="A665" s="1"/>
      <c r="B665" s="1"/>
      <c r="C665" s="1"/>
      <c r="D665" s="40"/>
      <c r="E665" s="1"/>
      <c r="F665" s="1"/>
      <c r="G665" s="1"/>
      <c r="H665" s="1"/>
      <c r="I665" s="1"/>
      <c r="J665" s="1"/>
      <c r="K665" s="1"/>
      <c r="L665" s="1"/>
      <c r="M665" s="1"/>
      <c r="N665" s="1"/>
      <c r="O665" s="1"/>
      <c r="P665" s="56"/>
    </row>
    <row r="666" spans="1:16" s="57" customFormat="1">
      <c r="A666" s="1"/>
      <c r="B666" s="1"/>
      <c r="C666" s="1"/>
      <c r="D666" s="40"/>
      <c r="E666" s="1"/>
      <c r="F666" s="1"/>
      <c r="G666" s="1"/>
      <c r="H666" s="1"/>
      <c r="I666" s="1"/>
      <c r="J666" s="1"/>
      <c r="K666" s="1"/>
      <c r="L666" s="1"/>
      <c r="M666" s="1"/>
      <c r="N666" s="1"/>
      <c r="O666" s="1"/>
      <c r="P666" s="56"/>
    </row>
    <row r="667" spans="1:16" s="57" customFormat="1">
      <c r="A667" s="1"/>
      <c r="B667" s="1"/>
      <c r="C667" s="1"/>
      <c r="D667" s="40"/>
      <c r="E667" s="1"/>
      <c r="F667" s="1"/>
      <c r="G667" s="1"/>
      <c r="H667" s="1"/>
      <c r="I667" s="1"/>
      <c r="J667" s="1"/>
      <c r="K667" s="1"/>
      <c r="L667" s="1"/>
      <c r="M667" s="1"/>
      <c r="N667" s="1"/>
      <c r="O667" s="1"/>
      <c r="P667" s="56"/>
    </row>
    <row r="668" spans="1:16" s="57" customFormat="1">
      <c r="A668" s="1"/>
      <c r="B668" s="1"/>
      <c r="C668" s="1"/>
      <c r="D668" s="40"/>
      <c r="E668" s="1"/>
      <c r="F668" s="1"/>
      <c r="G668" s="1"/>
      <c r="H668" s="1"/>
      <c r="I668" s="1"/>
      <c r="J668" s="1"/>
      <c r="K668" s="1"/>
      <c r="L668" s="1"/>
      <c r="M668" s="1"/>
      <c r="N668" s="1"/>
      <c r="O668" s="1"/>
      <c r="P668" s="56"/>
    </row>
    <row r="669" spans="1:16" s="57" customFormat="1">
      <c r="A669" s="1"/>
      <c r="B669" s="1"/>
      <c r="C669" s="1"/>
      <c r="D669" s="40"/>
      <c r="E669" s="1"/>
      <c r="F669" s="1"/>
      <c r="G669" s="1"/>
      <c r="H669" s="1"/>
      <c r="I669" s="1"/>
      <c r="J669" s="1"/>
      <c r="K669" s="1"/>
      <c r="L669" s="1"/>
      <c r="M669" s="1"/>
      <c r="N669" s="1"/>
      <c r="O669" s="1"/>
      <c r="P669" s="56"/>
    </row>
    <row r="670" spans="1:16" s="57" customFormat="1">
      <c r="A670" s="1"/>
      <c r="B670" s="1"/>
      <c r="C670" s="1"/>
      <c r="D670" s="40"/>
      <c r="E670" s="1"/>
      <c r="F670" s="1"/>
      <c r="G670" s="1"/>
      <c r="H670" s="1"/>
      <c r="I670" s="1"/>
      <c r="J670" s="1"/>
      <c r="K670" s="1"/>
      <c r="L670" s="1"/>
      <c r="M670" s="1"/>
      <c r="N670" s="1"/>
      <c r="O670" s="1"/>
      <c r="P670" s="56"/>
    </row>
    <row r="671" spans="1:16" s="57" customFormat="1">
      <c r="A671" s="1"/>
      <c r="B671" s="1"/>
      <c r="C671" s="1"/>
      <c r="D671" s="40"/>
      <c r="E671" s="1"/>
      <c r="F671" s="1"/>
      <c r="G671" s="1"/>
      <c r="H671" s="1"/>
      <c r="I671" s="1"/>
      <c r="J671" s="1"/>
      <c r="K671" s="1"/>
      <c r="L671" s="1"/>
      <c r="M671" s="1"/>
      <c r="N671" s="1"/>
      <c r="O671" s="1"/>
      <c r="P671" s="56"/>
    </row>
    <row r="672" spans="1:16" s="57" customFormat="1">
      <c r="A672" s="1"/>
      <c r="B672" s="1"/>
      <c r="C672" s="1"/>
      <c r="D672" s="40"/>
      <c r="E672" s="1"/>
      <c r="F672" s="1"/>
      <c r="G672" s="1"/>
      <c r="H672" s="1"/>
      <c r="I672" s="1"/>
      <c r="J672" s="1"/>
      <c r="K672" s="1"/>
      <c r="L672" s="1"/>
      <c r="M672" s="1"/>
      <c r="N672" s="1"/>
      <c r="O672" s="1"/>
      <c r="P672" s="56"/>
    </row>
    <row r="673" spans="1:16" s="57" customFormat="1">
      <c r="A673" s="1"/>
      <c r="B673" s="1"/>
      <c r="C673" s="1"/>
      <c r="D673" s="40"/>
      <c r="E673" s="1"/>
      <c r="F673" s="1"/>
      <c r="G673" s="1"/>
      <c r="H673" s="1"/>
      <c r="I673" s="1"/>
      <c r="J673" s="1"/>
      <c r="K673" s="1"/>
      <c r="L673" s="1"/>
      <c r="M673" s="1"/>
      <c r="N673" s="1"/>
      <c r="O673" s="1"/>
      <c r="P673" s="56"/>
    </row>
    <row r="674" spans="1:16" s="57" customFormat="1">
      <c r="A674" s="1"/>
      <c r="B674" s="1"/>
      <c r="C674" s="1"/>
      <c r="D674" s="40"/>
      <c r="E674" s="1"/>
      <c r="F674" s="1"/>
      <c r="G674" s="1"/>
      <c r="H674" s="1"/>
      <c r="I674" s="1"/>
      <c r="J674" s="1"/>
      <c r="K674" s="1"/>
      <c r="L674" s="1"/>
      <c r="M674" s="1"/>
      <c r="N674" s="1"/>
      <c r="O674" s="1"/>
      <c r="P674" s="56"/>
    </row>
    <row r="675" spans="1:16" s="57" customFormat="1">
      <c r="A675" s="1"/>
      <c r="B675" s="1"/>
      <c r="C675" s="1"/>
      <c r="D675" s="40"/>
      <c r="E675" s="1"/>
      <c r="F675" s="1"/>
      <c r="G675" s="1"/>
      <c r="H675" s="1"/>
      <c r="I675" s="1"/>
      <c r="J675" s="1"/>
      <c r="K675" s="1"/>
      <c r="L675" s="1"/>
      <c r="M675" s="1"/>
      <c r="N675" s="1"/>
      <c r="O675" s="1"/>
      <c r="P675" s="56"/>
    </row>
    <row r="676" spans="1:16" s="57" customFormat="1">
      <c r="A676" s="1"/>
      <c r="B676" s="1"/>
      <c r="C676" s="1"/>
      <c r="D676" s="40"/>
      <c r="E676" s="1"/>
      <c r="F676" s="1"/>
      <c r="G676" s="1"/>
      <c r="H676" s="1"/>
      <c r="I676" s="1"/>
      <c r="J676" s="1"/>
      <c r="K676" s="1"/>
      <c r="L676" s="1"/>
      <c r="M676" s="1"/>
      <c r="N676" s="1"/>
      <c r="O676" s="1"/>
      <c r="P676" s="56"/>
    </row>
    <row r="677" spans="1:16" s="57" customFormat="1">
      <c r="A677" s="1"/>
      <c r="B677" s="1"/>
      <c r="C677" s="1"/>
      <c r="D677" s="40"/>
      <c r="E677" s="1"/>
      <c r="F677" s="1"/>
      <c r="G677" s="1"/>
      <c r="H677" s="1"/>
      <c r="I677" s="1"/>
      <c r="J677" s="1"/>
      <c r="K677" s="1"/>
      <c r="L677" s="1"/>
      <c r="M677" s="1"/>
      <c r="N677" s="1"/>
      <c r="O677" s="1"/>
      <c r="P677" s="56"/>
    </row>
    <row r="678" spans="1:16" s="57" customFormat="1">
      <c r="A678" s="1"/>
      <c r="B678" s="1"/>
      <c r="C678" s="1"/>
      <c r="D678" s="40"/>
      <c r="E678" s="1"/>
      <c r="F678" s="1"/>
      <c r="G678" s="1"/>
      <c r="H678" s="1"/>
      <c r="I678" s="1"/>
      <c r="J678" s="1"/>
      <c r="K678" s="1"/>
      <c r="L678" s="1"/>
      <c r="M678" s="1"/>
      <c r="N678" s="1"/>
      <c r="O678" s="1"/>
      <c r="P678" s="56"/>
    </row>
    <row r="679" spans="1:16" s="57" customFormat="1">
      <c r="A679" s="1"/>
      <c r="B679" s="1"/>
      <c r="C679" s="1"/>
      <c r="D679" s="40"/>
      <c r="E679" s="1"/>
      <c r="F679" s="1"/>
      <c r="G679" s="1"/>
      <c r="H679" s="1"/>
      <c r="I679" s="1"/>
      <c r="J679" s="1"/>
      <c r="K679" s="1"/>
      <c r="L679" s="1"/>
      <c r="M679" s="1"/>
      <c r="N679" s="1"/>
      <c r="O679" s="1"/>
      <c r="P679" s="56"/>
    </row>
    <row r="680" spans="1:16" s="57" customFormat="1">
      <c r="A680" s="1"/>
      <c r="B680" s="1"/>
      <c r="C680" s="1"/>
      <c r="D680" s="40"/>
      <c r="E680" s="1"/>
      <c r="F680" s="1"/>
      <c r="G680" s="1"/>
      <c r="H680" s="1"/>
      <c r="I680" s="1"/>
      <c r="J680" s="1"/>
      <c r="K680" s="1"/>
      <c r="L680" s="1"/>
      <c r="M680" s="1"/>
      <c r="N680" s="1"/>
      <c r="O680" s="1"/>
      <c r="P680" s="56"/>
    </row>
    <row r="681" spans="1:16" s="57" customFormat="1">
      <c r="A681" s="1"/>
      <c r="B681" s="1"/>
      <c r="C681" s="1"/>
      <c r="D681" s="40"/>
      <c r="E681" s="1"/>
      <c r="F681" s="1"/>
      <c r="G681" s="1"/>
      <c r="H681" s="1"/>
      <c r="I681" s="1"/>
      <c r="J681" s="1"/>
      <c r="K681" s="1"/>
      <c r="L681" s="1"/>
      <c r="M681" s="1"/>
      <c r="N681" s="1"/>
      <c r="O681" s="1"/>
      <c r="P681" s="56"/>
    </row>
    <row r="682" spans="1:16" s="57" customFormat="1">
      <c r="A682" s="1"/>
      <c r="B682" s="1"/>
      <c r="C682" s="1"/>
      <c r="D682" s="40"/>
      <c r="E682" s="1"/>
      <c r="F682" s="1"/>
      <c r="G682" s="1"/>
      <c r="H682" s="1"/>
      <c r="I682" s="1"/>
      <c r="J682" s="1"/>
      <c r="K682" s="1"/>
      <c r="L682" s="1"/>
      <c r="M682" s="1"/>
      <c r="N682" s="1"/>
      <c r="O682" s="1"/>
      <c r="P682" s="56"/>
    </row>
    <row r="683" spans="1:16" s="57" customFormat="1">
      <c r="A683" s="1"/>
      <c r="B683" s="1"/>
      <c r="C683" s="1"/>
      <c r="D683" s="40"/>
      <c r="E683" s="1"/>
      <c r="F683" s="1"/>
      <c r="G683" s="1"/>
      <c r="H683" s="1"/>
      <c r="I683" s="1"/>
      <c r="J683" s="1"/>
      <c r="K683" s="1"/>
      <c r="L683" s="1"/>
      <c r="M683" s="1"/>
      <c r="N683" s="1"/>
      <c r="O683" s="1"/>
      <c r="P683" s="56"/>
    </row>
    <row r="684" spans="1:16" s="57" customFormat="1">
      <c r="A684" s="1"/>
      <c r="B684" s="1"/>
      <c r="C684" s="1"/>
      <c r="D684" s="40"/>
      <c r="E684" s="1"/>
      <c r="F684" s="1"/>
      <c r="G684" s="1"/>
      <c r="H684" s="1"/>
      <c r="I684" s="1"/>
      <c r="J684" s="1"/>
      <c r="K684" s="1"/>
      <c r="L684" s="1"/>
      <c r="M684" s="1"/>
      <c r="N684" s="1"/>
      <c r="O684" s="1"/>
      <c r="P684" s="56"/>
    </row>
    <row r="685" spans="1:16" s="57" customFormat="1">
      <c r="A685" s="1"/>
      <c r="B685" s="1"/>
      <c r="C685" s="1"/>
      <c r="D685" s="40"/>
      <c r="E685" s="1"/>
      <c r="F685" s="1"/>
      <c r="G685" s="1"/>
      <c r="H685" s="1"/>
      <c r="I685" s="1"/>
      <c r="J685" s="1"/>
      <c r="K685" s="1"/>
      <c r="L685" s="1"/>
      <c r="M685" s="1"/>
      <c r="N685" s="1"/>
      <c r="O685" s="1"/>
      <c r="P685" s="56"/>
    </row>
    <row r="686" spans="1:16" s="57" customFormat="1">
      <c r="A686" s="1"/>
      <c r="B686" s="1"/>
      <c r="C686" s="1"/>
      <c r="D686" s="40"/>
      <c r="E686" s="1"/>
      <c r="F686" s="1"/>
      <c r="G686" s="1"/>
      <c r="H686" s="1"/>
      <c r="I686" s="1"/>
      <c r="J686" s="1"/>
      <c r="K686" s="1"/>
      <c r="L686" s="1"/>
      <c r="M686" s="1"/>
      <c r="N686" s="1"/>
      <c r="O686" s="1"/>
      <c r="P686" s="56"/>
    </row>
    <row r="687" spans="1:16" s="57" customFormat="1">
      <c r="A687" s="1"/>
      <c r="B687" s="1"/>
      <c r="C687" s="1"/>
      <c r="D687" s="40"/>
      <c r="E687" s="1"/>
      <c r="F687" s="1"/>
      <c r="G687" s="1"/>
      <c r="H687" s="1"/>
      <c r="I687" s="1"/>
      <c r="J687" s="1"/>
      <c r="K687" s="1"/>
      <c r="L687" s="1"/>
      <c r="M687" s="1"/>
      <c r="N687" s="1"/>
      <c r="O687" s="1"/>
      <c r="P687" s="56"/>
    </row>
    <row r="688" spans="1:16" s="57" customFormat="1">
      <c r="A688" s="1"/>
      <c r="B688" s="1"/>
      <c r="C688" s="1"/>
      <c r="D688" s="40"/>
      <c r="E688" s="1"/>
      <c r="F688" s="1"/>
      <c r="G688" s="1"/>
      <c r="H688" s="1"/>
      <c r="I688" s="1"/>
      <c r="J688" s="1"/>
      <c r="K688" s="1"/>
      <c r="L688" s="1"/>
      <c r="M688" s="1"/>
      <c r="N688" s="1"/>
      <c r="O688" s="1"/>
      <c r="P688" s="56"/>
    </row>
    <row r="689" spans="1:16" s="57" customFormat="1">
      <c r="A689" s="1"/>
      <c r="B689" s="1"/>
      <c r="C689" s="1"/>
      <c r="D689" s="40"/>
      <c r="E689" s="1"/>
      <c r="F689" s="1"/>
      <c r="G689" s="1"/>
      <c r="H689" s="1"/>
      <c r="I689" s="1"/>
      <c r="J689" s="1"/>
      <c r="K689" s="1"/>
      <c r="L689" s="1"/>
      <c r="M689" s="1"/>
      <c r="N689" s="1"/>
      <c r="O689" s="1"/>
      <c r="P689" s="56"/>
    </row>
    <row r="690" spans="1:16" s="57" customFormat="1">
      <c r="A690" s="1"/>
      <c r="B690" s="1"/>
      <c r="C690" s="1"/>
      <c r="D690" s="40"/>
      <c r="E690" s="1"/>
      <c r="F690" s="1"/>
      <c r="G690" s="1"/>
      <c r="H690" s="1"/>
      <c r="I690" s="1"/>
      <c r="J690" s="1"/>
      <c r="K690" s="1"/>
      <c r="L690" s="1"/>
      <c r="M690" s="1"/>
      <c r="N690" s="1"/>
      <c r="O690" s="1"/>
      <c r="P690" s="56"/>
    </row>
    <row r="691" spans="1:16" s="57" customFormat="1">
      <c r="A691" s="1"/>
      <c r="B691" s="1"/>
      <c r="C691" s="1"/>
      <c r="D691" s="40"/>
      <c r="E691" s="1"/>
      <c r="F691" s="1"/>
      <c r="G691" s="1"/>
      <c r="H691" s="1"/>
      <c r="I691" s="1"/>
      <c r="J691" s="1"/>
      <c r="K691" s="1"/>
      <c r="L691" s="1"/>
      <c r="M691" s="1"/>
      <c r="N691" s="1"/>
      <c r="O691" s="1"/>
      <c r="P691" s="56"/>
    </row>
    <row r="692" spans="1:16" s="57" customFormat="1">
      <c r="A692" s="1"/>
      <c r="B692" s="1"/>
      <c r="C692" s="1"/>
      <c r="D692" s="40"/>
      <c r="E692" s="1"/>
      <c r="F692" s="1"/>
      <c r="G692" s="1"/>
      <c r="H692" s="1"/>
      <c r="I692" s="1"/>
      <c r="J692" s="1"/>
      <c r="K692" s="1"/>
      <c r="L692" s="1"/>
      <c r="M692" s="1"/>
      <c r="N692" s="1"/>
      <c r="O692" s="1"/>
      <c r="P692" s="56"/>
    </row>
    <row r="693" spans="1:16" s="57" customFormat="1">
      <c r="A693" s="1"/>
      <c r="B693" s="1"/>
      <c r="C693" s="1"/>
      <c r="D693" s="40"/>
      <c r="E693" s="1"/>
      <c r="F693" s="1"/>
      <c r="G693" s="1"/>
      <c r="H693" s="1"/>
      <c r="I693" s="1"/>
      <c r="J693" s="1"/>
      <c r="K693" s="1"/>
      <c r="L693" s="1"/>
      <c r="M693" s="1"/>
      <c r="N693" s="1"/>
      <c r="O693" s="1"/>
      <c r="P693" s="56"/>
    </row>
    <row r="694" spans="1:16" s="57" customFormat="1">
      <c r="A694" s="1"/>
      <c r="B694" s="1"/>
      <c r="C694" s="1"/>
      <c r="D694" s="40"/>
      <c r="E694" s="1"/>
      <c r="F694" s="1"/>
      <c r="G694" s="1"/>
      <c r="H694" s="1"/>
      <c r="I694" s="1"/>
      <c r="J694" s="1"/>
      <c r="K694" s="1"/>
      <c r="L694" s="1"/>
      <c r="M694" s="1"/>
      <c r="N694" s="1"/>
      <c r="O694" s="1"/>
      <c r="P694" s="56"/>
    </row>
    <row r="695" spans="1:16" s="57" customFormat="1">
      <c r="A695" s="1"/>
      <c r="B695" s="1"/>
      <c r="C695" s="1"/>
      <c r="D695" s="40"/>
      <c r="E695" s="1"/>
      <c r="F695" s="1"/>
      <c r="G695" s="1"/>
      <c r="H695" s="1"/>
      <c r="I695" s="1"/>
      <c r="J695" s="1"/>
      <c r="K695" s="1"/>
      <c r="L695" s="1"/>
      <c r="M695" s="1"/>
      <c r="N695" s="1"/>
      <c r="O695" s="1"/>
      <c r="P695" s="56"/>
    </row>
    <row r="696" spans="1:16" s="57" customFormat="1">
      <c r="A696" s="1"/>
      <c r="B696" s="1"/>
      <c r="C696" s="1"/>
      <c r="D696" s="40"/>
      <c r="E696" s="1"/>
      <c r="F696" s="1"/>
      <c r="G696" s="1"/>
      <c r="H696" s="1"/>
      <c r="I696" s="1"/>
      <c r="J696" s="1"/>
      <c r="K696" s="1"/>
      <c r="L696" s="1"/>
      <c r="M696" s="1"/>
      <c r="N696" s="1"/>
      <c r="O696" s="1"/>
      <c r="P696" s="56"/>
    </row>
    <row r="697" spans="1:16" s="57" customFormat="1">
      <c r="A697" s="1"/>
      <c r="B697" s="1"/>
      <c r="C697" s="1"/>
      <c r="D697" s="40"/>
      <c r="E697" s="1"/>
      <c r="F697" s="1"/>
      <c r="G697" s="1"/>
      <c r="H697" s="1"/>
      <c r="I697" s="1"/>
      <c r="J697" s="1"/>
      <c r="K697" s="1"/>
      <c r="L697" s="1"/>
      <c r="M697" s="1"/>
      <c r="N697" s="1"/>
      <c r="O697" s="1"/>
      <c r="P697" s="56"/>
    </row>
    <row r="698" spans="1:16" s="57" customFormat="1">
      <c r="A698" s="1"/>
      <c r="B698" s="1"/>
      <c r="C698" s="1"/>
      <c r="D698" s="40"/>
      <c r="E698" s="1"/>
      <c r="F698" s="1"/>
      <c r="G698" s="1"/>
      <c r="H698" s="1"/>
      <c r="I698" s="1"/>
      <c r="J698" s="1"/>
      <c r="K698" s="1"/>
      <c r="L698" s="1"/>
      <c r="M698" s="1"/>
      <c r="N698" s="1"/>
      <c r="O698" s="1"/>
      <c r="P698" s="56"/>
    </row>
    <row r="699" spans="1:16" s="57" customFormat="1">
      <c r="A699" s="1"/>
      <c r="B699" s="1"/>
      <c r="C699" s="1"/>
      <c r="D699" s="40"/>
      <c r="E699" s="1"/>
      <c r="F699" s="1"/>
      <c r="G699" s="1"/>
      <c r="H699" s="1"/>
      <c r="I699" s="1"/>
      <c r="J699" s="1"/>
      <c r="K699" s="1"/>
      <c r="L699" s="1"/>
      <c r="M699" s="1"/>
      <c r="N699" s="1"/>
      <c r="O699" s="1"/>
      <c r="P699" s="56"/>
    </row>
    <row r="700" spans="1:16" s="57" customFormat="1">
      <c r="A700" s="1"/>
      <c r="B700" s="1"/>
      <c r="C700" s="1"/>
      <c r="D700" s="40"/>
      <c r="E700" s="1"/>
      <c r="F700" s="1"/>
      <c r="G700" s="1"/>
      <c r="H700" s="1"/>
      <c r="I700" s="1"/>
      <c r="J700" s="1"/>
      <c r="K700" s="1"/>
      <c r="L700" s="1"/>
      <c r="M700" s="1"/>
      <c r="N700" s="1"/>
      <c r="O700" s="1"/>
      <c r="P700" s="56"/>
    </row>
    <row r="701" spans="1:16" s="57" customFormat="1">
      <c r="A701" s="1"/>
      <c r="B701" s="1"/>
      <c r="C701" s="1"/>
      <c r="D701" s="40"/>
      <c r="E701" s="1"/>
      <c r="F701" s="1"/>
      <c r="G701" s="1"/>
      <c r="H701" s="1"/>
      <c r="I701" s="1"/>
      <c r="J701" s="1"/>
      <c r="K701" s="1"/>
      <c r="L701" s="1"/>
      <c r="M701" s="1"/>
      <c r="N701" s="1"/>
      <c r="O701" s="1"/>
      <c r="P701" s="56"/>
    </row>
    <row r="702" spans="1:16" s="57" customFormat="1">
      <c r="A702" s="1"/>
      <c r="B702" s="1"/>
      <c r="C702" s="1"/>
      <c r="D702" s="40"/>
      <c r="E702" s="1"/>
      <c r="F702" s="1"/>
      <c r="G702" s="1"/>
      <c r="H702" s="1"/>
      <c r="I702" s="1"/>
      <c r="J702" s="1"/>
      <c r="K702" s="1"/>
      <c r="L702" s="1"/>
      <c r="M702" s="1"/>
      <c r="N702" s="1"/>
      <c r="O702" s="1"/>
      <c r="P702" s="56"/>
    </row>
    <row r="703" spans="1:16" s="57" customFormat="1">
      <c r="A703" s="1"/>
      <c r="B703" s="1"/>
      <c r="C703" s="1"/>
      <c r="D703" s="40"/>
      <c r="E703" s="1"/>
      <c r="F703" s="1"/>
      <c r="G703" s="1"/>
      <c r="H703" s="1"/>
      <c r="I703" s="1"/>
      <c r="J703" s="1"/>
      <c r="K703" s="1"/>
      <c r="L703" s="1"/>
      <c r="M703" s="1"/>
      <c r="N703" s="1"/>
      <c r="O703" s="1"/>
      <c r="P703" s="56"/>
    </row>
    <row r="704" spans="1:16" s="57" customFormat="1">
      <c r="A704" s="1"/>
      <c r="B704" s="1"/>
      <c r="C704" s="1"/>
      <c r="D704" s="40"/>
      <c r="E704" s="1"/>
      <c r="F704" s="1"/>
      <c r="G704" s="1"/>
      <c r="H704" s="1"/>
      <c r="I704" s="1"/>
      <c r="J704" s="1"/>
      <c r="K704" s="1"/>
      <c r="L704" s="1"/>
      <c r="M704" s="1"/>
      <c r="N704" s="1"/>
      <c r="O704" s="1"/>
      <c r="P704" s="56"/>
    </row>
    <row r="705" spans="1:16" s="57" customFormat="1">
      <c r="A705" s="1"/>
      <c r="B705" s="1"/>
      <c r="C705" s="1"/>
      <c r="D705" s="40"/>
      <c r="E705" s="1"/>
      <c r="F705" s="1"/>
      <c r="G705" s="1"/>
      <c r="H705" s="1"/>
      <c r="I705" s="1"/>
      <c r="J705" s="1"/>
      <c r="K705" s="1"/>
      <c r="L705" s="1"/>
      <c r="M705" s="1"/>
      <c r="N705" s="1"/>
      <c r="O705" s="1"/>
      <c r="P705" s="56"/>
    </row>
    <row r="706" spans="1:16" s="57" customFormat="1">
      <c r="A706" s="1"/>
      <c r="B706" s="1"/>
      <c r="C706" s="1"/>
      <c r="D706" s="40"/>
      <c r="E706" s="1"/>
      <c r="F706" s="1"/>
      <c r="G706" s="1"/>
      <c r="H706" s="1"/>
      <c r="I706" s="1"/>
      <c r="J706" s="1"/>
      <c r="K706" s="1"/>
      <c r="L706" s="1"/>
      <c r="M706" s="1"/>
      <c r="N706" s="1"/>
      <c r="O706" s="1"/>
      <c r="P706" s="56"/>
    </row>
    <row r="707" spans="1:16" s="57" customFormat="1">
      <c r="A707" s="1"/>
      <c r="B707" s="1"/>
      <c r="C707" s="1"/>
      <c r="D707" s="40"/>
      <c r="E707" s="1"/>
      <c r="F707" s="1"/>
      <c r="G707" s="1"/>
      <c r="H707" s="1"/>
      <c r="I707" s="1"/>
      <c r="J707" s="1"/>
      <c r="K707" s="1"/>
      <c r="L707" s="1"/>
      <c r="M707" s="1"/>
      <c r="N707" s="1"/>
      <c r="O707" s="1"/>
      <c r="P707" s="56"/>
    </row>
    <row r="708" spans="1:16" s="57" customFormat="1">
      <c r="A708" s="1"/>
      <c r="B708" s="1"/>
      <c r="C708" s="1"/>
      <c r="D708" s="40"/>
      <c r="E708" s="1"/>
      <c r="F708" s="1"/>
      <c r="G708" s="1"/>
      <c r="H708" s="1"/>
      <c r="I708" s="1"/>
      <c r="J708" s="1"/>
      <c r="K708" s="1"/>
      <c r="L708" s="1"/>
      <c r="M708" s="1"/>
      <c r="N708" s="1"/>
      <c r="O708" s="1"/>
      <c r="P708" s="56"/>
    </row>
    <row r="709" spans="1:16" s="57" customFormat="1">
      <c r="A709" s="1"/>
      <c r="B709" s="1"/>
      <c r="C709" s="1"/>
      <c r="D709" s="40"/>
      <c r="E709" s="1"/>
      <c r="F709" s="1"/>
      <c r="G709" s="1"/>
      <c r="H709" s="1"/>
      <c r="I709" s="1"/>
      <c r="J709" s="1"/>
      <c r="K709" s="1"/>
      <c r="L709" s="1"/>
      <c r="M709" s="1"/>
      <c r="N709" s="1"/>
      <c r="O709" s="1"/>
      <c r="P709" s="56"/>
    </row>
    <row r="710" spans="1:16" s="57" customFormat="1">
      <c r="A710" s="1"/>
      <c r="B710" s="1"/>
      <c r="C710" s="1"/>
      <c r="D710" s="40"/>
      <c r="E710" s="1"/>
      <c r="F710" s="1"/>
      <c r="G710" s="1"/>
      <c r="H710" s="1"/>
      <c r="I710" s="1"/>
      <c r="J710" s="1"/>
      <c r="K710" s="1"/>
      <c r="L710" s="1"/>
      <c r="M710" s="1"/>
      <c r="N710" s="1"/>
      <c r="O710" s="1"/>
      <c r="P710" s="56"/>
    </row>
    <row r="711" spans="1:16" s="57" customFormat="1">
      <c r="A711" s="1"/>
      <c r="B711" s="1"/>
      <c r="C711" s="1"/>
      <c r="D711" s="40"/>
      <c r="E711" s="1"/>
      <c r="F711" s="1"/>
      <c r="G711" s="1"/>
      <c r="H711" s="1"/>
      <c r="I711" s="1"/>
      <c r="J711" s="1"/>
      <c r="K711" s="1"/>
      <c r="L711" s="1"/>
      <c r="M711" s="1"/>
      <c r="N711" s="1"/>
      <c r="O711" s="1"/>
      <c r="P711" s="56"/>
    </row>
    <row r="712" spans="1:16" s="57" customFormat="1">
      <c r="A712" s="1"/>
      <c r="B712" s="1"/>
      <c r="C712" s="1"/>
      <c r="D712" s="40"/>
      <c r="E712" s="1"/>
      <c r="F712" s="1"/>
      <c r="G712" s="1"/>
      <c r="H712" s="1"/>
      <c r="I712" s="1"/>
      <c r="J712" s="1"/>
      <c r="K712" s="1"/>
      <c r="L712" s="1"/>
      <c r="M712" s="1"/>
      <c r="N712" s="1"/>
      <c r="O712" s="1"/>
      <c r="P712" s="56"/>
    </row>
    <row r="713" spans="1:16" s="57" customFormat="1">
      <c r="A713" s="1"/>
      <c r="B713" s="1"/>
      <c r="C713" s="1"/>
      <c r="D713" s="40"/>
      <c r="E713" s="1"/>
      <c r="F713" s="1"/>
      <c r="G713" s="1"/>
      <c r="H713" s="1"/>
      <c r="I713" s="1"/>
      <c r="J713" s="1"/>
      <c r="K713" s="1"/>
      <c r="L713" s="1"/>
      <c r="M713" s="1"/>
      <c r="N713" s="1"/>
      <c r="O713" s="1"/>
      <c r="P713" s="56"/>
    </row>
    <row r="714" spans="1:16" s="57" customFormat="1">
      <c r="A714" s="1"/>
      <c r="B714" s="1"/>
      <c r="C714" s="1"/>
      <c r="D714" s="40"/>
      <c r="E714" s="1"/>
      <c r="F714" s="1"/>
      <c r="G714" s="1"/>
      <c r="H714" s="1"/>
      <c r="I714" s="1"/>
      <c r="J714" s="1"/>
      <c r="K714" s="1"/>
      <c r="L714" s="1"/>
      <c r="M714" s="1"/>
      <c r="N714" s="1"/>
      <c r="O714" s="1"/>
      <c r="P714" s="56"/>
    </row>
    <row r="715" spans="1:16" s="57" customFormat="1">
      <c r="A715" s="1"/>
      <c r="B715" s="1"/>
      <c r="C715" s="1"/>
      <c r="D715" s="40"/>
      <c r="E715" s="1"/>
      <c r="F715" s="1"/>
      <c r="G715" s="1"/>
      <c r="H715" s="1"/>
      <c r="I715" s="1"/>
      <c r="J715" s="1"/>
      <c r="K715" s="1"/>
      <c r="L715" s="1"/>
      <c r="M715" s="1"/>
      <c r="N715" s="1"/>
      <c r="O715" s="1"/>
      <c r="P715" s="56"/>
    </row>
    <row r="716" spans="1:16" s="57" customFormat="1">
      <c r="A716" s="1"/>
      <c r="B716" s="1"/>
      <c r="C716" s="1"/>
      <c r="D716" s="40"/>
      <c r="E716" s="1"/>
      <c r="F716" s="1"/>
      <c r="G716" s="1"/>
      <c r="H716" s="1"/>
      <c r="I716" s="1"/>
      <c r="J716" s="1"/>
      <c r="K716" s="1"/>
      <c r="L716" s="1"/>
      <c r="M716" s="1"/>
      <c r="N716" s="1"/>
      <c r="O716" s="1"/>
      <c r="P716" s="56"/>
    </row>
    <row r="717" spans="1:16" s="57" customFormat="1">
      <c r="A717" s="1"/>
      <c r="B717" s="1"/>
      <c r="C717" s="1"/>
      <c r="D717" s="40"/>
      <c r="E717" s="1"/>
      <c r="F717" s="1"/>
      <c r="G717" s="1"/>
      <c r="H717" s="1"/>
      <c r="I717" s="1"/>
      <c r="J717" s="1"/>
      <c r="K717" s="1"/>
      <c r="L717" s="1"/>
      <c r="M717" s="1"/>
      <c r="N717" s="1"/>
      <c r="O717" s="1"/>
      <c r="P717" s="56"/>
    </row>
    <row r="718" spans="1:16" s="57" customFormat="1">
      <c r="A718" s="1"/>
      <c r="B718" s="1"/>
      <c r="C718" s="1"/>
      <c r="D718" s="40"/>
      <c r="E718" s="1"/>
      <c r="F718" s="1"/>
      <c r="G718" s="1"/>
      <c r="H718" s="1"/>
      <c r="I718" s="1"/>
      <c r="J718" s="1"/>
      <c r="K718" s="1"/>
      <c r="L718" s="1"/>
      <c r="M718" s="1"/>
      <c r="N718" s="1"/>
      <c r="O718" s="1"/>
      <c r="P718" s="56"/>
    </row>
    <row r="719" spans="1:16" s="57" customFormat="1">
      <c r="A719" s="1"/>
      <c r="B719" s="1"/>
      <c r="C719" s="1"/>
      <c r="D719" s="40"/>
      <c r="E719" s="1"/>
      <c r="F719" s="1"/>
      <c r="G719" s="1"/>
      <c r="H719" s="1"/>
      <c r="I719" s="1"/>
      <c r="J719" s="1"/>
      <c r="K719" s="1"/>
      <c r="L719" s="1"/>
      <c r="M719" s="1"/>
      <c r="N719" s="1"/>
      <c r="O719" s="1"/>
      <c r="P719" s="56"/>
    </row>
    <row r="720" spans="1:16" s="57" customFormat="1">
      <c r="A720" s="1"/>
      <c r="B720" s="1"/>
      <c r="C720" s="1"/>
      <c r="D720" s="40"/>
      <c r="E720" s="1"/>
      <c r="F720" s="1"/>
      <c r="G720" s="1"/>
      <c r="H720" s="1"/>
      <c r="I720" s="1"/>
      <c r="J720" s="1"/>
      <c r="K720" s="1"/>
      <c r="L720" s="1"/>
      <c r="M720" s="1"/>
      <c r="N720" s="1"/>
      <c r="O720" s="1"/>
      <c r="P720" s="56"/>
    </row>
    <row r="721" spans="1:16" s="57" customFormat="1">
      <c r="A721" s="1"/>
      <c r="B721" s="1"/>
      <c r="C721" s="1"/>
      <c r="D721" s="40"/>
      <c r="E721" s="1"/>
      <c r="F721" s="1"/>
      <c r="G721" s="1"/>
      <c r="H721" s="1"/>
      <c r="I721" s="1"/>
      <c r="J721" s="1"/>
      <c r="K721" s="1"/>
      <c r="L721" s="1"/>
      <c r="M721" s="1"/>
      <c r="N721" s="1"/>
      <c r="O721" s="1"/>
      <c r="P721" s="56"/>
    </row>
    <row r="722" spans="1:16" s="57" customFormat="1">
      <c r="A722" s="1"/>
      <c r="B722" s="1"/>
      <c r="C722" s="1"/>
      <c r="D722" s="40"/>
      <c r="E722" s="1"/>
      <c r="F722" s="1"/>
      <c r="G722" s="1"/>
      <c r="H722" s="1"/>
      <c r="I722" s="1"/>
      <c r="J722" s="1"/>
      <c r="K722" s="1"/>
      <c r="L722" s="1"/>
      <c r="M722" s="1"/>
      <c r="N722" s="1"/>
      <c r="O722" s="1"/>
      <c r="P722" s="56"/>
    </row>
    <row r="723" spans="1:16" s="57" customFormat="1">
      <c r="A723" s="1"/>
      <c r="B723" s="1"/>
      <c r="C723" s="1"/>
      <c r="D723" s="40"/>
      <c r="E723" s="1"/>
      <c r="F723" s="1"/>
      <c r="G723" s="1"/>
      <c r="H723" s="1"/>
      <c r="I723" s="1"/>
      <c r="J723" s="1"/>
      <c r="K723" s="1"/>
      <c r="L723" s="1"/>
      <c r="M723" s="1"/>
      <c r="N723" s="1"/>
      <c r="O723" s="1"/>
      <c r="P723" s="56"/>
    </row>
    <row r="724" spans="1:16" s="57" customFormat="1">
      <c r="A724" s="1"/>
      <c r="B724" s="1"/>
      <c r="C724" s="1"/>
      <c r="D724" s="40"/>
      <c r="E724" s="1"/>
      <c r="F724" s="1"/>
      <c r="G724" s="1"/>
      <c r="H724" s="1"/>
      <c r="I724" s="1"/>
      <c r="J724" s="1"/>
      <c r="K724" s="1"/>
      <c r="L724" s="1"/>
      <c r="M724" s="1"/>
      <c r="N724" s="1"/>
      <c r="O724" s="1"/>
      <c r="P724" s="56"/>
    </row>
    <row r="725" spans="1:16" s="57" customFormat="1">
      <c r="A725" s="1"/>
      <c r="B725" s="1"/>
      <c r="C725" s="1"/>
      <c r="D725" s="40"/>
      <c r="E725" s="1"/>
      <c r="F725" s="1"/>
      <c r="G725" s="1"/>
      <c r="H725" s="1"/>
      <c r="I725" s="1"/>
      <c r="J725" s="1"/>
      <c r="K725" s="1"/>
      <c r="L725" s="1"/>
      <c r="M725" s="1"/>
      <c r="N725" s="1"/>
      <c r="O725" s="1"/>
      <c r="P725" s="56"/>
    </row>
    <row r="726" spans="1:16" s="57" customFormat="1">
      <c r="A726" s="1"/>
      <c r="B726" s="1"/>
      <c r="C726" s="1"/>
      <c r="D726" s="40"/>
      <c r="E726" s="1"/>
      <c r="F726" s="1"/>
      <c r="G726" s="1"/>
      <c r="H726" s="1"/>
      <c r="I726" s="1"/>
      <c r="J726" s="1"/>
      <c r="K726" s="1"/>
      <c r="L726" s="1"/>
      <c r="M726" s="1"/>
      <c r="N726" s="1"/>
      <c r="O726" s="1"/>
      <c r="P726" s="56"/>
    </row>
    <row r="727" spans="1:16" s="57" customFormat="1">
      <c r="A727" s="1"/>
      <c r="B727" s="1"/>
      <c r="C727" s="1"/>
      <c r="D727" s="40"/>
      <c r="E727" s="1"/>
      <c r="F727" s="1"/>
      <c r="G727" s="1"/>
      <c r="H727" s="1"/>
      <c r="I727" s="1"/>
      <c r="J727" s="1"/>
      <c r="K727" s="1"/>
      <c r="L727" s="1"/>
      <c r="M727" s="1"/>
      <c r="N727" s="1"/>
      <c r="O727" s="1"/>
      <c r="P727" s="56"/>
    </row>
    <row r="728" spans="1:16" s="57" customFormat="1">
      <c r="A728" s="1"/>
      <c r="B728" s="1"/>
      <c r="C728" s="1"/>
      <c r="D728" s="40"/>
      <c r="E728" s="1"/>
      <c r="F728" s="1"/>
      <c r="G728" s="1"/>
      <c r="H728" s="1"/>
      <c r="I728" s="1"/>
      <c r="J728" s="1"/>
      <c r="K728" s="1"/>
      <c r="L728" s="1"/>
      <c r="M728" s="1"/>
      <c r="N728" s="1"/>
      <c r="O728" s="1"/>
      <c r="P728" s="56"/>
    </row>
    <row r="729" spans="1:16" s="57" customFormat="1">
      <c r="A729" s="1"/>
      <c r="B729" s="1"/>
      <c r="C729" s="1"/>
      <c r="D729" s="40"/>
      <c r="E729" s="1"/>
      <c r="F729" s="1"/>
      <c r="G729" s="1"/>
      <c r="H729" s="1"/>
      <c r="I729" s="1"/>
      <c r="J729" s="1"/>
      <c r="K729" s="1"/>
      <c r="L729" s="1"/>
      <c r="M729" s="1"/>
      <c r="N729" s="1"/>
      <c r="O729" s="1"/>
      <c r="P729" s="56"/>
    </row>
    <row r="730" spans="1:16" s="57" customFormat="1">
      <c r="A730" s="1"/>
      <c r="B730" s="1"/>
      <c r="C730" s="1"/>
      <c r="D730" s="40"/>
      <c r="E730" s="1"/>
      <c r="F730" s="1"/>
      <c r="G730" s="1"/>
      <c r="H730" s="1"/>
      <c r="I730" s="1"/>
      <c r="J730" s="1"/>
      <c r="K730" s="1"/>
      <c r="L730" s="1"/>
      <c r="M730" s="1"/>
      <c r="N730" s="1"/>
      <c r="O730" s="1"/>
      <c r="P730" s="56"/>
    </row>
    <row r="731" spans="1:16" s="57" customFormat="1">
      <c r="A731" s="1"/>
      <c r="B731" s="1"/>
      <c r="C731" s="1"/>
      <c r="D731" s="40"/>
      <c r="E731" s="1"/>
      <c r="F731" s="1"/>
      <c r="G731" s="1"/>
      <c r="H731" s="1"/>
      <c r="I731" s="1"/>
      <c r="J731" s="1"/>
      <c r="K731" s="1"/>
      <c r="L731" s="1"/>
      <c r="M731" s="1"/>
      <c r="N731" s="1"/>
      <c r="O731" s="1"/>
      <c r="P731" s="56"/>
    </row>
    <row r="732" spans="1:16" s="57" customFormat="1">
      <c r="A732" s="1"/>
      <c r="B732" s="1"/>
      <c r="C732" s="1"/>
      <c r="D732" s="40"/>
      <c r="E732" s="1"/>
      <c r="F732" s="1"/>
      <c r="G732" s="1"/>
      <c r="H732" s="1"/>
      <c r="I732" s="1"/>
      <c r="J732" s="1"/>
      <c r="K732" s="1"/>
      <c r="L732" s="1"/>
      <c r="M732" s="1"/>
      <c r="N732" s="1"/>
      <c r="O732" s="1"/>
      <c r="P732" s="56"/>
    </row>
    <row r="733" spans="1:16" s="57" customFormat="1">
      <c r="A733" s="1"/>
      <c r="B733" s="1"/>
      <c r="C733" s="1"/>
      <c r="D733" s="40"/>
      <c r="E733" s="1"/>
      <c r="F733" s="1"/>
      <c r="G733" s="1"/>
      <c r="H733" s="1"/>
      <c r="I733" s="1"/>
      <c r="J733" s="1"/>
      <c r="K733" s="1"/>
      <c r="L733" s="1"/>
      <c r="M733" s="1"/>
      <c r="N733" s="1"/>
      <c r="O733" s="1"/>
      <c r="P733" s="56"/>
    </row>
    <row r="734" spans="1:16" s="57" customFormat="1">
      <c r="A734" s="1"/>
      <c r="B734" s="1"/>
      <c r="C734" s="1"/>
      <c r="D734" s="40"/>
      <c r="E734" s="1"/>
      <c r="F734" s="1"/>
      <c r="G734" s="1"/>
      <c r="H734" s="1"/>
      <c r="I734" s="1"/>
      <c r="J734" s="1"/>
      <c r="K734" s="1"/>
      <c r="L734" s="1"/>
      <c r="M734" s="1"/>
      <c r="N734" s="1"/>
      <c r="O734" s="1"/>
      <c r="P734" s="56"/>
    </row>
    <row r="735" spans="1:16" s="57" customFormat="1">
      <c r="A735" s="1"/>
      <c r="B735" s="1"/>
      <c r="C735" s="1"/>
      <c r="D735" s="40"/>
      <c r="E735" s="1"/>
      <c r="F735" s="1"/>
      <c r="G735" s="1"/>
      <c r="H735" s="1"/>
      <c r="I735" s="1"/>
      <c r="J735" s="1"/>
      <c r="K735" s="1"/>
      <c r="L735" s="1"/>
      <c r="M735" s="1"/>
      <c r="N735" s="1"/>
      <c r="O735" s="1"/>
      <c r="P735" s="56"/>
    </row>
    <row r="736" spans="1:16" s="57" customFormat="1">
      <c r="A736" s="1"/>
      <c r="B736" s="1"/>
      <c r="C736" s="1"/>
      <c r="D736" s="40"/>
      <c r="E736" s="1"/>
      <c r="F736" s="1"/>
      <c r="G736" s="1"/>
      <c r="H736" s="1"/>
      <c r="I736" s="1"/>
      <c r="J736" s="1"/>
      <c r="K736" s="1"/>
      <c r="L736" s="1"/>
      <c r="M736" s="1"/>
      <c r="N736" s="1"/>
      <c r="O736" s="1"/>
      <c r="P736" s="56"/>
    </row>
    <row r="737" spans="1:16" s="57" customFormat="1">
      <c r="A737" s="1"/>
      <c r="B737" s="1"/>
      <c r="C737" s="1"/>
      <c r="D737" s="40"/>
      <c r="E737" s="1"/>
      <c r="F737" s="1"/>
      <c r="G737" s="1"/>
      <c r="H737" s="1"/>
      <c r="I737" s="1"/>
      <c r="J737" s="1"/>
      <c r="K737" s="1"/>
      <c r="L737" s="1"/>
      <c r="M737" s="1"/>
      <c r="N737" s="1"/>
      <c r="O737" s="1"/>
      <c r="P737" s="56"/>
    </row>
    <row r="738" spans="1:16" s="57" customFormat="1">
      <c r="A738" s="1"/>
      <c r="B738" s="1"/>
      <c r="C738" s="1"/>
      <c r="D738" s="40"/>
      <c r="E738" s="1"/>
      <c r="F738" s="1"/>
      <c r="G738" s="1"/>
      <c r="H738" s="1"/>
      <c r="I738" s="1"/>
      <c r="J738" s="1"/>
      <c r="K738" s="1"/>
      <c r="L738" s="1"/>
      <c r="M738" s="1"/>
      <c r="N738" s="1"/>
      <c r="O738" s="1"/>
      <c r="P738" s="56"/>
    </row>
    <row r="739" spans="1:16" s="57" customFormat="1">
      <c r="A739" s="1"/>
      <c r="B739" s="1"/>
      <c r="C739" s="1"/>
      <c r="D739" s="40"/>
      <c r="E739" s="1"/>
      <c r="F739" s="1"/>
      <c r="G739" s="1"/>
      <c r="H739" s="1"/>
      <c r="I739" s="1"/>
      <c r="J739" s="1"/>
      <c r="K739" s="1"/>
      <c r="L739" s="1"/>
      <c r="M739" s="1"/>
      <c r="N739" s="1"/>
      <c r="O739" s="1"/>
      <c r="P739" s="56"/>
    </row>
    <row r="740" spans="1:16" s="57" customFormat="1">
      <c r="A740" s="1"/>
      <c r="B740" s="1"/>
      <c r="C740" s="1"/>
      <c r="D740" s="40"/>
      <c r="E740" s="1"/>
      <c r="F740" s="1"/>
      <c r="G740" s="1"/>
      <c r="H740" s="1"/>
      <c r="I740" s="1"/>
      <c r="J740" s="1"/>
      <c r="K740" s="1"/>
      <c r="L740" s="1"/>
      <c r="M740" s="1"/>
      <c r="N740" s="1"/>
      <c r="O740" s="1"/>
      <c r="P740" s="56"/>
    </row>
    <row r="741" spans="1:16" s="57" customFormat="1">
      <c r="A741" s="1"/>
      <c r="B741" s="1"/>
      <c r="C741" s="1"/>
      <c r="D741" s="40"/>
      <c r="E741" s="1"/>
      <c r="F741" s="1"/>
      <c r="G741" s="1"/>
      <c r="H741" s="1"/>
      <c r="I741" s="1"/>
      <c r="J741" s="1"/>
      <c r="K741" s="1"/>
      <c r="L741" s="1"/>
      <c r="M741" s="1"/>
      <c r="N741" s="1"/>
      <c r="O741" s="1"/>
      <c r="P741" s="56"/>
    </row>
    <row r="742" spans="1:16" s="57" customFormat="1">
      <c r="A742" s="1"/>
      <c r="B742" s="1"/>
      <c r="C742" s="1"/>
      <c r="D742" s="40"/>
      <c r="E742" s="1"/>
      <c r="F742" s="1"/>
      <c r="G742" s="1"/>
      <c r="H742" s="1"/>
      <c r="I742" s="1"/>
      <c r="J742" s="1"/>
      <c r="K742" s="1"/>
      <c r="L742" s="1"/>
      <c r="M742" s="1"/>
      <c r="N742" s="1"/>
      <c r="O742" s="1"/>
      <c r="P742" s="56"/>
    </row>
    <row r="743" spans="1:16" s="57" customFormat="1">
      <c r="A743" s="1"/>
      <c r="B743" s="1"/>
      <c r="C743" s="1"/>
      <c r="D743" s="40"/>
      <c r="E743" s="1"/>
      <c r="F743" s="1"/>
      <c r="G743" s="1"/>
      <c r="H743" s="1"/>
      <c r="I743" s="1"/>
      <c r="J743" s="1"/>
      <c r="K743" s="1"/>
      <c r="L743" s="1"/>
      <c r="M743" s="1"/>
      <c r="N743" s="1"/>
      <c r="O743" s="1"/>
      <c r="P743" s="56"/>
    </row>
    <row r="744" spans="1:16" s="57" customFormat="1">
      <c r="A744" s="1"/>
      <c r="B744" s="1"/>
      <c r="C744" s="1"/>
      <c r="D744" s="40"/>
      <c r="E744" s="1"/>
      <c r="F744" s="1"/>
      <c r="G744" s="1"/>
      <c r="H744" s="1"/>
      <c r="I744" s="1"/>
      <c r="J744" s="1"/>
      <c r="K744" s="1"/>
      <c r="L744" s="1"/>
      <c r="M744" s="1"/>
      <c r="N744" s="1"/>
      <c r="O744" s="1"/>
      <c r="P744" s="56"/>
    </row>
    <row r="745" spans="1:16" s="57" customFormat="1">
      <c r="A745" s="1"/>
      <c r="B745" s="1"/>
      <c r="C745" s="1"/>
      <c r="D745" s="40"/>
      <c r="E745" s="1"/>
      <c r="F745" s="1"/>
      <c r="G745" s="1"/>
      <c r="H745" s="1"/>
      <c r="I745" s="1"/>
      <c r="J745" s="1"/>
      <c r="K745" s="1"/>
      <c r="L745" s="1"/>
      <c r="M745" s="1"/>
      <c r="N745" s="1"/>
      <c r="O745" s="1"/>
      <c r="P745" s="56"/>
    </row>
    <row r="746" spans="1:16" s="57" customFormat="1">
      <c r="A746" s="1"/>
      <c r="B746" s="1"/>
      <c r="C746" s="1"/>
      <c r="D746" s="40"/>
      <c r="E746" s="1"/>
      <c r="F746" s="1"/>
      <c r="G746" s="1"/>
      <c r="H746" s="1"/>
      <c r="I746" s="1"/>
      <c r="J746" s="1"/>
      <c r="K746" s="1"/>
      <c r="L746" s="1"/>
      <c r="M746" s="1"/>
      <c r="N746" s="1"/>
      <c r="O746" s="1"/>
      <c r="P746" s="56"/>
    </row>
    <row r="747" spans="1:16" s="57" customFormat="1">
      <c r="A747" s="1"/>
      <c r="B747" s="1"/>
      <c r="C747" s="1"/>
      <c r="D747" s="40"/>
      <c r="E747" s="1"/>
      <c r="F747" s="1"/>
      <c r="G747" s="1"/>
      <c r="H747" s="1"/>
      <c r="I747" s="1"/>
      <c r="J747" s="1"/>
      <c r="K747" s="1"/>
      <c r="L747" s="1"/>
      <c r="M747" s="1"/>
      <c r="N747" s="1"/>
      <c r="O747" s="1"/>
      <c r="P747" s="56"/>
    </row>
    <row r="748" spans="1:16" s="57" customFormat="1">
      <c r="A748" s="1"/>
      <c r="B748" s="1"/>
      <c r="C748" s="1"/>
      <c r="D748" s="40"/>
      <c r="E748" s="1"/>
      <c r="F748" s="1"/>
      <c r="G748" s="1"/>
      <c r="H748" s="1"/>
      <c r="I748" s="1"/>
      <c r="J748" s="1"/>
      <c r="K748" s="1"/>
      <c r="L748" s="1"/>
      <c r="M748" s="1"/>
      <c r="N748" s="1"/>
      <c r="O748" s="1"/>
      <c r="P748" s="56"/>
    </row>
    <row r="749" spans="1:16" s="57" customFormat="1">
      <c r="A749" s="1"/>
      <c r="B749" s="1"/>
      <c r="C749" s="1"/>
      <c r="D749" s="40"/>
      <c r="E749" s="1"/>
      <c r="F749" s="1"/>
      <c r="G749" s="1"/>
      <c r="H749" s="1"/>
      <c r="I749" s="1"/>
      <c r="J749" s="1"/>
      <c r="K749" s="1"/>
      <c r="L749" s="1"/>
      <c r="M749" s="1"/>
      <c r="N749" s="1"/>
      <c r="O749" s="1"/>
      <c r="P749" s="56"/>
    </row>
    <row r="750" spans="1:16" s="57" customFormat="1">
      <c r="A750" s="1"/>
      <c r="B750" s="1"/>
      <c r="C750" s="1"/>
      <c r="D750" s="40"/>
      <c r="E750" s="1"/>
      <c r="F750" s="1"/>
      <c r="G750" s="1"/>
      <c r="H750" s="1"/>
      <c r="I750" s="1"/>
      <c r="J750" s="1"/>
      <c r="K750" s="1"/>
      <c r="L750" s="1"/>
      <c r="M750" s="1"/>
      <c r="N750" s="1"/>
      <c r="O750" s="1"/>
      <c r="P750" s="56"/>
    </row>
    <row r="751" spans="1:16" s="57" customFormat="1">
      <c r="A751" s="1"/>
      <c r="B751" s="1"/>
      <c r="C751" s="1"/>
      <c r="D751" s="40"/>
      <c r="E751" s="1"/>
      <c r="F751" s="1"/>
      <c r="G751" s="1"/>
      <c r="H751" s="1"/>
      <c r="I751" s="1"/>
      <c r="J751" s="1"/>
      <c r="K751" s="1"/>
      <c r="L751" s="1"/>
      <c r="M751" s="1"/>
      <c r="N751" s="1"/>
      <c r="O751" s="1"/>
      <c r="P751" s="56"/>
    </row>
    <row r="752" spans="1:16" s="57" customFormat="1">
      <c r="A752" s="1"/>
      <c r="B752" s="1"/>
      <c r="C752" s="1"/>
      <c r="D752" s="40"/>
      <c r="E752" s="1"/>
      <c r="F752" s="1"/>
      <c r="G752" s="1"/>
      <c r="H752" s="1"/>
      <c r="I752" s="1"/>
      <c r="J752" s="1"/>
      <c r="K752" s="1"/>
      <c r="L752" s="1"/>
      <c r="M752" s="1"/>
      <c r="N752" s="1"/>
      <c r="O752" s="1"/>
      <c r="P752" s="56"/>
    </row>
    <row r="753" spans="1:16" s="57" customFormat="1">
      <c r="A753" s="1"/>
      <c r="B753" s="1"/>
      <c r="C753" s="1"/>
      <c r="D753" s="40"/>
      <c r="E753" s="1"/>
      <c r="F753" s="1"/>
      <c r="G753" s="1"/>
      <c r="H753" s="1"/>
      <c r="I753" s="1"/>
      <c r="J753" s="1"/>
      <c r="K753" s="1"/>
      <c r="L753" s="1"/>
      <c r="M753" s="1"/>
      <c r="N753" s="1"/>
      <c r="O753" s="1"/>
      <c r="P753" s="56"/>
    </row>
    <row r="754" spans="1:16" s="57" customFormat="1">
      <c r="A754" s="1"/>
      <c r="B754" s="1"/>
      <c r="C754" s="1"/>
      <c r="D754" s="40"/>
      <c r="E754" s="1"/>
      <c r="F754" s="1"/>
      <c r="G754" s="1"/>
      <c r="H754" s="1"/>
      <c r="I754" s="1"/>
      <c r="J754" s="1"/>
      <c r="K754" s="1"/>
      <c r="L754" s="1"/>
      <c r="M754" s="1"/>
      <c r="N754" s="1"/>
      <c r="O754" s="1"/>
      <c r="P754" s="56"/>
    </row>
    <row r="755" spans="1:16" s="57" customFormat="1">
      <c r="A755" s="1"/>
      <c r="B755" s="1"/>
      <c r="C755" s="1"/>
      <c r="D755" s="40"/>
      <c r="E755" s="1"/>
      <c r="F755" s="1"/>
      <c r="G755" s="1"/>
      <c r="H755" s="1"/>
      <c r="I755" s="1"/>
      <c r="J755" s="1"/>
      <c r="K755" s="1"/>
      <c r="L755" s="1"/>
      <c r="M755" s="1"/>
      <c r="N755" s="1"/>
      <c r="O755" s="1"/>
      <c r="P755" s="56"/>
    </row>
    <row r="756" spans="1:16" s="57" customFormat="1">
      <c r="A756" s="1"/>
      <c r="B756" s="1"/>
      <c r="C756" s="1"/>
      <c r="D756" s="40"/>
      <c r="E756" s="1"/>
      <c r="F756" s="1"/>
      <c r="G756" s="1"/>
      <c r="H756" s="1"/>
      <c r="I756" s="1"/>
      <c r="J756" s="1"/>
      <c r="K756" s="1"/>
      <c r="L756" s="1"/>
      <c r="M756" s="1"/>
      <c r="N756" s="1"/>
      <c r="O756" s="1"/>
      <c r="P756" s="56"/>
    </row>
    <row r="757" spans="1:16" s="57" customFormat="1">
      <c r="A757" s="1"/>
      <c r="B757" s="1"/>
      <c r="C757" s="1"/>
      <c r="D757" s="40"/>
      <c r="E757" s="1"/>
      <c r="F757" s="1"/>
      <c r="G757" s="1"/>
      <c r="H757" s="1"/>
      <c r="I757" s="1"/>
      <c r="J757" s="1"/>
      <c r="K757" s="1"/>
      <c r="L757" s="1"/>
      <c r="M757" s="1"/>
      <c r="N757" s="1"/>
      <c r="O757" s="1"/>
      <c r="P757" s="56"/>
    </row>
    <row r="758" spans="1:16" s="57" customFormat="1">
      <c r="A758" s="1"/>
      <c r="B758" s="1"/>
      <c r="C758" s="1"/>
      <c r="D758" s="40"/>
      <c r="E758" s="1"/>
      <c r="F758" s="1"/>
      <c r="G758" s="1"/>
      <c r="H758" s="1"/>
      <c r="I758" s="1"/>
      <c r="J758" s="1"/>
      <c r="K758" s="1"/>
      <c r="L758" s="1"/>
      <c r="M758" s="1"/>
      <c r="N758" s="1"/>
      <c r="O758" s="1"/>
      <c r="P758" s="56"/>
    </row>
    <row r="759" spans="1:16" s="57" customFormat="1">
      <c r="A759" s="1"/>
      <c r="B759" s="1"/>
      <c r="C759" s="1"/>
      <c r="D759" s="40"/>
      <c r="E759" s="1"/>
      <c r="F759" s="1"/>
      <c r="G759" s="1"/>
      <c r="H759" s="1"/>
      <c r="I759" s="1"/>
      <c r="J759" s="1"/>
      <c r="K759" s="1"/>
      <c r="L759" s="1"/>
      <c r="M759" s="1"/>
      <c r="N759" s="1"/>
      <c r="O759" s="1"/>
      <c r="P759" s="56"/>
    </row>
    <row r="760" spans="1:16" s="57" customFormat="1">
      <c r="A760" s="1"/>
      <c r="B760" s="1"/>
      <c r="C760" s="1"/>
      <c r="D760" s="40"/>
      <c r="E760" s="1"/>
      <c r="F760" s="1"/>
      <c r="G760" s="1"/>
      <c r="H760" s="1"/>
      <c r="I760" s="1"/>
      <c r="J760" s="1"/>
      <c r="K760" s="1"/>
      <c r="L760" s="1"/>
      <c r="M760" s="1"/>
      <c r="N760" s="1"/>
      <c r="O760" s="1"/>
      <c r="P760" s="56"/>
    </row>
    <row r="761" spans="1:16" s="57" customFormat="1">
      <c r="A761" s="1"/>
      <c r="B761" s="1"/>
      <c r="C761" s="1"/>
      <c r="D761" s="40"/>
      <c r="E761" s="1"/>
      <c r="F761" s="1"/>
      <c r="G761" s="1"/>
      <c r="H761" s="1"/>
      <c r="I761" s="1"/>
      <c r="J761" s="1"/>
      <c r="K761" s="1"/>
      <c r="L761" s="1"/>
      <c r="M761" s="1"/>
      <c r="N761" s="1"/>
      <c r="O761" s="1"/>
      <c r="P761" s="56"/>
    </row>
    <row r="762" spans="1:16" s="57" customFormat="1">
      <c r="A762" s="1"/>
      <c r="B762" s="1"/>
      <c r="C762" s="1"/>
      <c r="D762" s="40"/>
      <c r="E762" s="1"/>
      <c r="F762" s="1"/>
      <c r="G762" s="1"/>
      <c r="H762" s="1"/>
      <c r="I762" s="1"/>
      <c r="J762" s="1"/>
      <c r="K762" s="1"/>
      <c r="L762" s="1"/>
      <c r="M762" s="1"/>
      <c r="N762" s="1"/>
      <c r="O762" s="1"/>
      <c r="P762" s="56"/>
    </row>
    <row r="763" spans="1:16" s="57" customFormat="1">
      <c r="A763" s="1"/>
      <c r="B763" s="1"/>
      <c r="C763" s="1"/>
      <c r="D763" s="40"/>
      <c r="E763" s="1"/>
      <c r="F763" s="1"/>
      <c r="G763" s="1"/>
      <c r="H763" s="1"/>
      <c r="I763" s="1"/>
      <c r="J763" s="1"/>
      <c r="K763" s="1"/>
      <c r="L763" s="1"/>
      <c r="M763" s="1"/>
      <c r="N763" s="1"/>
      <c r="O763" s="1"/>
      <c r="P763" s="56"/>
    </row>
    <row r="764" spans="1:16" s="57" customFormat="1">
      <c r="A764" s="1"/>
      <c r="B764" s="1"/>
      <c r="C764" s="1"/>
      <c r="D764" s="40"/>
      <c r="E764" s="1"/>
      <c r="F764" s="1"/>
      <c r="G764" s="1"/>
      <c r="H764" s="1"/>
      <c r="I764" s="1"/>
      <c r="J764" s="1"/>
      <c r="K764" s="1"/>
      <c r="L764" s="1"/>
      <c r="M764" s="1"/>
      <c r="N764" s="1"/>
      <c r="O764" s="1"/>
      <c r="P764" s="56"/>
    </row>
    <row r="765" spans="1:16" s="57" customFormat="1">
      <c r="A765" s="1"/>
      <c r="B765" s="1"/>
      <c r="C765" s="1"/>
      <c r="D765" s="40"/>
      <c r="E765" s="1"/>
      <c r="F765" s="1"/>
      <c r="G765" s="1"/>
      <c r="H765" s="1"/>
      <c r="I765" s="1"/>
      <c r="J765" s="1"/>
      <c r="K765" s="1"/>
      <c r="L765" s="1"/>
      <c r="M765" s="1"/>
      <c r="N765" s="1"/>
      <c r="O765" s="1"/>
      <c r="P765" s="56"/>
    </row>
    <row r="766" spans="1:16" s="57" customFormat="1">
      <c r="A766" s="1"/>
      <c r="B766" s="1"/>
      <c r="C766" s="1"/>
      <c r="D766" s="40"/>
      <c r="E766" s="1"/>
      <c r="F766" s="1"/>
      <c r="G766" s="1"/>
      <c r="H766" s="1"/>
      <c r="I766" s="1"/>
      <c r="J766" s="1"/>
      <c r="K766" s="1"/>
      <c r="L766" s="1"/>
      <c r="M766" s="1"/>
      <c r="N766" s="1"/>
      <c r="O766" s="1"/>
      <c r="P766" s="56"/>
    </row>
    <row r="767" spans="1:16" s="57" customFormat="1">
      <c r="A767" s="1"/>
      <c r="B767" s="1"/>
      <c r="C767" s="1"/>
      <c r="D767" s="40"/>
      <c r="E767" s="1"/>
      <c r="F767" s="1"/>
      <c r="G767" s="1"/>
      <c r="H767" s="1"/>
      <c r="I767" s="1"/>
      <c r="J767" s="1"/>
      <c r="K767" s="1"/>
      <c r="L767" s="1"/>
      <c r="M767" s="1"/>
      <c r="N767" s="1"/>
      <c r="O767" s="1"/>
      <c r="P767" s="56"/>
    </row>
    <row r="768" spans="1:16" s="57" customFormat="1">
      <c r="A768" s="1"/>
      <c r="B768" s="1"/>
      <c r="C768" s="1"/>
      <c r="D768" s="40"/>
      <c r="E768" s="1"/>
      <c r="F768" s="1"/>
      <c r="G768" s="1"/>
      <c r="H768" s="1"/>
      <c r="I768" s="1"/>
      <c r="J768" s="1"/>
      <c r="K768" s="1"/>
      <c r="L768" s="1"/>
      <c r="M768" s="1"/>
      <c r="N768" s="1"/>
      <c r="O768" s="1"/>
      <c r="P768" s="56"/>
    </row>
    <row r="769" spans="1:16" s="57" customFormat="1">
      <c r="A769" s="1"/>
      <c r="B769" s="1"/>
      <c r="C769" s="1"/>
      <c r="D769" s="40"/>
      <c r="E769" s="1"/>
      <c r="F769" s="1"/>
      <c r="G769" s="1"/>
      <c r="H769" s="1"/>
      <c r="I769" s="1"/>
      <c r="J769" s="1"/>
      <c r="K769" s="1"/>
      <c r="L769" s="1"/>
      <c r="M769" s="1"/>
      <c r="N769" s="1"/>
      <c r="O769" s="1"/>
      <c r="P769" s="56"/>
    </row>
    <row r="770" spans="1:16" s="57" customFormat="1">
      <c r="A770" s="1"/>
      <c r="B770" s="1"/>
      <c r="C770" s="1"/>
      <c r="D770" s="40"/>
      <c r="E770" s="1"/>
      <c r="F770" s="1"/>
      <c r="G770" s="1"/>
      <c r="H770" s="1"/>
      <c r="I770" s="1"/>
      <c r="J770" s="1"/>
      <c r="K770" s="1"/>
      <c r="L770" s="1"/>
      <c r="M770" s="1"/>
      <c r="N770" s="1"/>
      <c r="O770" s="1"/>
      <c r="P770" s="56"/>
    </row>
    <row r="771" spans="1:16" s="57" customFormat="1">
      <c r="A771" s="1"/>
      <c r="B771" s="1"/>
      <c r="C771" s="1"/>
      <c r="D771" s="40"/>
      <c r="E771" s="1"/>
      <c r="F771" s="1"/>
      <c r="G771" s="1"/>
      <c r="H771" s="1"/>
      <c r="I771" s="1"/>
      <c r="J771" s="1"/>
      <c r="K771" s="1"/>
      <c r="L771" s="1"/>
      <c r="M771" s="1"/>
      <c r="N771" s="1"/>
      <c r="O771" s="1"/>
      <c r="P771" s="56"/>
    </row>
    <row r="772" spans="1:16" s="57" customFormat="1">
      <c r="A772" s="1"/>
      <c r="B772" s="1"/>
      <c r="C772" s="1"/>
      <c r="D772" s="40"/>
      <c r="E772" s="1"/>
      <c r="F772" s="1"/>
      <c r="G772" s="1"/>
      <c r="H772" s="1"/>
      <c r="I772" s="1"/>
      <c r="J772" s="1"/>
      <c r="K772" s="1"/>
      <c r="L772" s="1"/>
      <c r="M772" s="1"/>
      <c r="N772" s="1"/>
      <c r="O772" s="1"/>
      <c r="P772" s="56"/>
    </row>
    <row r="773" spans="1:16" s="57" customFormat="1">
      <c r="A773" s="1"/>
      <c r="B773" s="1"/>
      <c r="C773" s="1"/>
      <c r="D773" s="40"/>
      <c r="E773" s="1"/>
      <c r="F773" s="1"/>
      <c r="G773" s="1"/>
      <c r="H773" s="1"/>
      <c r="I773" s="1"/>
      <c r="J773" s="1"/>
      <c r="K773" s="1"/>
      <c r="L773" s="1"/>
      <c r="M773" s="1"/>
      <c r="N773" s="1"/>
      <c r="O773" s="1"/>
      <c r="P773" s="56"/>
    </row>
    <row r="774" spans="1:16" s="57" customFormat="1">
      <c r="A774" s="1"/>
      <c r="B774" s="1"/>
      <c r="C774" s="1"/>
      <c r="D774" s="40"/>
      <c r="E774" s="1"/>
      <c r="F774" s="1"/>
      <c r="G774" s="1"/>
      <c r="H774" s="1"/>
      <c r="I774" s="1"/>
      <c r="J774" s="1"/>
      <c r="K774" s="1"/>
      <c r="L774" s="1"/>
      <c r="M774" s="1"/>
      <c r="N774" s="1"/>
      <c r="O774" s="1"/>
      <c r="P774" s="56"/>
    </row>
    <row r="775" spans="1:16" s="57" customFormat="1">
      <c r="A775" s="1"/>
      <c r="B775" s="1"/>
      <c r="C775" s="1"/>
      <c r="D775" s="40"/>
      <c r="E775" s="1"/>
      <c r="F775" s="1"/>
      <c r="G775" s="1"/>
      <c r="H775" s="1"/>
      <c r="I775" s="1"/>
      <c r="J775" s="1"/>
      <c r="K775" s="1"/>
      <c r="L775" s="1"/>
      <c r="M775" s="1"/>
      <c r="N775" s="1"/>
      <c r="O775" s="1"/>
      <c r="P775" s="56"/>
    </row>
    <row r="776" spans="1:16" s="57" customFormat="1">
      <c r="A776" s="1"/>
      <c r="B776" s="1"/>
      <c r="C776" s="1"/>
      <c r="D776" s="40"/>
      <c r="E776" s="1"/>
      <c r="F776" s="1"/>
      <c r="G776" s="1"/>
      <c r="H776" s="1"/>
      <c r="I776" s="1"/>
      <c r="J776" s="1"/>
      <c r="K776" s="1"/>
      <c r="L776" s="1"/>
      <c r="M776" s="1"/>
      <c r="N776" s="1"/>
      <c r="O776" s="1"/>
      <c r="P776" s="56"/>
    </row>
    <row r="777" spans="1:16" s="57" customFormat="1">
      <c r="A777" s="1"/>
      <c r="B777" s="1"/>
      <c r="C777" s="1"/>
      <c r="D777" s="40"/>
      <c r="E777" s="1"/>
      <c r="F777" s="1"/>
      <c r="G777" s="1"/>
      <c r="H777" s="1"/>
      <c r="I777" s="1"/>
      <c r="J777" s="1"/>
      <c r="K777" s="1"/>
      <c r="L777" s="1"/>
      <c r="M777" s="1"/>
      <c r="N777" s="1"/>
      <c r="O777" s="1"/>
      <c r="P777" s="56"/>
    </row>
    <row r="778" spans="1:16" s="57" customFormat="1">
      <c r="A778" s="1"/>
      <c r="B778" s="1"/>
      <c r="C778" s="1"/>
      <c r="D778" s="40"/>
      <c r="E778" s="1"/>
      <c r="F778" s="1"/>
      <c r="G778" s="1"/>
      <c r="H778" s="1"/>
      <c r="I778" s="1"/>
      <c r="J778" s="1"/>
      <c r="K778" s="1"/>
      <c r="L778" s="1"/>
      <c r="M778" s="1"/>
      <c r="N778" s="1"/>
      <c r="O778" s="1"/>
      <c r="P778" s="56"/>
    </row>
    <row r="779" spans="1:16" s="57" customFormat="1">
      <c r="A779" s="1"/>
      <c r="B779" s="1"/>
      <c r="C779" s="1"/>
      <c r="D779" s="40"/>
      <c r="E779" s="1"/>
      <c r="F779" s="1"/>
      <c r="G779" s="1"/>
      <c r="H779" s="1"/>
      <c r="I779" s="1"/>
      <c r="J779" s="1"/>
      <c r="K779" s="1"/>
      <c r="L779" s="1"/>
      <c r="M779" s="1"/>
      <c r="N779" s="1"/>
      <c r="O779" s="1"/>
      <c r="P779" s="56"/>
    </row>
    <row r="780" spans="1:16" s="57" customFormat="1">
      <c r="A780" s="1"/>
      <c r="B780" s="1"/>
      <c r="C780" s="1"/>
      <c r="D780" s="40"/>
      <c r="E780" s="1"/>
      <c r="F780" s="1"/>
      <c r="G780" s="1"/>
      <c r="H780" s="1"/>
      <c r="I780" s="1"/>
      <c r="J780" s="1"/>
      <c r="K780" s="1"/>
      <c r="L780" s="1"/>
      <c r="M780" s="1"/>
      <c r="N780" s="1"/>
      <c r="O780" s="1"/>
      <c r="P780" s="56"/>
    </row>
    <row r="781" spans="1:16" s="57" customFormat="1">
      <c r="A781" s="1"/>
      <c r="B781" s="1"/>
      <c r="C781" s="1"/>
      <c r="D781" s="40"/>
      <c r="E781" s="1"/>
      <c r="F781" s="1"/>
      <c r="G781" s="1"/>
      <c r="H781" s="1"/>
      <c r="I781" s="1"/>
      <c r="J781" s="1"/>
      <c r="K781" s="1"/>
      <c r="L781" s="1"/>
      <c r="M781" s="1"/>
      <c r="N781" s="1"/>
      <c r="O781" s="1"/>
      <c r="P781" s="56"/>
    </row>
    <row r="782" spans="1:16" s="57" customFormat="1">
      <c r="A782" s="1"/>
      <c r="B782" s="1"/>
      <c r="C782" s="1"/>
      <c r="D782" s="40"/>
      <c r="E782" s="1"/>
      <c r="F782" s="1"/>
      <c r="G782" s="1"/>
      <c r="H782" s="1"/>
      <c r="I782" s="1"/>
      <c r="J782" s="1"/>
      <c r="K782" s="1"/>
      <c r="L782" s="1"/>
      <c r="M782" s="1"/>
      <c r="N782" s="1"/>
      <c r="O782" s="1"/>
      <c r="P782" s="56"/>
    </row>
    <row r="783" spans="1:16" s="57" customFormat="1">
      <c r="A783" s="1"/>
      <c r="B783" s="1"/>
      <c r="C783" s="1"/>
      <c r="D783" s="40"/>
      <c r="E783" s="1"/>
      <c r="F783" s="1"/>
      <c r="G783" s="1"/>
      <c r="H783" s="1"/>
      <c r="I783" s="1"/>
      <c r="J783" s="1"/>
      <c r="K783" s="1"/>
      <c r="L783" s="1"/>
      <c r="M783" s="1"/>
      <c r="N783" s="1"/>
      <c r="O783" s="1"/>
      <c r="P783" s="56"/>
    </row>
    <row r="784" spans="1:16" s="57" customFormat="1">
      <c r="A784" s="1"/>
      <c r="B784" s="1"/>
      <c r="C784" s="1"/>
      <c r="D784" s="40"/>
      <c r="E784" s="1"/>
      <c r="F784" s="1"/>
      <c r="G784" s="1"/>
      <c r="H784" s="1"/>
      <c r="I784" s="1"/>
      <c r="J784" s="1"/>
      <c r="K784" s="1"/>
      <c r="L784" s="1"/>
      <c r="M784" s="1"/>
      <c r="N784" s="1"/>
      <c r="O784" s="1"/>
      <c r="P784" s="56"/>
    </row>
    <row r="785" spans="1:16" s="57" customFormat="1">
      <c r="A785" s="1"/>
      <c r="B785" s="1"/>
      <c r="C785" s="1"/>
      <c r="D785" s="40"/>
      <c r="E785" s="1"/>
      <c r="F785" s="1"/>
      <c r="G785" s="1"/>
      <c r="H785" s="1"/>
      <c r="I785" s="1"/>
      <c r="J785" s="1"/>
      <c r="K785" s="1"/>
      <c r="L785" s="1"/>
      <c r="M785" s="1"/>
      <c r="N785" s="1"/>
      <c r="O785" s="1"/>
      <c r="P785" s="56"/>
    </row>
    <row r="786" spans="1:16" s="57" customFormat="1">
      <c r="A786" s="1"/>
      <c r="B786" s="1"/>
      <c r="C786" s="1"/>
      <c r="D786" s="40"/>
      <c r="E786" s="1"/>
      <c r="F786" s="1"/>
      <c r="G786" s="1"/>
      <c r="H786" s="1"/>
      <c r="I786" s="1"/>
      <c r="J786" s="1"/>
      <c r="K786" s="1"/>
      <c r="L786" s="1"/>
      <c r="M786" s="1"/>
      <c r="N786" s="1"/>
      <c r="O786" s="1"/>
      <c r="P786" s="56"/>
    </row>
    <row r="787" spans="1:16" s="57" customFormat="1">
      <c r="A787" s="1"/>
      <c r="B787" s="1"/>
      <c r="C787" s="1"/>
      <c r="D787" s="40"/>
      <c r="E787" s="1"/>
      <c r="F787" s="1"/>
      <c r="G787" s="1"/>
      <c r="H787" s="1"/>
      <c r="I787" s="1"/>
      <c r="J787" s="1"/>
      <c r="K787" s="1"/>
      <c r="L787" s="1"/>
      <c r="M787" s="1"/>
      <c r="N787" s="1"/>
      <c r="O787" s="1"/>
      <c r="P787" s="56"/>
    </row>
    <row r="788" spans="1:16" s="57" customFormat="1">
      <c r="A788" s="1"/>
      <c r="B788" s="1"/>
      <c r="C788" s="1"/>
      <c r="D788" s="40"/>
      <c r="E788" s="1"/>
      <c r="F788" s="1"/>
      <c r="G788" s="1"/>
      <c r="H788" s="1"/>
      <c r="I788" s="1"/>
      <c r="J788" s="1"/>
      <c r="K788" s="1"/>
      <c r="L788" s="1"/>
      <c r="M788" s="1"/>
      <c r="N788" s="1"/>
      <c r="O788" s="1"/>
      <c r="P788" s="56"/>
    </row>
    <row r="789" spans="1:16" s="57" customFormat="1">
      <c r="A789" s="1"/>
      <c r="B789" s="1"/>
      <c r="C789" s="1"/>
      <c r="D789" s="40"/>
      <c r="E789" s="1"/>
      <c r="F789" s="1"/>
      <c r="G789" s="1"/>
      <c r="H789" s="1"/>
      <c r="I789" s="1"/>
      <c r="J789" s="1"/>
      <c r="K789" s="1"/>
      <c r="L789" s="1"/>
      <c r="M789" s="1"/>
      <c r="N789" s="1"/>
      <c r="O789" s="1"/>
      <c r="P789" s="56"/>
    </row>
    <row r="790" spans="1:16" s="57" customFormat="1">
      <c r="A790" s="1"/>
      <c r="B790" s="1"/>
      <c r="C790" s="1"/>
      <c r="D790" s="40"/>
      <c r="E790" s="1"/>
      <c r="F790" s="1"/>
      <c r="G790" s="1"/>
      <c r="H790" s="1"/>
      <c r="I790" s="1"/>
      <c r="J790" s="1"/>
      <c r="K790" s="1"/>
      <c r="L790" s="1"/>
      <c r="M790" s="1"/>
      <c r="N790" s="1"/>
      <c r="O790" s="1"/>
      <c r="P790" s="56"/>
    </row>
    <row r="791" spans="1:16" s="57" customFormat="1">
      <c r="A791" s="1"/>
      <c r="B791" s="1"/>
      <c r="C791" s="1"/>
      <c r="D791" s="40"/>
      <c r="E791" s="1"/>
      <c r="F791" s="1"/>
      <c r="G791" s="1"/>
      <c r="H791" s="1"/>
      <c r="I791" s="1"/>
      <c r="J791" s="1"/>
      <c r="K791" s="1"/>
      <c r="L791" s="1"/>
      <c r="M791" s="1"/>
      <c r="N791" s="1"/>
      <c r="O791" s="1"/>
      <c r="P791" s="56"/>
    </row>
    <row r="792" spans="1:16" s="57" customFormat="1">
      <c r="A792" s="1"/>
      <c r="B792" s="1"/>
      <c r="C792" s="1"/>
      <c r="D792" s="40"/>
      <c r="E792" s="1"/>
      <c r="F792" s="1"/>
      <c r="G792" s="1"/>
      <c r="H792" s="1"/>
      <c r="I792" s="1"/>
      <c r="J792" s="1"/>
      <c r="K792" s="1"/>
      <c r="L792" s="1"/>
      <c r="M792" s="1"/>
      <c r="N792" s="1"/>
      <c r="O792" s="1"/>
      <c r="P792" s="56"/>
    </row>
    <row r="793" spans="1:16" s="57" customFormat="1">
      <c r="A793" s="1"/>
      <c r="B793" s="1"/>
      <c r="C793" s="1"/>
      <c r="D793" s="40"/>
      <c r="E793" s="1"/>
      <c r="F793" s="1"/>
      <c r="G793" s="1"/>
      <c r="H793" s="1"/>
      <c r="I793" s="1"/>
      <c r="J793" s="1"/>
      <c r="K793" s="1"/>
      <c r="L793" s="1"/>
      <c r="M793" s="1"/>
      <c r="N793" s="1"/>
      <c r="O793" s="1"/>
      <c r="P793" s="56"/>
    </row>
    <row r="794" spans="1:16" s="57" customFormat="1">
      <c r="A794" s="1"/>
      <c r="B794" s="1"/>
      <c r="C794" s="1"/>
      <c r="D794" s="40"/>
      <c r="E794" s="1"/>
      <c r="F794" s="1"/>
      <c r="G794" s="1"/>
      <c r="H794" s="1"/>
      <c r="I794" s="1"/>
      <c r="J794" s="1"/>
      <c r="K794" s="1"/>
      <c r="L794" s="1"/>
      <c r="M794" s="1"/>
      <c r="N794" s="1"/>
      <c r="O794" s="1"/>
      <c r="P794" s="56"/>
    </row>
    <row r="795" spans="1:16" s="57" customFormat="1">
      <c r="A795" s="1"/>
      <c r="B795" s="1"/>
      <c r="C795" s="1"/>
      <c r="D795" s="40"/>
      <c r="E795" s="1"/>
      <c r="F795" s="1"/>
      <c r="G795" s="1"/>
      <c r="H795" s="1"/>
      <c r="I795" s="1"/>
      <c r="J795" s="1"/>
      <c r="K795" s="1"/>
      <c r="L795" s="1"/>
      <c r="M795" s="1"/>
      <c r="N795" s="1"/>
      <c r="O795" s="1"/>
      <c r="P795" s="56"/>
    </row>
    <row r="796" spans="1:16" s="57" customFormat="1">
      <c r="A796" s="1"/>
      <c r="B796" s="1"/>
      <c r="C796" s="1"/>
      <c r="D796" s="40"/>
      <c r="E796" s="1"/>
      <c r="F796" s="1"/>
      <c r="G796" s="1"/>
      <c r="H796" s="1"/>
      <c r="I796" s="1"/>
      <c r="J796" s="1"/>
      <c r="K796" s="1"/>
      <c r="L796" s="1"/>
      <c r="M796" s="1"/>
      <c r="N796" s="1"/>
      <c r="O796" s="1"/>
      <c r="P796" s="56"/>
    </row>
    <row r="797" spans="1:16" s="57" customFormat="1">
      <c r="A797" s="1"/>
      <c r="B797" s="1"/>
      <c r="C797" s="1"/>
      <c r="D797" s="40"/>
      <c r="E797" s="1"/>
      <c r="F797" s="1"/>
      <c r="G797" s="1"/>
      <c r="H797" s="1"/>
      <c r="I797" s="1"/>
      <c r="J797" s="1"/>
      <c r="K797" s="1"/>
      <c r="L797" s="1"/>
      <c r="M797" s="1"/>
      <c r="N797" s="1"/>
      <c r="O797" s="1"/>
      <c r="P797" s="56"/>
    </row>
    <row r="798" spans="1:16" s="57" customFormat="1">
      <c r="A798" s="1"/>
      <c r="B798" s="1"/>
      <c r="C798" s="1"/>
      <c r="D798" s="40"/>
      <c r="E798" s="1"/>
      <c r="F798" s="1"/>
      <c r="G798" s="1"/>
      <c r="H798" s="1"/>
      <c r="I798" s="1"/>
      <c r="J798" s="1"/>
      <c r="K798" s="1"/>
      <c r="L798" s="1"/>
      <c r="M798" s="1"/>
      <c r="N798" s="1"/>
      <c r="O798" s="1"/>
      <c r="P798" s="56"/>
    </row>
    <row r="799" spans="1:16" s="57" customFormat="1">
      <c r="A799" s="1"/>
      <c r="B799" s="1"/>
      <c r="C799" s="1"/>
      <c r="D799" s="40"/>
      <c r="E799" s="1"/>
      <c r="F799" s="1"/>
      <c r="G799" s="1"/>
      <c r="H799" s="1"/>
      <c r="I799" s="1"/>
      <c r="J799" s="1"/>
      <c r="K799" s="1"/>
      <c r="L799" s="1"/>
      <c r="M799" s="1"/>
      <c r="N799" s="1"/>
      <c r="O799" s="1"/>
      <c r="P799" s="56"/>
    </row>
    <row r="800" spans="1:16" s="57" customFormat="1">
      <c r="A800" s="1"/>
      <c r="B800" s="1"/>
      <c r="C800" s="1"/>
      <c r="D800" s="40"/>
      <c r="E800" s="1"/>
      <c r="F800" s="1"/>
      <c r="G800" s="1"/>
      <c r="H800" s="1"/>
      <c r="I800" s="1"/>
      <c r="J800" s="1"/>
      <c r="K800" s="1"/>
      <c r="L800" s="1"/>
      <c r="M800" s="1"/>
      <c r="N800" s="1"/>
      <c r="O800" s="1"/>
      <c r="P800" s="56"/>
    </row>
    <row r="801" spans="1:16" s="57" customFormat="1">
      <c r="A801" s="1"/>
      <c r="B801" s="1"/>
      <c r="C801" s="1"/>
      <c r="D801" s="40"/>
      <c r="E801" s="1"/>
      <c r="F801" s="1"/>
      <c r="G801" s="1"/>
      <c r="H801" s="1"/>
      <c r="I801" s="1"/>
      <c r="J801" s="1"/>
      <c r="K801" s="1"/>
      <c r="L801" s="1"/>
      <c r="M801" s="1"/>
      <c r="N801" s="1"/>
      <c r="O801" s="1"/>
      <c r="P801" s="56"/>
    </row>
    <row r="802" spans="1:16" s="57" customFormat="1">
      <c r="A802" s="1"/>
      <c r="B802" s="1"/>
      <c r="C802" s="1"/>
      <c r="D802" s="40"/>
      <c r="E802" s="1"/>
      <c r="F802" s="1"/>
      <c r="G802" s="1"/>
      <c r="H802" s="1"/>
      <c r="I802" s="1"/>
      <c r="J802" s="1"/>
      <c r="K802" s="1"/>
      <c r="L802" s="1"/>
      <c r="M802" s="1"/>
      <c r="N802" s="1"/>
      <c r="O802" s="1"/>
      <c r="P802" s="56"/>
    </row>
    <row r="803" spans="1:16" s="57" customFormat="1">
      <c r="A803" s="1"/>
      <c r="B803" s="1"/>
      <c r="C803" s="1"/>
      <c r="D803" s="40"/>
      <c r="E803" s="1"/>
      <c r="F803" s="1"/>
      <c r="G803" s="1"/>
      <c r="H803" s="1"/>
      <c r="I803" s="1"/>
      <c r="J803" s="1"/>
      <c r="K803" s="1"/>
      <c r="L803" s="1"/>
      <c r="M803" s="1"/>
      <c r="N803" s="1"/>
      <c r="O803" s="1"/>
      <c r="P803" s="56"/>
    </row>
    <row r="804" spans="1:16" s="57" customFormat="1">
      <c r="A804" s="1"/>
      <c r="B804" s="1"/>
      <c r="C804" s="1"/>
      <c r="D804" s="40"/>
      <c r="E804" s="1"/>
      <c r="F804" s="1"/>
      <c r="G804" s="1"/>
      <c r="H804" s="1"/>
      <c r="I804" s="1"/>
      <c r="J804" s="1"/>
      <c r="K804" s="1"/>
      <c r="L804" s="1"/>
      <c r="M804" s="1"/>
      <c r="N804" s="1"/>
      <c r="O804" s="1"/>
      <c r="P804" s="56"/>
    </row>
    <row r="805" spans="1:16" s="57" customFormat="1">
      <c r="A805" s="1"/>
      <c r="B805" s="1"/>
      <c r="C805" s="1"/>
      <c r="D805" s="40"/>
      <c r="E805" s="1"/>
      <c r="F805" s="1"/>
      <c r="G805" s="1"/>
      <c r="H805" s="1"/>
      <c r="I805" s="1"/>
      <c r="J805" s="1"/>
      <c r="K805" s="1"/>
      <c r="L805" s="1"/>
      <c r="M805" s="1"/>
      <c r="N805" s="1"/>
      <c r="O805" s="1"/>
      <c r="P805" s="56"/>
    </row>
    <row r="806" spans="1:16" s="57" customFormat="1">
      <c r="A806" s="1"/>
      <c r="B806" s="1"/>
      <c r="C806" s="1"/>
      <c r="D806" s="40"/>
      <c r="E806" s="1"/>
      <c r="F806" s="1"/>
      <c r="G806" s="1"/>
      <c r="H806" s="1"/>
      <c r="I806" s="1"/>
      <c r="J806" s="1"/>
      <c r="K806" s="1"/>
      <c r="L806" s="1"/>
      <c r="M806" s="1"/>
      <c r="N806" s="1"/>
      <c r="O806" s="1"/>
      <c r="P806" s="56"/>
    </row>
    <row r="807" spans="1:16" s="57" customFormat="1">
      <c r="A807" s="1"/>
      <c r="B807" s="1"/>
      <c r="C807" s="1"/>
      <c r="D807" s="40"/>
      <c r="E807" s="1"/>
      <c r="F807" s="1"/>
      <c r="G807" s="1"/>
      <c r="H807" s="1"/>
      <c r="I807" s="1"/>
      <c r="J807" s="1"/>
      <c r="K807" s="1"/>
      <c r="L807" s="1"/>
      <c r="M807" s="1"/>
      <c r="N807" s="1"/>
      <c r="O807" s="1"/>
      <c r="P807" s="56"/>
    </row>
    <row r="808" spans="1:16" s="57" customFormat="1">
      <c r="A808" s="1"/>
      <c r="B808" s="1"/>
      <c r="C808" s="1"/>
      <c r="D808" s="40"/>
      <c r="E808" s="1"/>
      <c r="F808" s="1"/>
      <c r="G808" s="1"/>
      <c r="H808" s="1"/>
      <c r="I808" s="1"/>
      <c r="J808" s="1"/>
      <c r="K808" s="1"/>
      <c r="L808" s="1"/>
      <c r="M808" s="1"/>
      <c r="N808" s="1"/>
      <c r="O808" s="1"/>
      <c r="P808" s="56"/>
    </row>
    <row r="809" spans="1:16" s="57" customFormat="1">
      <c r="A809" s="1"/>
      <c r="B809" s="1"/>
      <c r="C809" s="1"/>
      <c r="D809" s="40"/>
      <c r="E809" s="1"/>
      <c r="F809" s="1"/>
      <c r="G809" s="1"/>
      <c r="H809" s="1"/>
      <c r="I809" s="1"/>
      <c r="J809" s="1"/>
      <c r="K809" s="1"/>
      <c r="L809" s="1"/>
      <c r="M809" s="1"/>
      <c r="N809" s="1"/>
      <c r="O809" s="1"/>
      <c r="P809" s="56"/>
    </row>
    <row r="810" spans="1:16" s="57" customFormat="1">
      <c r="A810" s="1"/>
      <c r="B810" s="1"/>
      <c r="C810" s="1"/>
      <c r="D810" s="40"/>
      <c r="E810" s="1"/>
      <c r="F810" s="1"/>
      <c r="G810" s="1"/>
      <c r="H810" s="1"/>
      <c r="I810" s="1"/>
      <c r="J810" s="1"/>
      <c r="K810" s="1"/>
      <c r="L810" s="1"/>
      <c r="M810" s="1"/>
      <c r="N810" s="1"/>
      <c r="O810" s="1"/>
      <c r="P810" s="56"/>
    </row>
    <row r="811" spans="1:16" s="57" customFormat="1">
      <c r="A811" s="1"/>
      <c r="B811" s="1"/>
      <c r="C811" s="1"/>
      <c r="D811" s="40"/>
      <c r="E811" s="1"/>
      <c r="F811" s="1"/>
      <c r="G811" s="1"/>
      <c r="H811" s="1"/>
      <c r="I811" s="1"/>
      <c r="J811" s="1"/>
      <c r="K811" s="1"/>
      <c r="L811" s="1"/>
      <c r="M811" s="1"/>
      <c r="N811" s="1"/>
      <c r="O811" s="1"/>
      <c r="P811" s="56"/>
    </row>
    <row r="812" spans="1:16" s="57" customFormat="1">
      <c r="A812" s="1"/>
      <c r="B812" s="1"/>
      <c r="C812" s="1"/>
      <c r="D812" s="40"/>
      <c r="E812" s="1"/>
      <c r="F812" s="1"/>
      <c r="G812" s="1"/>
      <c r="H812" s="1"/>
      <c r="I812" s="1"/>
      <c r="J812" s="1"/>
      <c r="K812" s="1"/>
      <c r="L812" s="1"/>
      <c r="M812" s="1"/>
      <c r="N812" s="1"/>
      <c r="O812" s="1"/>
      <c r="P812" s="56"/>
    </row>
    <row r="813" spans="1:16" s="57" customFormat="1">
      <c r="A813" s="1"/>
      <c r="B813" s="1"/>
      <c r="C813" s="1"/>
      <c r="D813" s="40"/>
      <c r="E813" s="1"/>
      <c r="F813" s="1"/>
      <c r="G813" s="1"/>
      <c r="H813" s="1"/>
      <c r="I813" s="1"/>
      <c r="J813" s="1"/>
      <c r="K813" s="1"/>
      <c r="L813" s="1"/>
      <c r="M813" s="1"/>
      <c r="N813" s="1"/>
      <c r="O813" s="1"/>
      <c r="P813" s="56"/>
    </row>
    <row r="814" spans="1:16" s="57" customFormat="1">
      <c r="A814" s="1"/>
      <c r="B814" s="1"/>
      <c r="C814" s="1"/>
      <c r="D814" s="40"/>
      <c r="E814" s="1"/>
      <c r="F814" s="1"/>
      <c r="G814" s="1"/>
      <c r="H814" s="1"/>
      <c r="I814" s="1"/>
      <c r="J814" s="1"/>
      <c r="K814" s="1"/>
      <c r="L814" s="1"/>
      <c r="M814" s="1"/>
      <c r="N814" s="1"/>
      <c r="O814" s="1"/>
      <c r="P814" s="56"/>
    </row>
    <row r="815" spans="1:16" s="57" customFormat="1">
      <c r="A815" s="1"/>
      <c r="B815" s="1"/>
      <c r="C815" s="1"/>
      <c r="D815" s="40"/>
      <c r="E815" s="1"/>
      <c r="F815" s="1"/>
      <c r="G815" s="1"/>
      <c r="H815" s="1"/>
      <c r="I815" s="1"/>
      <c r="J815" s="1"/>
      <c r="K815" s="1"/>
      <c r="L815" s="1"/>
      <c r="M815" s="1"/>
      <c r="N815" s="1"/>
      <c r="O815" s="1"/>
      <c r="P815" s="56"/>
    </row>
    <row r="816" spans="1:16" s="57" customFormat="1">
      <c r="A816" s="1"/>
      <c r="B816" s="1"/>
      <c r="C816" s="1"/>
      <c r="D816" s="40"/>
      <c r="E816" s="1"/>
      <c r="F816" s="1"/>
      <c r="G816" s="1"/>
      <c r="H816" s="1"/>
      <c r="I816" s="1"/>
      <c r="J816" s="1"/>
      <c r="K816" s="1"/>
      <c r="L816" s="1"/>
      <c r="M816" s="1"/>
      <c r="N816" s="1"/>
      <c r="O816" s="1"/>
      <c r="P816" s="56"/>
    </row>
    <row r="817" spans="1:16" s="57" customFormat="1">
      <c r="A817" s="1"/>
      <c r="B817" s="1"/>
      <c r="C817" s="1"/>
      <c r="D817" s="40"/>
      <c r="E817" s="1"/>
      <c r="F817" s="1"/>
      <c r="G817" s="1"/>
      <c r="H817" s="1"/>
      <c r="I817" s="1"/>
      <c r="J817" s="1"/>
      <c r="K817" s="1"/>
      <c r="L817" s="1"/>
      <c r="M817" s="1"/>
      <c r="N817" s="1"/>
      <c r="O817" s="1"/>
      <c r="P817" s="56"/>
    </row>
    <row r="818" spans="1:16" s="57" customFormat="1">
      <c r="A818" s="1"/>
      <c r="B818" s="1"/>
      <c r="C818" s="1"/>
      <c r="D818" s="40"/>
      <c r="E818" s="1"/>
      <c r="F818" s="1"/>
      <c r="G818" s="1"/>
      <c r="H818" s="1"/>
      <c r="I818" s="1"/>
      <c r="J818" s="1"/>
      <c r="K818" s="1"/>
      <c r="L818" s="1"/>
      <c r="M818" s="1"/>
      <c r="N818" s="1"/>
      <c r="O818" s="1"/>
      <c r="P818" s="56"/>
    </row>
    <row r="819" spans="1:16" s="57" customFormat="1">
      <c r="A819" s="1"/>
      <c r="B819" s="1"/>
      <c r="C819" s="1"/>
      <c r="D819" s="40"/>
      <c r="E819" s="1"/>
      <c r="F819" s="1"/>
      <c r="G819" s="1"/>
      <c r="H819" s="1"/>
      <c r="I819" s="1"/>
      <c r="J819" s="1"/>
      <c r="K819" s="1"/>
      <c r="L819" s="1"/>
      <c r="M819" s="1"/>
      <c r="N819" s="1"/>
      <c r="O819" s="1"/>
      <c r="P819" s="56"/>
    </row>
    <row r="820" spans="1:16" s="57" customFormat="1">
      <c r="A820" s="1"/>
      <c r="B820" s="1"/>
      <c r="C820" s="1"/>
      <c r="D820" s="40"/>
      <c r="E820" s="1"/>
      <c r="F820" s="1"/>
      <c r="G820" s="1"/>
      <c r="H820" s="1"/>
      <c r="I820" s="1"/>
      <c r="J820" s="1"/>
      <c r="K820" s="1"/>
      <c r="L820" s="1"/>
      <c r="M820" s="1"/>
      <c r="N820" s="1"/>
      <c r="O820" s="1"/>
      <c r="P820" s="56"/>
    </row>
    <row r="821" spans="1:16" s="57" customFormat="1">
      <c r="A821" s="1"/>
      <c r="B821" s="1"/>
      <c r="C821" s="1"/>
      <c r="D821" s="40"/>
      <c r="E821" s="1"/>
      <c r="F821" s="1"/>
      <c r="G821" s="1"/>
      <c r="H821" s="1"/>
      <c r="I821" s="1"/>
      <c r="J821" s="1"/>
      <c r="K821" s="1"/>
      <c r="L821" s="1"/>
      <c r="M821" s="1"/>
      <c r="N821" s="1"/>
      <c r="O821" s="1"/>
      <c r="P821" s="56"/>
    </row>
    <row r="822" spans="1:16" s="57" customFormat="1">
      <c r="A822" s="1"/>
      <c r="B822" s="1"/>
      <c r="C822" s="1"/>
      <c r="D822" s="40"/>
      <c r="E822" s="1"/>
      <c r="F822" s="1"/>
      <c r="G822" s="1"/>
      <c r="H822" s="1"/>
      <c r="I822" s="1"/>
      <c r="J822" s="1"/>
      <c r="K822" s="1"/>
      <c r="L822" s="1"/>
      <c r="M822" s="1"/>
      <c r="N822" s="1"/>
      <c r="O822" s="1"/>
      <c r="P822" s="56"/>
    </row>
    <row r="823" spans="1:16" s="57" customFormat="1">
      <c r="A823" s="1"/>
      <c r="B823" s="1"/>
      <c r="C823" s="1"/>
      <c r="D823" s="40"/>
      <c r="E823" s="1"/>
      <c r="F823" s="1"/>
      <c r="G823" s="1"/>
      <c r="H823" s="1"/>
      <c r="I823" s="1"/>
      <c r="J823" s="1"/>
      <c r="K823" s="1"/>
      <c r="L823" s="1"/>
      <c r="M823" s="1"/>
      <c r="N823" s="1"/>
      <c r="O823" s="1"/>
      <c r="P823" s="56"/>
    </row>
    <row r="824" spans="1:16" s="57" customFormat="1">
      <c r="A824" s="1"/>
      <c r="B824" s="1"/>
      <c r="C824" s="1"/>
      <c r="D824" s="40"/>
      <c r="E824" s="1"/>
      <c r="F824" s="1"/>
      <c r="G824" s="1"/>
      <c r="H824" s="1"/>
      <c r="I824" s="1"/>
      <c r="J824" s="1"/>
      <c r="K824" s="1"/>
      <c r="L824" s="1"/>
      <c r="M824" s="1"/>
      <c r="N824" s="1"/>
      <c r="O824" s="1"/>
      <c r="P824" s="56"/>
    </row>
    <row r="825" spans="1:16" s="57" customFormat="1">
      <c r="A825" s="1"/>
      <c r="B825" s="1"/>
      <c r="C825" s="1"/>
      <c r="D825" s="40"/>
      <c r="E825" s="1"/>
      <c r="F825" s="1"/>
      <c r="G825" s="1"/>
      <c r="H825" s="1"/>
      <c r="I825" s="1"/>
      <c r="J825" s="1"/>
      <c r="K825" s="1"/>
      <c r="L825" s="1"/>
      <c r="M825" s="1"/>
      <c r="N825" s="1"/>
      <c r="O825" s="1"/>
      <c r="P825" s="56"/>
    </row>
    <row r="826" spans="1:16" s="57" customFormat="1">
      <c r="A826" s="1"/>
      <c r="B826" s="1"/>
      <c r="C826" s="1"/>
      <c r="D826" s="40"/>
      <c r="E826" s="1"/>
      <c r="F826" s="1"/>
      <c r="G826" s="1"/>
      <c r="H826" s="1"/>
      <c r="I826" s="1"/>
      <c r="J826" s="1"/>
      <c r="K826" s="1"/>
      <c r="L826" s="1"/>
      <c r="M826" s="1"/>
      <c r="N826" s="1"/>
      <c r="O826" s="1"/>
      <c r="P826" s="56"/>
    </row>
    <row r="827" spans="1:16" s="57" customFormat="1">
      <c r="A827" s="1"/>
      <c r="B827" s="1"/>
      <c r="C827" s="1"/>
      <c r="D827" s="40"/>
      <c r="E827" s="1"/>
      <c r="F827" s="1"/>
      <c r="G827" s="1"/>
      <c r="H827" s="1"/>
      <c r="I827" s="1"/>
      <c r="J827" s="1"/>
      <c r="K827" s="1"/>
      <c r="L827" s="1"/>
      <c r="M827" s="1"/>
      <c r="N827" s="1"/>
      <c r="O827" s="1"/>
      <c r="P827" s="56"/>
    </row>
    <row r="828" spans="1:16" s="57" customFormat="1">
      <c r="A828" s="1"/>
      <c r="B828" s="1"/>
      <c r="C828" s="1"/>
      <c r="D828" s="40"/>
      <c r="E828" s="1"/>
      <c r="F828" s="1"/>
      <c r="G828" s="1"/>
      <c r="H828" s="1"/>
      <c r="I828" s="1"/>
      <c r="J828" s="1"/>
      <c r="K828" s="1"/>
      <c r="L828" s="1"/>
      <c r="M828" s="1"/>
      <c r="N828" s="1"/>
      <c r="O828" s="1"/>
      <c r="P828" s="56"/>
    </row>
    <row r="829" spans="1:16" s="57" customFormat="1">
      <c r="A829" s="1"/>
      <c r="B829" s="1"/>
      <c r="C829" s="1"/>
      <c r="D829" s="40"/>
      <c r="E829" s="1"/>
      <c r="F829" s="1"/>
      <c r="G829" s="1"/>
      <c r="H829" s="1"/>
      <c r="I829" s="1"/>
      <c r="J829" s="1"/>
      <c r="K829" s="1"/>
      <c r="L829" s="1"/>
      <c r="M829" s="1"/>
      <c r="N829" s="1"/>
      <c r="O829" s="1"/>
      <c r="P829" s="56"/>
    </row>
    <row r="830" spans="1:16" s="57" customFormat="1">
      <c r="A830" s="1"/>
      <c r="B830" s="1"/>
      <c r="C830" s="1"/>
      <c r="D830" s="40"/>
      <c r="E830" s="1"/>
      <c r="F830" s="1"/>
      <c r="G830" s="1"/>
      <c r="H830" s="1"/>
      <c r="I830" s="1"/>
      <c r="J830" s="1"/>
      <c r="K830" s="1"/>
      <c r="L830" s="1"/>
      <c r="M830" s="1"/>
      <c r="N830" s="1"/>
      <c r="O830" s="1"/>
      <c r="P830" s="56"/>
    </row>
    <row r="831" spans="1:16" s="57" customFormat="1">
      <c r="A831" s="1"/>
      <c r="B831" s="1"/>
      <c r="C831" s="1"/>
      <c r="D831" s="40"/>
      <c r="E831" s="1"/>
      <c r="F831" s="1"/>
      <c r="G831" s="1"/>
      <c r="H831" s="1"/>
      <c r="I831" s="1"/>
      <c r="J831" s="1"/>
      <c r="K831" s="1"/>
      <c r="L831" s="1"/>
      <c r="M831" s="1"/>
      <c r="N831" s="1"/>
      <c r="O831" s="1"/>
      <c r="P831" s="56"/>
    </row>
    <row r="832" spans="1:16" s="57" customFormat="1">
      <c r="A832" s="1"/>
      <c r="B832" s="1"/>
      <c r="C832" s="1"/>
      <c r="D832" s="40"/>
      <c r="E832" s="1"/>
      <c r="F832" s="1"/>
      <c r="G832" s="1"/>
      <c r="H832" s="1"/>
      <c r="I832" s="1"/>
      <c r="J832" s="1"/>
      <c r="K832" s="1"/>
      <c r="L832" s="1"/>
      <c r="M832" s="1"/>
      <c r="N832" s="1"/>
      <c r="O832" s="1"/>
      <c r="P832" s="56"/>
    </row>
    <row r="833" spans="1:16" s="57" customFormat="1">
      <c r="A833" s="1"/>
      <c r="B833" s="1"/>
      <c r="C833" s="1"/>
      <c r="D833" s="40"/>
      <c r="E833" s="1"/>
      <c r="F833" s="1"/>
      <c r="G833" s="1"/>
      <c r="H833" s="1"/>
      <c r="I833" s="1"/>
      <c r="J833" s="1"/>
      <c r="K833" s="1"/>
      <c r="L833" s="1"/>
      <c r="M833" s="1"/>
      <c r="N833" s="1"/>
      <c r="O833" s="1"/>
      <c r="P833" s="56"/>
    </row>
    <row r="834" spans="1:16" s="57" customFormat="1">
      <c r="A834" s="1"/>
      <c r="B834" s="1"/>
      <c r="C834" s="1"/>
      <c r="D834" s="40"/>
      <c r="E834" s="1"/>
      <c r="F834" s="1"/>
      <c r="G834" s="1"/>
      <c r="H834" s="1"/>
      <c r="I834" s="1"/>
      <c r="J834" s="1"/>
      <c r="K834" s="1"/>
      <c r="L834" s="1"/>
      <c r="M834" s="1"/>
      <c r="N834" s="1"/>
      <c r="O834" s="1"/>
      <c r="P834" s="56"/>
    </row>
    <row r="835" spans="1:16" s="57" customFormat="1">
      <c r="A835" s="1"/>
      <c r="B835" s="1"/>
      <c r="C835" s="1"/>
      <c r="D835" s="40"/>
      <c r="E835" s="1"/>
      <c r="F835" s="1"/>
      <c r="G835" s="1"/>
      <c r="H835" s="1"/>
      <c r="I835" s="1"/>
      <c r="J835" s="1"/>
      <c r="K835" s="1"/>
      <c r="L835" s="1"/>
      <c r="M835" s="1"/>
      <c r="N835" s="1"/>
      <c r="O835" s="1"/>
      <c r="P835" s="56"/>
    </row>
    <row r="836" spans="1:16" s="57" customFormat="1">
      <c r="A836" s="1"/>
      <c r="B836" s="1"/>
      <c r="C836" s="1"/>
      <c r="D836" s="40"/>
      <c r="E836" s="1"/>
      <c r="F836" s="1"/>
      <c r="G836" s="1"/>
      <c r="H836" s="1"/>
      <c r="I836" s="1"/>
      <c r="J836" s="1"/>
      <c r="K836" s="1"/>
      <c r="L836" s="1"/>
      <c r="M836" s="1"/>
      <c r="N836" s="1"/>
      <c r="O836" s="1"/>
      <c r="P836" s="56"/>
    </row>
    <row r="837" spans="1:16" s="57" customFormat="1">
      <c r="A837" s="1"/>
      <c r="B837" s="1"/>
      <c r="C837" s="1"/>
      <c r="D837" s="40"/>
      <c r="E837" s="1"/>
      <c r="F837" s="1"/>
      <c r="G837" s="1"/>
      <c r="H837" s="1"/>
      <c r="I837" s="1"/>
      <c r="J837" s="1"/>
      <c r="K837" s="1"/>
      <c r="L837" s="1"/>
      <c r="M837" s="1"/>
      <c r="N837" s="1"/>
      <c r="O837" s="1"/>
      <c r="P837" s="56"/>
    </row>
    <row r="838" spans="1:16" s="57" customFormat="1">
      <c r="A838" s="1"/>
      <c r="B838" s="1"/>
      <c r="C838" s="1"/>
      <c r="D838" s="40"/>
      <c r="E838" s="1"/>
      <c r="F838" s="1"/>
      <c r="G838" s="1"/>
      <c r="H838" s="1"/>
      <c r="I838" s="1"/>
      <c r="J838" s="1"/>
      <c r="K838" s="1"/>
      <c r="L838" s="1"/>
      <c r="M838" s="1"/>
      <c r="N838" s="1"/>
      <c r="O838" s="1"/>
      <c r="P838" s="56"/>
    </row>
    <row r="839" spans="1:16" s="57" customFormat="1">
      <c r="A839" s="1"/>
      <c r="B839" s="1"/>
      <c r="C839" s="1"/>
      <c r="D839" s="40"/>
      <c r="E839" s="1"/>
      <c r="F839" s="1"/>
      <c r="G839" s="1"/>
      <c r="H839" s="1"/>
      <c r="I839" s="1"/>
      <c r="J839" s="1"/>
      <c r="K839" s="1"/>
      <c r="L839" s="1"/>
      <c r="M839" s="1"/>
      <c r="N839" s="1"/>
      <c r="O839" s="1"/>
      <c r="P839" s="56"/>
    </row>
    <row r="840" spans="1:16" s="57" customFormat="1">
      <c r="A840" s="1"/>
      <c r="B840" s="1"/>
      <c r="C840" s="1"/>
      <c r="D840" s="40"/>
      <c r="E840" s="1"/>
      <c r="F840" s="1"/>
      <c r="G840" s="1"/>
      <c r="H840" s="1"/>
      <c r="I840" s="1"/>
      <c r="J840" s="1"/>
      <c r="K840" s="1"/>
      <c r="L840" s="1"/>
      <c r="M840" s="1"/>
      <c r="N840" s="1"/>
      <c r="O840" s="1"/>
      <c r="P840" s="56"/>
    </row>
    <row r="841" spans="1:16" s="57" customFormat="1">
      <c r="A841" s="1"/>
      <c r="B841" s="1"/>
      <c r="C841" s="1"/>
      <c r="D841" s="40"/>
      <c r="E841" s="1"/>
      <c r="F841" s="1"/>
      <c r="G841" s="1"/>
      <c r="H841" s="1"/>
      <c r="I841" s="1"/>
      <c r="J841" s="1"/>
      <c r="K841" s="1"/>
      <c r="L841" s="1"/>
      <c r="M841" s="1"/>
      <c r="N841" s="1"/>
      <c r="O841" s="1"/>
      <c r="P841" s="56"/>
    </row>
    <row r="842" spans="1:16" s="57" customFormat="1">
      <c r="A842" s="1"/>
      <c r="B842" s="1"/>
      <c r="C842" s="1"/>
      <c r="D842" s="40"/>
      <c r="E842" s="1"/>
      <c r="F842" s="1"/>
      <c r="G842" s="1"/>
      <c r="H842" s="1"/>
      <c r="I842" s="1"/>
      <c r="J842" s="1"/>
      <c r="K842" s="1"/>
      <c r="L842" s="1"/>
      <c r="M842" s="1"/>
      <c r="N842" s="1"/>
      <c r="O842" s="1"/>
      <c r="P842" s="56"/>
    </row>
    <row r="843" spans="1:16" s="57" customFormat="1">
      <c r="A843" s="1"/>
      <c r="B843" s="1"/>
      <c r="C843" s="1"/>
      <c r="D843" s="40"/>
      <c r="E843" s="1"/>
      <c r="F843" s="1"/>
      <c r="G843" s="1"/>
      <c r="H843" s="1"/>
      <c r="I843" s="1"/>
      <c r="J843" s="1"/>
      <c r="K843" s="1"/>
      <c r="L843" s="1"/>
      <c r="M843" s="1"/>
      <c r="N843" s="1"/>
      <c r="O843" s="1"/>
      <c r="P843" s="56"/>
    </row>
    <row r="844" spans="1:16" s="57" customFormat="1">
      <c r="A844" s="1"/>
      <c r="B844" s="1"/>
      <c r="C844" s="1"/>
      <c r="D844" s="40"/>
      <c r="E844" s="1"/>
      <c r="F844" s="1"/>
      <c r="G844" s="1"/>
      <c r="H844" s="1"/>
      <c r="I844" s="1"/>
      <c r="J844" s="1"/>
      <c r="K844" s="1"/>
      <c r="L844" s="1"/>
      <c r="M844" s="1"/>
      <c r="N844" s="1"/>
      <c r="O844" s="1"/>
      <c r="P844" s="56"/>
    </row>
    <row r="845" spans="1:16" s="57" customFormat="1">
      <c r="A845" s="1"/>
      <c r="B845" s="1"/>
      <c r="C845" s="1"/>
      <c r="D845" s="40"/>
      <c r="E845" s="1"/>
      <c r="F845" s="1"/>
      <c r="G845" s="1"/>
      <c r="H845" s="1"/>
      <c r="I845" s="1"/>
      <c r="J845" s="1"/>
      <c r="K845" s="1"/>
      <c r="L845" s="1"/>
      <c r="M845" s="1"/>
      <c r="N845" s="1"/>
      <c r="O845" s="1"/>
      <c r="P845" s="56"/>
    </row>
    <row r="846" spans="1:16" s="57" customFormat="1">
      <c r="A846" s="1"/>
      <c r="B846" s="1"/>
      <c r="C846" s="1"/>
      <c r="D846" s="40"/>
      <c r="E846" s="1"/>
      <c r="F846" s="1"/>
      <c r="G846" s="1"/>
      <c r="H846" s="1"/>
      <c r="I846" s="1"/>
      <c r="J846" s="1"/>
      <c r="K846" s="1"/>
      <c r="L846" s="1"/>
      <c r="M846" s="1"/>
      <c r="N846" s="1"/>
      <c r="O846" s="1"/>
      <c r="P846" s="56"/>
    </row>
    <row r="847" spans="1:16" s="57" customFormat="1">
      <c r="A847" s="1"/>
      <c r="B847" s="1"/>
      <c r="C847" s="1"/>
      <c r="D847" s="40"/>
      <c r="E847" s="1"/>
      <c r="F847" s="1"/>
      <c r="G847" s="1"/>
      <c r="H847" s="1"/>
      <c r="I847" s="1"/>
      <c r="J847" s="1"/>
      <c r="K847" s="1"/>
      <c r="L847" s="1"/>
      <c r="M847" s="1"/>
      <c r="N847" s="1"/>
      <c r="O847" s="1"/>
      <c r="P847" s="56"/>
    </row>
    <row r="848" spans="1:16" s="57" customFormat="1">
      <c r="A848" s="1"/>
      <c r="B848" s="1"/>
      <c r="C848" s="1"/>
      <c r="D848" s="40"/>
      <c r="E848" s="1"/>
      <c r="F848" s="1"/>
      <c r="G848" s="1"/>
      <c r="H848" s="1"/>
      <c r="I848" s="1"/>
      <c r="J848" s="1"/>
      <c r="K848" s="1"/>
      <c r="L848" s="1"/>
      <c r="M848" s="1"/>
      <c r="N848" s="1"/>
      <c r="O848" s="1"/>
      <c r="P848" s="56"/>
    </row>
    <row r="849" spans="1:16" s="57" customFormat="1">
      <c r="A849" s="1"/>
      <c r="B849" s="1"/>
      <c r="C849" s="1"/>
      <c r="D849" s="40"/>
      <c r="E849" s="1"/>
      <c r="F849" s="1"/>
      <c r="G849" s="1"/>
      <c r="H849" s="1"/>
      <c r="I849" s="1"/>
      <c r="J849" s="1"/>
      <c r="K849" s="1"/>
      <c r="L849" s="1"/>
      <c r="M849" s="1"/>
      <c r="N849" s="1"/>
      <c r="O849" s="1"/>
      <c r="P849" s="56"/>
    </row>
    <row r="850" spans="1:16" s="57" customFormat="1">
      <c r="A850" s="1"/>
      <c r="B850" s="1"/>
      <c r="C850" s="1"/>
      <c r="D850" s="40"/>
      <c r="E850" s="1"/>
      <c r="F850" s="1"/>
      <c r="G850" s="1"/>
      <c r="H850" s="1"/>
      <c r="I850" s="1"/>
      <c r="J850" s="1"/>
      <c r="K850" s="1"/>
      <c r="L850" s="1"/>
      <c r="M850" s="1"/>
      <c r="N850" s="1"/>
      <c r="O850" s="1"/>
      <c r="P850" s="56"/>
    </row>
    <row r="851" spans="1:16" s="57" customFormat="1">
      <c r="A851" s="1"/>
      <c r="B851" s="1"/>
      <c r="C851" s="1"/>
      <c r="D851" s="40"/>
      <c r="E851" s="1"/>
      <c r="F851" s="1"/>
      <c r="G851" s="1"/>
      <c r="H851" s="1"/>
      <c r="I851" s="1"/>
      <c r="J851" s="1"/>
      <c r="K851" s="1"/>
      <c r="L851" s="1"/>
      <c r="M851" s="1"/>
      <c r="N851" s="1"/>
      <c r="O851" s="1"/>
      <c r="P851" s="56"/>
    </row>
    <row r="852" spans="1:16" s="57" customFormat="1">
      <c r="A852" s="1"/>
      <c r="B852" s="1"/>
      <c r="C852" s="1"/>
      <c r="D852" s="40"/>
      <c r="E852" s="1"/>
      <c r="F852" s="1"/>
      <c r="G852" s="1"/>
      <c r="H852" s="1"/>
      <c r="I852" s="1"/>
      <c r="J852" s="1"/>
      <c r="K852" s="1"/>
      <c r="L852" s="1"/>
      <c r="M852" s="1"/>
      <c r="N852" s="1"/>
      <c r="O852" s="1"/>
      <c r="P852" s="56"/>
    </row>
    <row r="853" spans="1:16" s="57" customFormat="1">
      <c r="A853" s="1"/>
      <c r="B853" s="1"/>
      <c r="C853" s="1"/>
      <c r="D853" s="40"/>
      <c r="E853" s="1"/>
      <c r="F853" s="1"/>
      <c r="G853" s="1"/>
      <c r="H853" s="1"/>
      <c r="I853" s="1"/>
      <c r="J853" s="1"/>
      <c r="K853" s="1"/>
      <c r="L853" s="1"/>
      <c r="M853" s="1"/>
      <c r="N853" s="1"/>
      <c r="O853" s="1"/>
      <c r="P853" s="56"/>
    </row>
    <row r="854" spans="1:16" s="57" customFormat="1">
      <c r="A854" s="1"/>
      <c r="B854" s="1"/>
      <c r="C854" s="1"/>
      <c r="D854" s="40"/>
      <c r="E854" s="1"/>
      <c r="F854" s="1"/>
      <c r="G854" s="1"/>
      <c r="H854" s="1"/>
      <c r="I854" s="1"/>
      <c r="J854" s="1"/>
      <c r="K854" s="1"/>
      <c r="L854" s="1"/>
      <c r="M854" s="1"/>
      <c r="N854" s="1"/>
      <c r="O854" s="1"/>
      <c r="P854" s="56"/>
    </row>
    <row r="855" spans="1:16" s="57" customFormat="1">
      <c r="A855" s="1"/>
      <c r="B855" s="1"/>
      <c r="C855" s="1"/>
      <c r="D855" s="40"/>
      <c r="E855" s="1"/>
      <c r="F855" s="1"/>
      <c r="G855" s="1"/>
      <c r="H855" s="1"/>
      <c r="I855" s="1"/>
      <c r="J855" s="1"/>
      <c r="K855" s="1"/>
      <c r="L855" s="1"/>
      <c r="M855" s="1"/>
      <c r="N855" s="1"/>
      <c r="O855" s="1"/>
      <c r="P855" s="56"/>
    </row>
    <row r="856" spans="1:16" s="57" customFormat="1">
      <c r="A856" s="1"/>
      <c r="B856" s="1"/>
      <c r="C856" s="1"/>
      <c r="D856" s="40"/>
      <c r="E856" s="1"/>
      <c r="F856" s="1"/>
      <c r="G856" s="1"/>
      <c r="H856" s="1"/>
      <c r="I856" s="1"/>
      <c r="J856" s="1"/>
      <c r="K856" s="1"/>
      <c r="L856" s="1"/>
      <c r="M856" s="1"/>
      <c r="N856" s="1"/>
      <c r="O856" s="1"/>
      <c r="P856" s="56"/>
    </row>
    <row r="857" spans="1:16" s="57" customFormat="1">
      <c r="A857" s="1"/>
      <c r="B857" s="1"/>
      <c r="C857" s="1"/>
      <c r="D857" s="40"/>
      <c r="E857" s="1"/>
      <c r="F857" s="1"/>
      <c r="G857" s="1"/>
      <c r="H857" s="1"/>
      <c r="I857" s="1"/>
      <c r="J857" s="1"/>
      <c r="K857" s="1"/>
      <c r="L857" s="1"/>
      <c r="M857" s="1"/>
      <c r="N857" s="1"/>
      <c r="O857" s="1"/>
      <c r="P857" s="56"/>
    </row>
    <row r="858" spans="1:16" s="57" customFormat="1">
      <c r="A858" s="1"/>
      <c r="B858" s="1"/>
      <c r="C858" s="1"/>
      <c r="D858" s="40"/>
      <c r="E858" s="1"/>
      <c r="F858" s="1"/>
      <c r="G858" s="1"/>
      <c r="H858" s="1"/>
      <c r="I858" s="1"/>
      <c r="J858" s="1"/>
      <c r="K858" s="1"/>
      <c r="L858" s="1"/>
      <c r="M858" s="1"/>
      <c r="N858" s="1"/>
      <c r="O858" s="1"/>
      <c r="P858" s="56"/>
    </row>
    <row r="859" spans="1:16" s="57" customFormat="1">
      <c r="A859" s="1"/>
      <c r="B859" s="1"/>
      <c r="C859" s="1"/>
      <c r="D859" s="40"/>
      <c r="E859" s="1"/>
      <c r="F859" s="1"/>
      <c r="G859" s="1"/>
      <c r="H859" s="1"/>
      <c r="I859" s="1"/>
      <c r="J859" s="1"/>
      <c r="K859" s="1"/>
      <c r="L859" s="1"/>
      <c r="M859" s="1"/>
      <c r="N859" s="1"/>
      <c r="O859" s="1"/>
      <c r="P859" s="56"/>
    </row>
    <row r="860" spans="1:16" s="57" customFormat="1">
      <c r="A860" s="1"/>
      <c r="B860" s="1"/>
      <c r="C860" s="1"/>
      <c r="D860" s="40"/>
      <c r="E860" s="1"/>
      <c r="F860" s="1"/>
      <c r="G860" s="1"/>
      <c r="H860" s="1"/>
      <c r="I860" s="1"/>
      <c r="J860" s="1"/>
      <c r="K860" s="1"/>
      <c r="L860" s="1"/>
      <c r="M860" s="1"/>
      <c r="N860" s="1"/>
      <c r="O860" s="1"/>
      <c r="P860" s="56"/>
    </row>
    <row r="861" spans="1:16" s="57" customFormat="1">
      <c r="A861" s="1"/>
      <c r="B861" s="1"/>
      <c r="C861" s="1"/>
      <c r="D861" s="40"/>
      <c r="E861" s="1"/>
      <c r="F861" s="1"/>
      <c r="G861" s="1"/>
      <c r="H861" s="1"/>
      <c r="I861" s="1"/>
      <c r="J861" s="1"/>
      <c r="K861" s="1"/>
      <c r="L861" s="1"/>
      <c r="M861" s="1"/>
      <c r="N861" s="1"/>
      <c r="O861" s="1"/>
      <c r="P861" s="56"/>
    </row>
    <row r="862" spans="1:16" s="57" customFormat="1">
      <c r="A862" s="1"/>
      <c r="B862" s="1"/>
      <c r="C862" s="1"/>
      <c r="D862" s="40"/>
      <c r="E862" s="1"/>
      <c r="F862" s="1"/>
      <c r="G862" s="1"/>
      <c r="H862" s="1"/>
      <c r="I862" s="1"/>
      <c r="J862" s="1"/>
      <c r="K862" s="1"/>
      <c r="L862" s="1"/>
      <c r="M862" s="1"/>
      <c r="N862" s="1"/>
      <c r="O862" s="1"/>
      <c r="P862" s="56"/>
    </row>
    <row r="863" spans="1:16" s="57" customFormat="1">
      <c r="A863" s="1"/>
      <c r="B863" s="1"/>
      <c r="C863" s="1"/>
      <c r="D863" s="40"/>
      <c r="E863" s="1"/>
      <c r="F863" s="1"/>
      <c r="G863" s="1"/>
      <c r="H863" s="1"/>
      <c r="I863" s="1"/>
      <c r="J863" s="1"/>
      <c r="K863" s="1"/>
      <c r="L863" s="1"/>
      <c r="M863" s="1"/>
      <c r="N863" s="1"/>
      <c r="O863" s="1"/>
      <c r="P863" s="56"/>
    </row>
    <row r="864" spans="1:16" s="57" customFormat="1">
      <c r="A864" s="1"/>
      <c r="B864" s="1"/>
      <c r="C864" s="1"/>
      <c r="D864" s="40"/>
      <c r="E864" s="1"/>
      <c r="F864" s="1"/>
      <c r="G864" s="1"/>
      <c r="H864" s="1"/>
      <c r="I864" s="1"/>
      <c r="J864" s="1"/>
      <c r="K864" s="1"/>
      <c r="L864" s="1"/>
      <c r="M864" s="1"/>
      <c r="N864" s="1"/>
      <c r="O864" s="1"/>
      <c r="P864" s="56"/>
    </row>
    <row r="865" spans="1:16" s="57" customFormat="1">
      <c r="A865" s="1"/>
      <c r="B865" s="1"/>
      <c r="C865" s="1"/>
      <c r="D865" s="40"/>
      <c r="E865" s="1"/>
      <c r="F865" s="1"/>
      <c r="G865" s="1"/>
      <c r="H865" s="1"/>
      <c r="I865" s="1"/>
      <c r="J865" s="1"/>
      <c r="K865" s="1"/>
      <c r="L865" s="1"/>
      <c r="M865" s="1"/>
      <c r="N865" s="1"/>
      <c r="O865" s="1"/>
      <c r="P865" s="56"/>
    </row>
    <row r="866" spans="1:16" s="57" customFormat="1">
      <c r="A866" s="1"/>
      <c r="B866" s="1"/>
      <c r="C866" s="1"/>
      <c r="D866" s="40"/>
      <c r="E866" s="1"/>
      <c r="F866" s="1"/>
      <c r="G866" s="1"/>
      <c r="H866" s="1"/>
      <c r="I866" s="1"/>
      <c r="J866" s="1"/>
      <c r="K866" s="1"/>
      <c r="L866" s="1"/>
      <c r="M866" s="1"/>
      <c r="N866" s="1"/>
      <c r="O866" s="1"/>
      <c r="P866" s="56"/>
    </row>
    <row r="867" spans="1:16" s="57" customFormat="1">
      <c r="A867" s="1"/>
      <c r="B867" s="1"/>
      <c r="C867" s="1"/>
      <c r="D867" s="40"/>
      <c r="E867" s="1"/>
      <c r="F867" s="1"/>
      <c r="G867" s="1"/>
      <c r="H867" s="1"/>
      <c r="I867" s="1"/>
      <c r="J867" s="1"/>
      <c r="K867" s="1"/>
      <c r="L867" s="1"/>
      <c r="M867" s="1"/>
      <c r="N867" s="1"/>
      <c r="O867" s="1"/>
      <c r="P867" s="56"/>
    </row>
    <row r="868" spans="1:16" s="57" customFormat="1">
      <c r="A868" s="1"/>
      <c r="B868" s="1"/>
      <c r="C868" s="1"/>
      <c r="D868" s="40"/>
      <c r="E868" s="1"/>
      <c r="F868" s="1"/>
      <c r="G868" s="1"/>
      <c r="H868" s="1"/>
      <c r="I868" s="1"/>
      <c r="J868" s="1"/>
      <c r="K868" s="1"/>
      <c r="L868" s="1"/>
      <c r="M868" s="1"/>
      <c r="N868" s="1"/>
      <c r="O868" s="1"/>
      <c r="P868" s="56"/>
    </row>
    <row r="869" spans="1:16" s="57" customFormat="1">
      <c r="A869" s="1"/>
      <c r="B869" s="1"/>
      <c r="C869" s="1"/>
      <c r="D869" s="40"/>
      <c r="E869" s="1"/>
      <c r="F869" s="1"/>
      <c r="G869" s="1"/>
      <c r="H869" s="1"/>
      <c r="I869" s="1"/>
      <c r="J869" s="1"/>
      <c r="K869" s="1"/>
      <c r="L869" s="1"/>
      <c r="M869" s="1"/>
      <c r="N869" s="1"/>
      <c r="O869" s="1"/>
      <c r="P869" s="56"/>
    </row>
    <row r="870" spans="1:16" s="57" customFormat="1">
      <c r="A870" s="1"/>
      <c r="B870" s="1"/>
      <c r="C870" s="1"/>
      <c r="D870" s="40"/>
      <c r="E870" s="1"/>
      <c r="F870" s="1"/>
      <c r="G870" s="1"/>
      <c r="H870" s="1"/>
      <c r="I870" s="1"/>
      <c r="J870" s="1"/>
      <c r="K870" s="1"/>
      <c r="L870" s="1"/>
      <c r="M870" s="1"/>
      <c r="N870" s="1"/>
      <c r="O870" s="1"/>
      <c r="P870" s="56"/>
    </row>
    <row r="871" spans="1:16" s="57" customFormat="1">
      <c r="A871" s="1"/>
      <c r="B871" s="1"/>
      <c r="C871" s="1"/>
      <c r="D871" s="40"/>
      <c r="E871" s="1"/>
      <c r="F871" s="1"/>
      <c r="G871" s="1"/>
      <c r="H871" s="1"/>
      <c r="I871" s="1"/>
      <c r="J871" s="1"/>
      <c r="K871" s="1"/>
      <c r="L871" s="1"/>
      <c r="M871" s="1"/>
      <c r="N871" s="1"/>
      <c r="O871" s="1"/>
      <c r="P871" s="56"/>
    </row>
    <row r="872" spans="1:16" s="57" customFormat="1">
      <c r="A872" s="1"/>
      <c r="B872" s="1"/>
      <c r="C872" s="1"/>
      <c r="D872" s="40"/>
      <c r="E872" s="1"/>
      <c r="F872" s="1"/>
      <c r="G872" s="1"/>
      <c r="H872" s="1"/>
      <c r="I872" s="1"/>
      <c r="J872" s="1"/>
      <c r="K872" s="1"/>
      <c r="L872" s="1"/>
      <c r="M872" s="1"/>
      <c r="N872" s="1"/>
      <c r="O872" s="1"/>
      <c r="P872" s="56"/>
    </row>
    <row r="873" spans="1:16" s="57" customFormat="1">
      <c r="A873" s="1"/>
      <c r="B873" s="1"/>
      <c r="C873" s="1"/>
      <c r="D873" s="40"/>
      <c r="E873" s="1"/>
      <c r="F873" s="1"/>
      <c r="G873" s="1"/>
      <c r="H873" s="1"/>
      <c r="I873" s="1"/>
      <c r="J873" s="1"/>
      <c r="K873" s="1"/>
      <c r="L873" s="1"/>
      <c r="M873" s="1"/>
      <c r="N873" s="1"/>
      <c r="O873" s="1"/>
      <c r="P873" s="56"/>
    </row>
    <row r="874" spans="1:16" s="57" customFormat="1">
      <c r="A874" s="1"/>
      <c r="B874" s="1"/>
      <c r="C874" s="1"/>
      <c r="D874" s="40"/>
      <c r="E874" s="1"/>
      <c r="F874" s="1"/>
      <c r="G874" s="1"/>
      <c r="H874" s="1"/>
      <c r="I874" s="1"/>
      <c r="J874" s="1"/>
      <c r="K874" s="1"/>
      <c r="L874" s="1"/>
      <c r="M874" s="1"/>
      <c r="N874" s="1"/>
      <c r="O874" s="1"/>
      <c r="P874" s="56"/>
    </row>
    <row r="875" spans="1:16" s="57" customFormat="1">
      <c r="A875" s="1"/>
      <c r="B875" s="1"/>
      <c r="C875" s="1"/>
      <c r="D875" s="40"/>
      <c r="E875" s="1"/>
      <c r="F875" s="1"/>
      <c r="G875" s="1"/>
      <c r="H875" s="1"/>
      <c r="I875" s="1"/>
      <c r="J875" s="1"/>
      <c r="K875" s="1"/>
      <c r="L875" s="1"/>
      <c r="M875" s="1"/>
      <c r="N875" s="1"/>
      <c r="O875" s="1"/>
      <c r="P875" s="56"/>
    </row>
    <row r="876" spans="1:16" s="57" customFormat="1">
      <c r="A876" s="1"/>
      <c r="B876" s="1"/>
      <c r="C876" s="1"/>
      <c r="D876" s="40"/>
      <c r="E876" s="1"/>
      <c r="F876" s="1"/>
      <c r="G876" s="1"/>
      <c r="H876" s="1"/>
      <c r="I876" s="1"/>
      <c r="J876" s="1"/>
      <c r="K876" s="1"/>
      <c r="L876" s="1"/>
      <c r="M876" s="1"/>
      <c r="N876" s="1"/>
      <c r="O876" s="1"/>
      <c r="P876" s="56"/>
    </row>
    <row r="877" spans="1:16" s="57" customFormat="1">
      <c r="A877" s="1"/>
      <c r="B877" s="1"/>
      <c r="C877" s="1"/>
      <c r="D877" s="40"/>
      <c r="E877" s="1"/>
      <c r="F877" s="1"/>
      <c r="G877" s="1"/>
      <c r="H877" s="1"/>
      <c r="I877" s="1"/>
      <c r="J877" s="1"/>
      <c r="K877" s="1"/>
      <c r="L877" s="1"/>
      <c r="M877" s="1"/>
      <c r="N877" s="1"/>
      <c r="O877" s="1"/>
      <c r="P877" s="56"/>
    </row>
    <row r="878" spans="1:16" s="57" customFormat="1">
      <c r="A878" s="1"/>
      <c r="B878" s="1"/>
      <c r="C878" s="1"/>
      <c r="D878" s="40"/>
      <c r="E878" s="1"/>
      <c r="F878" s="1"/>
      <c r="G878" s="1"/>
      <c r="H878" s="1"/>
      <c r="I878" s="1"/>
      <c r="J878" s="1"/>
      <c r="K878" s="1"/>
      <c r="L878" s="1"/>
      <c r="M878" s="1"/>
      <c r="N878" s="1"/>
      <c r="O878" s="1"/>
      <c r="P878" s="56"/>
    </row>
    <row r="879" spans="1:16" s="57" customFormat="1">
      <c r="A879" s="1"/>
      <c r="B879" s="1"/>
      <c r="C879" s="1"/>
      <c r="D879" s="40"/>
      <c r="E879" s="1"/>
      <c r="F879" s="1"/>
      <c r="G879" s="1"/>
      <c r="H879" s="1"/>
      <c r="I879" s="1"/>
      <c r="J879" s="1"/>
      <c r="K879" s="1"/>
      <c r="L879" s="1"/>
      <c r="M879" s="1"/>
      <c r="N879" s="1"/>
      <c r="O879" s="1"/>
      <c r="P879" s="56"/>
    </row>
    <row r="880" spans="1:16" s="57" customFormat="1">
      <c r="A880" s="1"/>
      <c r="B880" s="1"/>
      <c r="C880" s="1"/>
      <c r="D880" s="40"/>
      <c r="E880" s="1"/>
      <c r="F880" s="1"/>
      <c r="G880" s="1"/>
      <c r="H880" s="1"/>
      <c r="I880" s="1"/>
      <c r="J880" s="1"/>
      <c r="K880" s="1"/>
      <c r="L880" s="1"/>
      <c r="M880" s="1"/>
      <c r="N880" s="1"/>
      <c r="O880" s="1"/>
      <c r="P880" s="56"/>
    </row>
    <row r="881" spans="1:16" s="57" customFormat="1">
      <c r="A881" s="1"/>
      <c r="B881" s="1"/>
      <c r="C881" s="1"/>
      <c r="D881" s="40"/>
      <c r="E881" s="1"/>
      <c r="F881" s="1"/>
      <c r="G881" s="1"/>
      <c r="H881" s="1"/>
      <c r="I881" s="1"/>
      <c r="J881" s="1"/>
      <c r="K881" s="1"/>
      <c r="L881" s="1"/>
      <c r="M881" s="1"/>
      <c r="N881" s="1"/>
      <c r="O881" s="1"/>
      <c r="P881" s="56"/>
    </row>
    <row r="882" spans="1:16" s="57" customFormat="1">
      <c r="A882" s="1"/>
      <c r="B882" s="1"/>
      <c r="C882" s="1"/>
      <c r="D882" s="40"/>
      <c r="E882" s="1"/>
      <c r="F882" s="1"/>
      <c r="G882" s="1"/>
      <c r="H882" s="1"/>
      <c r="I882" s="1"/>
      <c r="J882" s="1"/>
      <c r="K882" s="1"/>
      <c r="L882" s="1"/>
      <c r="M882" s="1"/>
      <c r="N882" s="1"/>
      <c r="O882" s="1"/>
      <c r="P882" s="56"/>
    </row>
    <row r="883" spans="1:16" s="57" customFormat="1">
      <c r="A883" s="1"/>
      <c r="B883" s="1"/>
      <c r="C883" s="1"/>
      <c r="D883" s="40"/>
      <c r="E883" s="1"/>
      <c r="F883" s="1"/>
      <c r="G883" s="1"/>
      <c r="H883" s="1"/>
      <c r="I883" s="1"/>
      <c r="J883" s="1"/>
      <c r="K883" s="1"/>
      <c r="L883" s="1"/>
      <c r="M883" s="1"/>
      <c r="N883" s="1"/>
      <c r="O883" s="1"/>
      <c r="P883" s="56"/>
    </row>
    <row r="884" spans="1:16" s="57" customFormat="1">
      <c r="A884" s="1"/>
      <c r="B884" s="1"/>
      <c r="C884" s="1"/>
      <c r="D884" s="40"/>
      <c r="E884" s="1"/>
      <c r="F884" s="1"/>
      <c r="G884" s="1"/>
      <c r="H884" s="1"/>
      <c r="I884" s="1"/>
      <c r="J884" s="1"/>
      <c r="K884" s="1"/>
      <c r="L884" s="1"/>
      <c r="M884" s="1"/>
      <c r="N884" s="1"/>
      <c r="O884" s="1"/>
      <c r="P884" s="56"/>
    </row>
    <row r="885" spans="1:16" s="57" customFormat="1">
      <c r="A885" s="1"/>
      <c r="B885" s="1"/>
      <c r="C885" s="1"/>
      <c r="D885" s="40"/>
      <c r="E885" s="1"/>
      <c r="F885" s="1"/>
      <c r="G885" s="1"/>
      <c r="H885" s="1"/>
      <c r="I885" s="1"/>
      <c r="J885" s="1"/>
      <c r="K885" s="1"/>
      <c r="L885" s="1"/>
      <c r="M885" s="1"/>
      <c r="N885" s="1"/>
      <c r="O885" s="1"/>
      <c r="P885" s="56"/>
    </row>
    <row r="886" spans="1:16" s="57" customFormat="1">
      <c r="A886" s="1"/>
      <c r="B886" s="1"/>
      <c r="C886" s="1"/>
      <c r="D886" s="40"/>
      <c r="E886" s="1"/>
      <c r="F886" s="1"/>
      <c r="G886" s="1"/>
      <c r="H886" s="1"/>
      <c r="I886" s="1"/>
      <c r="J886" s="1"/>
      <c r="K886" s="1"/>
      <c r="L886" s="1"/>
      <c r="M886" s="1"/>
      <c r="N886" s="1"/>
      <c r="O886" s="1"/>
      <c r="P886" s="56"/>
    </row>
    <row r="887" spans="1:16" s="57" customFormat="1">
      <c r="A887" s="1"/>
      <c r="B887" s="1"/>
      <c r="C887" s="1"/>
      <c r="D887" s="40"/>
      <c r="E887" s="1"/>
      <c r="F887" s="1"/>
      <c r="G887" s="1"/>
      <c r="H887" s="1"/>
      <c r="I887" s="1"/>
      <c r="J887" s="1"/>
      <c r="K887" s="1"/>
      <c r="L887" s="1"/>
      <c r="M887" s="1"/>
      <c r="N887" s="1"/>
      <c r="O887" s="1"/>
      <c r="P887" s="56"/>
    </row>
    <row r="888" spans="1:16" s="57" customFormat="1">
      <c r="A888" s="1"/>
      <c r="B888" s="1"/>
      <c r="C888" s="1"/>
      <c r="D888" s="40"/>
      <c r="E888" s="1"/>
      <c r="F888" s="1"/>
      <c r="G888" s="1"/>
      <c r="H888" s="1"/>
      <c r="I888" s="1"/>
      <c r="J888" s="1"/>
      <c r="K888" s="1"/>
      <c r="L888" s="1"/>
      <c r="M888" s="1"/>
      <c r="N888" s="1"/>
      <c r="O888" s="1"/>
      <c r="P888" s="56"/>
    </row>
    <row r="889" spans="1:16" s="57" customFormat="1">
      <c r="A889" s="1"/>
      <c r="B889" s="1"/>
      <c r="C889" s="1"/>
      <c r="D889" s="40"/>
      <c r="E889" s="1"/>
      <c r="F889" s="1"/>
      <c r="G889" s="1"/>
      <c r="H889" s="1"/>
      <c r="I889" s="1"/>
      <c r="J889" s="1"/>
      <c r="K889" s="1"/>
      <c r="L889" s="1"/>
      <c r="M889" s="1"/>
      <c r="N889" s="1"/>
      <c r="O889" s="1"/>
      <c r="P889" s="56"/>
    </row>
    <row r="890" spans="1:16" s="57" customFormat="1">
      <c r="A890" s="1"/>
      <c r="B890" s="1"/>
      <c r="C890" s="1"/>
      <c r="D890" s="40"/>
      <c r="E890" s="1"/>
      <c r="F890" s="1"/>
      <c r="G890" s="1"/>
      <c r="H890" s="1"/>
      <c r="I890" s="1"/>
      <c r="J890" s="1"/>
      <c r="K890" s="1"/>
      <c r="L890" s="1"/>
      <c r="M890" s="1"/>
      <c r="N890" s="1"/>
      <c r="O890" s="1"/>
      <c r="P890" s="56"/>
    </row>
    <row r="891" spans="1:16" s="57" customFormat="1">
      <c r="A891" s="1"/>
      <c r="B891" s="1"/>
      <c r="C891" s="1"/>
      <c r="D891" s="40"/>
      <c r="E891" s="1"/>
      <c r="F891" s="1"/>
      <c r="G891" s="1"/>
      <c r="H891" s="1"/>
      <c r="I891" s="1"/>
      <c r="J891" s="1"/>
      <c r="K891" s="1"/>
      <c r="L891" s="1"/>
      <c r="M891" s="1"/>
      <c r="N891" s="1"/>
      <c r="O891" s="1"/>
      <c r="P891" s="56"/>
    </row>
    <row r="892" spans="1:16" s="57" customFormat="1">
      <c r="A892" s="1"/>
      <c r="B892" s="1"/>
      <c r="C892" s="1"/>
      <c r="D892" s="40"/>
      <c r="E892" s="1"/>
      <c r="F892" s="1"/>
      <c r="G892" s="1"/>
      <c r="H892" s="1"/>
      <c r="I892" s="1"/>
      <c r="J892" s="1"/>
      <c r="K892" s="1"/>
      <c r="L892" s="1"/>
      <c r="M892" s="1"/>
      <c r="N892" s="1"/>
      <c r="O892" s="1"/>
      <c r="P892" s="56"/>
    </row>
    <row r="893" spans="1:16" s="57" customFormat="1">
      <c r="A893" s="1"/>
      <c r="B893" s="1"/>
      <c r="C893" s="1"/>
      <c r="D893" s="40"/>
      <c r="E893" s="1"/>
      <c r="F893" s="1"/>
      <c r="G893" s="1"/>
      <c r="H893" s="1"/>
      <c r="I893" s="1"/>
      <c r="J893" s="1"/>
      <c r="K893" s="1"/>
      <c r="L893" s="1"/>
      <c r="M893" s="1"/>
      <c r="N893" s="1"/>
      <c r="O893" s="1"/>
      <c r="P893" s="56"/>
    </row>
    <row r="894" spans="1:16" s="57" customFormat="1">
      <c r="A894" s="1"/>
      <c r="B894" s="1"/>
      <c r="C894" s="1"/>
      <c r="D894" s="40"/>
      <c r="E894" s="1"/>
      <c r="F894" s="1"/>
      <c r="G894" s="1"/>
      <c r="H894" s="1"/>
      <c r="I894" s="1"/>
      <c r="J894" s="1"/>
      <c r="K894" s="1"/>
      <c r="L894" s="1"/>
      <c r="M894" s="1"/>
      <c r="N894" s="1"/>
      <c r="O894" s="1"/>
      <c r="P894" s="56"/>
    </row>
    <row r="895" spans="1:16" s="57" customFormat="1">
      <c r="A895" s="1"/>
      <c r="B895" s="1"/>
      <c r="C895" s="1"/>
      <c r="D895" s="40"/>
      <c r="E895" s="1"/>
      <c r="F895" s="1"/>
      <c r="G895" s="1"/>
      <c r="H895" s="1"/>
      <c r="I895" s="1"/>
      <c r="J895" s="1"/>
      <c r="K895" s="1"/>
      <c r="L895" s="1"/>
      <c r="M895" s="1"/>
      <c r="N895" s="1"/>
      <c r="O895" s="1"/>
      <c r="P895" s="56"/>
    </row>
    <row r="896" spans="1:16" s="57" customFormat="1">
      <c r="A896" s="1"/>
      <c r="B896" s="1"/>
      <c r="C896" s="1"/>
      <c r="D896" s="40"/>
      <c r="E896" s="1"/>
      <c r="F896" s="1"/>
      <c r="G896" s="1"/>
      <c r="H896" s="1"/>
      <c r="I896" s="1"/>
      <c r="J896" s="1"/>
      <c r="K896" s="1"/>
      <c r="L896" s="1"/>
      <c r="M896" s="1"/>
      <c r="N896" s="1"/>
      <c r="O896" s="1"/>
      <c r="P896" s="56"/>
    </row>
    <row r="897" spans="1:16" s="57" customFormat="1">
      <c r="A897" s="1"/>
      <c r="B897" s="1"/>
      <c r="C897" s="1"/>
      <c r="D897" s="40"/>
      <c r="E897" s="1"/>
      <c r="F897" s="1"/>
      <c r="G897" s="1"/>
      <c r="H897" s="1"/>
      <c r="I897" s="1"/>
      <c r="J897" s="1"/>
      <c r="K897" s="1"/>
      <c r="L897" s="1"/>
      <c r="M897" s="1"/>
      <c r="N897" s="1"/>
      <c r="O897" s="1"/>
      <c r="P897" s="56"/>
    </row>
    <row r="898" spans="1:16" s="57" customFormat="1">
      <c r="A898" s="1"/>
      <c r="B898" s="1"/>
      <c r="C898" s="1"/>
      <c r="D898" s="40"/>
      <c r="E898" s="1"/>
      <c r="F898" s="1"/>
      <c r="G898" s="1"/>
      <c r="H898" s="1"/>
      <c r="I898" s="1"/>
      <c r="J898" s="1"/>
      <c r="K898" s="1"/>
      <c r="L898" s="1"/>
      <c r="M898" s="1"/>
      <c r="N898" s="1"/>
      <c r="O898" s="1"/>
      <c r="P898" s="56"/>
    </row>
    <row r="899" spans="1:16" s="57" customFormat="1">
      <c r="A899" s="1"/>
      <c r="B899" s="1"/>
      <c r="C899" s="1"/>
      <c r="D899" s="40"/>
      <c r="E899" s="1"/>
      <c r="F899" s="1"/>
      <c r="G899" s="1"/>
      <c r="H899" s="1"/>
      <c r="I899" s="1"/>
      <c r="J899" s="1"/>
      <c r="K899" s="1"/>
      <c r="L899" s="1"/>
      <c r="M899" s="1"/>
      <c r="N899" s="1"/>
      <c r="O899" s="1"/>
      <c r="P899" s="56"/>
    </row>
    <row r="900" spans="1:16" s="57" customFormat="1">
      <c r="A900" s="1"/>
      <c r="B900" s="1"/>
      <c r="C900" s="1"/>
      <c r="D900" s="40"/>
      <c r="E900" s="1"/>
      <c r="F900" s="1"/>
      <c r="G900" s="1"/>
      <c r="H900" s="1"/>
      <c r="I900" s="1"/>
      <c r="J900" s="1"/>
      <c r="K900" s="1"/>
      <c r="L900" s="1"/>
      <c r="M900" s="1"/>
      <c r="N900" s="1"/>
      <c r="O900" s="1"/>
      <c r="P900" s="56"/>
    </row>
    <row r="901" spans="1:16" s="57" customFormat="1">
      <c r="A901" s="1"/>
      <c r="B901" s="1"/>
      <c r="C901" s="1"/>
      <c r="D901" s="40"/>
      <c r="E901" s="1"/>
      <c r="F901" s="1"/>
      <c r="G901" s="1"/>
      <c r="H901" s="1"/>
      <c r="I901" s="1"/>
      <c r="J901" s="1"/>
      <c r="K901" s="1"/>
      <c r="L901" s="1"/>
      <c r="M901" s="1"/>
      <c r="N901" s="1"/>
      <c r="O901" s="1"/>
      <c r="P901" s="56"/>
    </row>
    <row r="902" spans="1:16" s="57" customFormat="1">
      <c r="A902" s="1"/>
      <c r="B902" s="1"/>
      <c r="C902" s="1"/>
      <c r="D902" s="40"/>
      <c r="E902" s="1"/>
      <c r="F902" s="1"/>
      <c r="G902" s="1"/>
      <c r="H902" s="1"/>
      <c r="I902" s="1"/>
      <c r="J902" s="1"/>
      <c r="K902" s="1"/>
      <c r="L902" s="1"/>
      <c r="M902" s="1"/>
      <c r="N902" s="1"/>
      <c r="O902" s="1"/>
      <c r="P902" s="56"/>
    </row>
    <row r="903" spans="1:16" s="57" customFormat="1">
      <c r="A903" s="1"/>
      <c r="B903" s="1"/>
      <c r="C903" s="1"/>
      <c r="D903" s="40"/>
      <c r="E903" s="1"/>
      <c r="F903" s="1"/>
      <c r="G903" s="1"/>
      <c r="H903" s="1"/>
      <c r="I903" s="1"/>
      <c r="J903" s="1"/>
      <c r="K903" s="1"/>
      <c r="L903" s="1"/>
      <c r="M903" s="1"/>
      <c r="N903" s="1"/>
      <c r="O903" s="1"/>
      <c r="P903" s="56"/>
    </row>
    <row r="904" spans="1:16" s="57" customFormat="1">
      <c r="A904" s="1"/>
      <c r="B904" s="1"/>
      <c r="C904" s="1"/>
      <c r="D904" s="40"/>
      <c r="E904" s="1"/>
      <c r="F904" s="1"/>
      <c r="G904" s="1"/>
      <c r="H904" s="1"/>
      <c r="I904" s="1"/>
      <c r="J904" s="1"/>
      <c r="K904" s="1"/>
      <c r="L904" s="1"/>
      <c r="M904" s="1"/>
      <c r="N904" s="1"/>
      <c r="O904" s="1"/>
      <c r="P904" s="56"/>
    </row>
    <row r="905" spans="1:16" s="57" customFormat="1">
      <c r="A905" s="1"/>
      <c r="B905" s="1"/>
      <c r="C905" s="1"/>
      <c r="D905" s="40"/>
      <c r="E905" s="1"/>
      <c r="F905" s="1"/>
      <c r="G905" s="1"/>
      <c r="H905" s="1"/>
      <c r="I905" s="1"/>
      <c r="J905" s="1"/>
      <c r="K905" s="1"/>
      <c r="L905" s="1"/>
      <c r="M905" s="1"/>
      <c r="N905" s="1"/>
      <c r="O905" s="1"/>
      <c r="P905" s="56"/>
    </row>
    <row r="906" spans="1:16" s="57" customFormat="1">
      <c r="A906" s="1"/>
      <c r="B906" s="1"/>
      <c r="C906" s="1"/>
      <c r="D906" s="40"/>
      <c r="E906" s="1"/>
      <c r="F906" s="1"/>
      <c r="G906" s="1"/>
      <c r="H906" s="1"/>
      <c r="I906" s="1"/>
      <c r="J906" s="1"/>
      <c r="K906" s="1"/>
      <c r="L906" s="1"/>
      <c r="M906" s="1"/>
      <c r="N906" s="1"/>
      <c r="O906" s="1"/>
      <c r="P906" s="56"/>
    </row>
    <row r="907" spans="1:16" s="57" customFormat="1">
      <c r="A907" s="1"/>
      <c r="B907" s="1"/>
      <c r="C907" s="1"/>
      <c r="D907" s="40"/>
      <c r="E907" s="1"/>
      <c r="F907" s="1"/>
      <c r="G907" s="1"/>
      <c r="H907" s="1"/>
      <c r="I907" s="1"/>
      <c r="J907" s="1"/>
      <c r="K907" s="1"/>
      <c r="L907" s="1"/>
      <c r="M907" s="1"/>
      <c r="N907" s="1"/>
      <c r="O907" s="1"/>
      <c r="P907" s="56"/>
    </row>
    <row r="908" spans="1:16" s="57" customFormat="1">
      <c r="A908" s="1"/>
      <c r="B908" s="1"/>
      <c r="C908" s="1"/>
      <c r="D908" s="40"/>
      <c r="E908" s="1"/>
      <c r="F908" s="1"/>
      <c r="G908" s="1"/>
      <c r="H908" s="1"/>
      <c r="I908" s="1"/>
      <c r="J908" s="1"/>
      <c r="K908" s="1"/>
      <c r="L908" s="1"/>
      <c r="M908" s="1"/>
      <c r="N908" s="1"/>
      <c r="O908" s="1"/>
      <c r="P908" s="56"/>
    </row>
    <row r="909" spans="1:16" s="57" customFormat="1">
      <c r="A909" s="1"/>
      <c r="B909" s="1"/>
      <c r="C909" s="1"/>
      <c r="D909" s="40"/>
      <c r="E909" s="1"/>
      <c r="F909" s="1"/>
      <c r="G909" s="1"/>
      <c r="H909" s="1"/>
      <c r="I909" s="1"/>
      <c r="J909" s="1"/>
      <c r="K909" s="1"/>
      <c r="L909" s="1"/>
      <c r="M909" s="1"/>
      <c r="N909" s="1"/>
      <c r="O909" s="1"/>
      <c r="P909" s="56"/>
    </row>
    <row r="910" spans="1:16" s="57" customFormat="1">
      <c r="A910" s="1"/>
      <c r="B910" s="1"/>
      <c r="C910" s="1"/>
      <c r="D910" s="40"/>
      <c r="E910" s="1"/>
      <c r="F910" s="1"/>
      <c r="G910" s="1"/>
      <c r="H910" s="1"/>
      <c r="I910" s="1"/>
      <c r="J910" s="1"/>
      <c r="K910" s="1"/>
      <c r="L910" s="1"/>
      <c r="M910" s="1"/>
      <c r="N910" s="1"/>
      <c r="O910" s="1"/>
      <c r="P910" s="56"/>
    </row>
    <row r="911" spans="1:16" s="57" customFormat="1">
      <c r="A911" s="1"/>
      <c r="B911" s="1"/>
      <c r="C911" s="1"/>
      <c r="D911" s="40"/>
      <c r="E911" s="1"/>
      <c r="F911" s="1"/>
      <c r="G911" s="1"/>
      <c r="H911" s="1"/>
      <c r="I911" s="1"/>
      <c r="J911" s="1"/>
      <c r="K911" s="1"/>
      <c r="L911" s="1"/>
      <c r="M911" s="1"/>
      <c r="N911" s="1"/>
      <c r="O911" s="1"/>
      <c r="P911" s="56"/>
    </row>
    <row r="912" spans="1:16" s="57" customFormat="1">
      <c r="A912" s="1"/>
      <c r="B912" s="1"/>
      <c r="C912" s="1"/>
      <c r="D912" s="40"/>
      <c r="E912" s="1"/>
      <c r="F912" s="1"/>
      <c r="G912" s="1"/>
      <c r="H912" s="1"/>
      <c r="I912" s="1"/>
      <c r="J912" s="1"/>
      <c r="K912" s="1"/>
      <c r="L912" s="1"/>
      <c r="M912" s="1"/>
      <c r="N912" s="1"/>
      <c r="O912" s="1"/>
      <c r="P912" s="56"/>
    </row>
    <row r="913" spans="1:16" s="57" customFormat="1">
      <c r="A913" s="1"/>
      <c r="B913" s="1"/>
      <c r="C913" s="1"/>
      <c r="D913" s="40"/>
      <c r="E913" s="1"/>
      <c r="F913" s="1"/>
      <c r="G913" s="1"/>
      <c r="H913" s="1"/>
      <c r="I913" s="1"/>
      <c r="J913" s="1"/>
      <c r="K913" s="1"/>
      <c r="L913" s="1"/>
      <c r="M913" s="1"/>
      <c r="N913" s="1"/>
      <c r="O913" s="1"/>
      <c r="P913" s="56"/>
    </row>
    <row r="914" spans="1:16" s="57" customFormat="1">
      <c r="A914" s="1"/>
      <c r="B914" s="1"/>
      <c r="C914" s="1"/>
      <c r="D914" s="40"/>
      <c r="E914" s="1"/>
      <c r="F914" s="1"/>
      <c r="G914" s="1"/>
      <c r="H914" s="1"/>
      <c r="I914" s="1"/>
      <c r="J914" s="1"/>
      <c r="K914" s="1"/>
      <c r="L914" s="1"/>
      <c r="M914" s="1"/>
      <c r="N914" s="1"/>
      <c r="O914" s="1"/>
      <c r="P914" s="56"/>
    </row>
    <row r="915" spans="1:16" s="57" customFormat="1">
      <c r="A915" s="1"/>
      <c r="B915" s="1"/>
      <c r="C915" s="1"/>
      <c r="D915" s="40"/>
      <c r="E915" s="1"/>
      <c r="F915" s="1"/>
      <c r="G915" s="1"/>
      <c r="H915" s="1"/>
      <c r="I915" s="1"/>
      <c r="J915" s="1"/>
      <c r="K915" s="1"/>
      <c r="L915" s="1"/>
      <c r="M915" s="1"/>
      <c r="N915" s="1"/>
      <c r="O915" s="1"/>
      <c r="P915" s="56"/>
    </row>
    <row r="916" spans="1:16" s="57" customFormat="1">
      <c r="A916" s="1"/>
      <c r="B916" s="1"/>
      <c r="C916" s="1"/>
      <c r="D916" s="40"/>
      <c r="E916" s="1"/>
      <c r="F916" s="1"/>
      <c r="G916" s="1"/>
      <c r="H916" s="1"/>
      <c r="I916" s="1"/>
      <c r="J916" s="1"/>
      <c r="K916" s="1"/>
      <c r="L916" s="1"/>
      <c r="M916" s="1"/>
      <c r="N916" s="1"/>
      <c r="O916" s="1"/>
      <c r="P916" s="56"/>
    </row>
    <row r="917" spans="1:16" s="57" customFormat="1">
      <c r="A917" s="1"/>
      <c r="B917" s="1"/>
      <c r="C917" s="1"/>
      <c r="D917" s="40"/>
      <c r="E917" s="1"/>
      <c r="F917" s="1"/>
      <c r="G917" s="1"/>
      <c r="H917" s="1"/>
      <c r="I917" s="1"/>
      <c r="J917" s="1"/>
      <c r="K917" s="1"/>
      <c r="L917" s="1"/>
      <c r="M917" s="1"/>
      <c r="N917" s="1"/>
      <c r="O917" s="1"/>
      <c r="P917" s="56"/>
    </row>
    <row r="918" spans="1:16" s="57" customFormat="1">
      <c r="A918" s="1"/>
      <c r="B918" s="1"/>
      <c r="C918" s="1"/>
      <c r="D918" s="40"/>
      <c r="E918" s="1"/>
      <c r="F918" s="1"/>
      <c r="G918" s="1"/>
      <c r="H918" s="1"/>
      <c r="I918" s="1"/>
      <c r="J918" s="1"/>
      <c r="K918" s="1"/>
      <c r="L918" s="1"/>
      <c r="M918" s="1"/>
      <c r="N918" s="1"/>
      <c r="O918" s="1"/>
      <c r="P918" s="56"/>
    </row>
    <row r="919" spans="1:16" s="57" customFormat="1">
      <c r="A919" s="1"/>
      <c r="B919" s="1"/>
      <c r="C919" s="1"/>
      <c r="D919" s="40"/>
      <c r="E919" s="1"/>
      <c r="F919" s="1"/>
      <c r="G919" s="1"/>
      <c r="H919" s="1"/>
      <c r="I919" s="1"/>
      <c r="J919" s="1"/>
      <c r="K919" s="1"/>
      <c r="L919" s="1"/>
      <c r="M919" s="1"/>
      <c r="N919" s="1"/>
      <c r="O919" s="1"/>
      <c r="P919" s="56"/>
    </row>
    <row r="920" spans="1:16" s="57" customFormat="1">
      <c r="A920" s="1"/>
      <c r="B920" s="1"/>
      <c r="C920" s="1"/>
      <c r="D920" s="40"/>
      <c r="E920" s="1"/>
      <c r="F920" s="1"/>
      <c r="G920" s="1"/>
      <c r="H920" s="1"/>
      <c r="I920" s="1"/>
      <c r="J920" s="1"/>
      <c r="K920" s="1"/>
      <c r="L920" s="1"/>
      <c r="M920" s="1"/>
      <c r="N920" s="1"/>
      <c r="O920" s="1"/>
      <c r="P920" s="56"/>
    </row>
    <row r="921" spans="1:16" s="57" customFormat="1">
      <c r="A921" s="1"/>
      <c r="B921" s="1"/>
      <c r="C921" s="1"/>
      <c r="D921" s="40"/>
      <c r="E921" s="1"/>
      <c r="F921" s="1"/>
      <c r="G921" s="1"/>
      <c r="H921" s="1"/>
      <c r="I921" s="1"/>
      <c r="J921" s="1"/>
      <c r="K921" s="1"/>
      <c r="L921" s="1"/>
      <c r="M921" s="1"/>
      <c r="N921" s="1"/>
      <c r="O921" s="1"/>
      <c r="P921" s="56"/>
    </row>
    <row r="922" spans="1:16" s="57" customFormat="1">
      <c r="A922" s="1"/>
      <c r="B922" s="1"/>
      <c r="C922" s="1"/>
      <c r="D922" s="40"/>
      <c r="E922" s="1"/>
      <c r="F922" s="1"/>
      <c r="G922" s="1"/>
      <c r="H922" s="1"/>
      <c r="I922" s="1"/>
      <c r="J922" s="1"/>
      <c r="K922" s="1"/>
      <c r="L922" s="1"/>
      <c r="M922" s="1"/>
      <c r="N922" s="1"/>
      <c r="O922" s="1"/>
      <c r="P922" s="56"/>
    </row>
    <row r="923" spans="1:16" s="57" customFormat="1">
      <c r="A923" s="1"/>
      <c r="B923" s="1"/>
      <c r="C923" s="1"/>
      <c r="D923" s="40"/>
      <c r="E923" s="1"/>
      <c r="F923" s="1"/>
      <c r="G923" s="1"/>
      <c r="H923" s="1"/>
      <c r="I923" s="1"/>
      <c r="J923" s="1"/>
      <c r="K923" s="1"/>
      <c r="L923" s="1"/>
      <c r="M923" s="1"/>
      <c r="N923" s="1"/>
      <c r="O923" s="1"/>
      <c r="P923" s="56"/>
    </row>
    <row r="924" spans="1:16" s="57" customFormat="1">
      <c r="A924" s="1"/>
      <c r="B924" s="1"/>
      <c r="C924" s="1"/>
      <c r="D924" s="40"/>
      <c r="E924" s="1"/>
      <c r="F924" s="1"/>
      <c r="G924" s="1"/>
      <c r="H924" s="1"/>
      <c r="I924" s="1"/>
      <c r="J924" s="1"/>
      <c r="K924" s="1"/>
      <c r="L924" s="1"/>
      <c r="M924" s="1"/>
      <c r="N924" s="1"/>
      <c r="O924" s="1"/>
      <c r="P924" s="56"/>
    </row>
    <row r="925" spans="1:16" s="57" customFormat="1">
      <c r="A925" s="1"/>
      <c r="B925" s="1"/>
      <c r="C925" s="1"/>
      <c r="D925" s="40"/>
      <c r="E925" s="1"/>
      <c r="F925" s="1"/>
      <c r="G925" s="1"/>
      <c r="H925" s="1"/>
      <c r="I925" s="1"/>
      <c r="J925" s="1"/>
      <c r="K925" s="1"/>
      <c r="L925" s="1"/>
      <c r="M925" s="1"/>
      <c r="N925" s="1"/>
      <c r="O925" s="1"/>
      <c r="P925" s="56"/>
    </row>
    <row r="926" spans="1:16" s="57" customFormat="1">
      <c r="A926" s="1"/>
      <c r="B926" s="1"/>
      <c r="C926" s="1"/>
      <c r="D926" s="40"/>
      <c r="E926" s="1"/>
      <c r="F926" s="1"/>
      <c r="G926" s="1"/>
      <c r="H926" s="1"/>
      <c r="I926" s="1"/>
      <c r="J926" s="1"/>
      <c r="K926" s="1"/>
      <c r="L926" s="1"/>
      <c r="M926" s="1"/>
      <c r="N926" s="1"/>
      <c r="O926" s="1"/>
      <c r="P926" s="56"/>
    </row>
    <row r="927" spans="1:16" s="57" customFormat="1">
      <c r="A927" s="1"/>
      <c r="B927" s="1"/>
      <c r="C927" s="1"/>
      <c r="D927" s="40"/>
      <c r="E927" s="1"/>
      <c r="F927" s="1"/>
      <c r="G927" s="1"/>
      <c r="H927" s="1"/>
      <c r="I927" s="1"/>
      <c r="J927" s="1"/>
      <c r="K927" s="1"/>
      <c r="L927" s="1"/>
      <c r="M927" s="1"/>
      <c r="N927" s="1"/>
      <c r="O927" s="1"/>
      <c r="P927" s="56"/>
    </row>
    <row r="928" spans="1:16" s="57" customFormat="1">
      <c r="A928" s="1"/>
      <c r="B928" s="1"/>
      <c r="C928" s="1"/>
      <c r="D928" s="40"/>
      <c r="E928" s="1"/>
      <c r="F928" s="1"/>
      <c r="G928" s="1"/>
      <c r="H928" s="1"/>
      <c r="I928" s="1"/>
      <c r="J928" s="1"/>
      <c r="K928" s="1"/>
      <c r="L928" s="1"/>
      <c r="M928" s="1"/>
      <c r="N928" s="1"/>
      <c r="O928" s="1"/>
      <c r="P928" s="56"/>
    </row>
    <row r="929" spans="1:16" s="57" customFormat="1">
      <c r="A929" s="1"/>
      <c r="B929" s="1"/>
      <c r="C929" s="1"/>
      <c r="D929" s="40"/>
      <c r="E929" s="1"/>
      <c r="F929" s="1"/>
      <c r="G929" s="1"/>
      <c r="H929" s="1"/>
      <c r="I929" s="1"/>
      <c r="J929" s="1"/>
      <c r="K929" s="1"/>
      <c r="L929" s="1"/>
      <c r="M929" s="1"/>
      <c r="N929" s="1"/>
      <c r="O929" s="1"/>
      <c r="P929" s="56"/>
    </row>
    <row r="930" spans="1:16" s="57" customFormat="1">
      <c r="A930" s="1"/>
      <c r="B930" s="1"/>
      <c r="C930" s="1"/>
      <c r="D930" s="40"/>
      <c r="E930" s="1"/>
      <c r="F930" s="1"/>
      <c r="G930" s="1"/>
      <c r="H930" s="1"/>
      <c r="I930" s="1"/>
      <c r="J930" s="1"/>
      <c r="K930" s="1"/>
      <c r="L930" s="1"/>
      <c r="M930" s="1"/>
      <c r="N930" s="1"/>
      <c r="O930" s="1"/>
      <c r="P930" s="56"/>
    </row>
    <row r="931" spans="1:16" s="57" customFormat="1">
      <c r="A931" s="1"/>
      <c r="B931" s="1"/>
      <c r="C931" s="1"/>
      <c r="D931" s="40"/>
      <c r="E931" s="1"/>
      <c r="F931" s="1"/>
      <c r="G931" s="1"/>
      <c r="H931" s="1"/>
      <c r="I931" s="1"/>
      <c r="J931" s="1"/>
      <c r="K931" s="1"/>
      <c r="L931" s="1"/>
      <c r="M931" s="1"/>
      <c r="N931" s="1"/>
      <c r="O931" s="1"/>
      <c r="P931" s="56"/>
    </row>
    <row r="932" spans="1:16" s="57" customFormat="1">
      <c r="A932" s="1"/>
      <c r="B932" s="1"/>
      <c r="C932" s="1"/>
      <c r="D932" s="40"/>
      <c r="E932" s="1"/>
      <c r="F932" s="1"/>
      <c r="G932" s="1"/>
      <c r="H932" s="1"/>
      <c r="I932" s="1"/>
      <c r="J932" s="1"/>
      <c r="K932" s="1"/>
      <c r="L932" s="1"/>
      <c r="M932" s="1"/>
      <c r="N932" s="1"/>
      <c r="O932" s="1"/>
      <c r="P932" s="56"/>
    </row>
    <row r="933" spans="1:16" s="57" customFormat="1">
      <c r="A933" s="1"/>
      <c r="B933" s="1"/>
      <c r="C933" s="1"/>
      <c r="D933" s="40"/>
      <c r="E933" s="1"/>
      <c r="F933" s="1"/>
      <c r="G933" s="1"/>
      <c r="H933" s="1"/>
      <c r="I933" s="1"/>
      <c r="J933" s="1"/>
      <c r="K933" s="1"/>
      <c r="L933" s="1"/>
      <c r="M933" s="1"/>
      <c r="N933" s="1"/>
      <c r="O933" s="1"/>
      <c r="P933" s="56"/>
    </row>
    <row r="934" spans="1:16" s="57" customFormat="1">
      <c r="A934" s="1"/>
      <c r="B934" s="1"/>
      <c r="C934" s="1"/>
      <c r="D934" s="40"/>
      <c r="E934" s="1"/>
      <c r="F934" s="1"/>
      <c r="G934" s="1"/>
      <c r="H934" s="1"/>
      <c r="I934" s="1"/>
      <c r="J934" s="1"/>
      <c r="K934" s="1"/>
      <c r="L934" s="1"/>
      <c r="M934" s="1"/>
      <c r="N934" s="1"/>
      <c r="O934" s="1"/>
      <c r="P934" s="56"/>
    </row>
    <row r="935" spans="1:16" s="57" customFormat="1">
      <c r="A935" s="1"/>
      <c r="B935" s="1"/>
      <c r="C935" s="1"/>
      <c r="D935" s="40"/>
      <c r="E935" s="1"/>
      <c r="F935" s="1"/>
      <c r="G935" s="1"/>
      <c r="H935" s="1"/>
      <c r="I935" s="1"/>
      <c r="J935" s="1"/>
      <c r="K935" s="1"/>
      <c r="L935" s="1"/>
      <c r="M935" s="1"/>
      <c r="N935" s="1"/>
      <c r="O935" s="1"/>
      <c r="P935" s="56"/>
    </row>
    <row r="936" spans="1:16" s="57" customFormat="1">
      <c r="A936" s="1"/>
      <c r="B936" s="1"/>
      <c r="C936" s="1"/>
      <c r="D936" s="40"/>
      <c r="E936" s="1"/>
      <c r="F936" s="1"/>
      <c r="G936" s="1"/>
      <c r="H936" s="1"/>
      <c r="I936" s="1"/>
      <c r="J936" s="1"/>
      <c r="K936" s="1"/>
      <c r="L936" s="1"/>
      <c r="M936" s="1"/>
      <c r="N936" s="1"/>
      <c r="O936" s="1"/>
      <c r="P936" s="56"/>
    </row>
    <row r="937" spans="1:16" s="57" customFormat="1">
      <c r="A937" s="1"/>
      <c r="B937" s="1"/>
      <c r="C937" s="1"/>
      <c r="D937" s="40"/>
      <c r="E937" s="1"/>
      <c r="F937" s="1"/>
      <c r="G937" s="1"/>
      <c r="H937" s="1"/>
      <c r="I937" s="1"/>
      <c r="J937" s="1"/>
      <c r="K937" s="1"/>
      <c r="L937" s="1"/>
      <c r="M937" s="1"/>
      <c r="N937" s="1"/>
      <c r="O937" s="1"/>
      <c r="P937" s="56"/>
    </row>
    <row r="938" spans="1:16" s="57" customFormat="1">
      <c r="A938" s="1"/>
      <c r="B938" s="1"/>
      <c r="C938" s="1"/>
      <c r="D938" s="40"/>
      <c r="E938" s="1"/>
      <c r="F938" s="1"/>
      <c r="G938" s="1"/>
      <c r="H938" s="1"/>
      <c r="I938" s="1"/>
      <c r="J938" s="1"/>
      <c r="K938" s="1"/>
      <c r="L938" s="1"/>
      <c r="M938" s="1"/>
      <c r="N938" s="1"/>
      <c r="O938" s="1"/>
      <c r="P938" s="56"/>
    </row>
    <row r="939" spans="1:16" s="57" customFormat="1">
      <c r="A939" s="1"/>
      <c r="B939" s="1"/>
      <c r="C939" s="1"/>
      <c r="D939" s="40"/>
      <c r="E939" s="1"/>
      <c r="F939" s="1"/>
      <c r="G939" s="1"/>
      <c r="H939" s="1"/>
      <c r="I939" s="1"/>
      <c r="J939" s="1"/>
      <c r="K939" s="1"/>
      <c r="L939" s="1"/>
      <c r="M939" s="1"/>
      <c r="N939" s="1"/>
      <c r="O939" s="1"/>
      <c r="P939" s="56"/>
    </row>
    <row r="940" spans="1:16" s="57" customFormat="1">
      <c r="A940" s="1"/>
      <c r="B940" s="1"/>
      <c r="C940" s="1"/>
      <c r="D940" s="40"/>
      <c r="E940" s="1"/>
      <c r="F940" s="1"/>
      <c r="G940" s="1"/>
      <c r="H940" s="1"/>
      <c r="I940" s="1"/>
      <c r="J940" s="1"/>
      <c r="K940" s="1"/>
      <c r="L940" s="1"/>
      <c r="M940" s="1"/>
      <c r="N940" s="1"/>
      <c r="O940" s="1"/>
      <c r="P940" s="56"/>
    </row>
    <row r="941" spans="1:16" s="57" customFormat="1">
      <c r="A941" s="1"/>
      <c r="B941" s="1"/>
      <c r="C941" s="1"/>
      <c r="D941" s="40"/>
      <c r="E941" s="1"/>
      <c r="F941" s="1"/>
      <c r="G941" s="1"/>
      <c r="H941" s="1"/>
      <c r="I941" s="1"/>
      <c r="J941" s="1"/>
      <c r="K941" s="1"/>
      <c r="L941" s="1"/>
      <c r="M941" s="1"/>
      <c r="N941" s="1"/>
      <c r="O941" s="1"/>
      <c r="P941" s="56"/>
    </row>
    <row r="942" spans="1:16" s="57" customFormat="1">
      <c r="A942" s="1"/>
      <c r="B942" s="1"/>
      <c r="C942" s="1"/>
      <c r="D942" s="40"/>
      <c r="E942" s="1"/>
      <c r="F942" s="1"/>
      <c r="G942" s="1"/>
      <c r="H942" s="1"/>
      <c r="I942" s="1"/>
      <c r="J942" s="1"/>
      <c r="K942" s="1"/>
      <c r="L942" s="1"/>
      <c r="M942" s="1"/>
      <c r="N942" s="1"/>
      <c r="O942" s="1"/>
      <c r="P942" s="56"/>
    </row>
    <row r="943" spans="1:16" s="57" customFormat="1">
      <c r="A943" s="1"/>
      <c r="B943" s="1"/>
      <c r="C943" s="1"/>
      <c r="D943" s="40"/>
      <c r="E943" s="1"/>
      <c r="F943" s="1"/>
      <c r="G943" s="1"/>
      <c r="H943" s="1"/>
      <c r="I943" s="1"/>
      <c r="J943" s="1"/>
      <c r="K943" s="1"/>
      <c r="L943" s="1"/>
      <c r="M943" s="1"/>
      <c r="N943" s="1"/>
      <c r="O943" s="1"/>
      <c r="P943" s="56"/>
    </row>
    <row r="944" spans="1:16" s="57" customFormat="1">
      <c r="A944" s="1"/>
      <c r="B944" s="1"/>
      <c r="C944" s="1"/>
      <c r="D944" s="40"/>
      <c r="E944" s="1"/>
      <c r="F944" s="1"/>
      <c r="G944" s="1"/>
      <c r="H944" s="1"/>
      <c r="I944" s="1"/>
      <c r="J944" s="1"/>
      <c r="K944" s="1"/>
      <c r="L944" s="1"/>
      <c r="M944" s="1"/>
      <c r="N944" s="1"/>
      <c r="O944" s="1"/>
      <c r="P944" s="56"/>
    </row>
    <row r="945" spans="1:16" s="57" customFormat="1">
      <c r="A945" s="1"/>
      <c r="B945" s="1"/>
      <c r="C945" s="1"/>
      <c r="D945" s="40"/>
      <c r="E945" s="1"/>
      <c r="F945" s="1"/>
      <c r="G945" s="1"/>
      <c r="H945" s="1"/>
      <c r="I945" s="1"/>
      <c r="J945" s="1"/>
      <c r="K945" s="1"/>
      <c r="L945" s="1"/>
      <c r="M945" s="1"/>
      <c r="N945" s="1"/>
      <c r="O945" s="1"/>
      <c r="P945" s="56"/>
    </row>
    <row r="946" spans="1:16" s="57" customFormat="1">
      <c r="A946" s="1"/>
      <c r="B946" s="1"/>
      <c r="C946" s="1"/>
      <c r="D946" s="40"/>
      <c r="E946" s="1"/>
      <c r="F946" s="1"/>
      <c r="G946" s="1"/>
      <c r="H946" s="1"/>
      <c r="I946" s="1"/>
      <c r="J946" s="1"/>
      <c r="K946" s="1"/>
      <c r="L946" s="1"/>
      <c r="M946" s="1"/>
      <c r="N946" s="1"/>
      <c r="O946" s="1"/>
      <c r="P946" s="56"/>
    </row>
    <row r="947" spans="1:16" s="57" customFormat="1">
      <c r="A947" s="1"/>
      <c r="B947" s="1"/>
      <c r="C947" s="1"/>
      <c r="D947" s="40"/>
      <c r="E947" s="1"/>
      <c r="F947" s="1"/>
      <c r="G947" s="1"/>
      <c r="H947" s="1"/>
      <c r="I947" s="1"/>
      <c r="J947" s="1"/>
      <c r="K947" s="1"/>
      <c r="L947" s="1"/>
      <c r="M947" s="1"/>
      <c r="N947" s="1"/>
      <c r="O947" s="1"/>
      <c r="P947" s="56"/>
    </row>
    <row r="948" spans="1:16" s="57" customFormat="1">
      <c r="A948" s="1"/>
      <c r="B948" s="1"/>
      <c r="C948" s="1"/>
      <c r="D948" s="40"/>
      <c r="E948" s="1"/>
      <c r="F948" s="1"/>
      <c r="G948" s="1"/>
      <c r="H948" s="1"/>
      <c r="I948" s="1"/>
      <c r="J948" s="1"/>
      <c r="K948" s="1"/>
      <c r="L948" s="1"/>
      <c r="M948" s="1"/>
      <c r="N948" s="1"/>
      <c r="O948" s="1"/>
      <c r="P948" s="56"/>
    </row>
    <row r="949" spans="1:16" s="57" customFormat="1">
      <c r="A949" s="1"/>
      <c r="B949" s="1"/>
      <c r="C949" s="1"/>
      <c r="D949" s="40"/>
      <c r="E949" s="1"/>
      <c r="F949" s="1"/>
      <c r="G949" s="1"/>
      <c r="H949" s="1"/>
      <c r="I949" s="1"/>
      <c r="J949" s="1"/>
      <c r="K949" s="1"/>
      <c r="L949" s="1"/>
      <c r="M949" s="1"/>
      <c r="N949" s="1"/>
      <c r="O949" s="1"/>
      <c r="P949" s="56"/>
    </row>
    <row r="950" spans="1:16" s="57" customFormat="1">
      <c r="A950" s="1"/>
      <c r="B950" s="1"/>
      <c r="C950" s="1"/>
      <c r="D950" s="40"/>
      <c r="E950" s="1"/>
      <c r="F950" s="1"/>
      <c r="G950" s="1"/>
      <c r="H950" s="1"/>
      <c r="I950" s="1"/>
      <c r="J950" s="1"/>
      <c r="K950" s="1"/>
      <c r="L950" s="1"/>
      <c r="M950" s="1"/>
      <c r="N950" s="1"/>
      <c r="O950" s="1"/>
      <c r="P950" s="56"/>
    </row>
    <row r="951" spans="1:16" s="57" customFormat="1">
      <c r="A951" s="1"/>
      <c r="B951" s="1"/>
      <c r="C951" s="1"/>
      <c r="D951" s="40"/>
      <c r="E951" s="1"/>
      <c r="F951" s="1"/>
      <c r="G951" s="1"/>
      <c r="H951" s="1"/>
      <c r="I951" s="1"/>
      <c r="J951" s="1"/>
      <c r="K951" s="1"/>
      <c r="L951" s="1"/>
      <c r="M951" s="1"/>
      <c r="N951" s="1"/>
      <c r="O951" s="1"/>
      <c r="P951" s="56"/>
    </row>
    <row r="952" spans="1:16" s="57" customFormat="1">
      <c r="A952" s="1"/>
      <c r="B952" s="1"/>
      <c r="C952" s="1"/>
      <c r="D952" s="40"/>
      <c r="E952" s="1"/>
      <c r="F952" s="1"/>
      <c r="G952" s="1"/>
      <c r="H952" s="1"/>
      <c r="I952" s="1"/>
      <c r="J952" s="1"/>
      <c r="K952" s="1"/>
      <c r="L952" s="1"/>
      <c r="M952" s="1"/>
      <c r="N952" s="1"/>
      <c r="O952" s="1"/>
      <c r="P952" s="56"/>
    </row>
    <row r="953" spans="1:16" s="57" customFormat="1">
      <c r="A953" s="1"/>
      <c r="B953" s="1"/>
      <c r="C953" s="1"/>
      <c r="D953" s="40"/>
      <c r="E953" s="1"/>
      <c r="F953" s="1"/>
      <c r="G953" s="1"/>
      <c r="H953" s="1"/>
      <c r="I953" s="1"/>
      <c r="J953" s="1"/>
      <c r="K953" s="1"/>
      <c r="L953" s="1"/>
      <c r="M953" s="1"/>
      <c r="N953" s="1"/>
      <c r="O953" s="1"/>
      <c r="P953" s="56"/>
    </row>
    <row r="954" spans="1:16" s="57" customFormat="1">
      <c r="A954" s="1"/>
      <c r="B954" s="1"/>
      <c r="C954" s="1"/>
      <c r="D954" s="40"/>
      <c r="E954" s="1"/>
      <c r="F954" s="1"/>
      <c r="G954" s="1"/>
      <c r="H954" s="1"/>
      <c r="I954" s="1"/>
      <c r="J954" s="1"/>
      <c r="K954" s="1"/>
      <c r="L954" s="1"/>
      <c r="M954" s="1"/>
      <c r="N954" s="1"/>
      <c r="O954" s="1"/>
      <c r="P954" s="56"/>
    </row>
    <row r="955" spans="1:16" s="57" customFormat="1">
      <c r="A955" s="1"/>
      <c r="B955" s="1"/>
      <c r="C955" s="1"/>
      <c r="D955" s="40"/>
      <c r="E955" s="1"/>
      <c r="F955" s="1"/>
      <c r="G955" s="1"/>
      <c r="H955" s="1"/>
      <c r="I955" s="1"/>
      <c r="J955" s="1"/>
      <c r="K955" s="1"/>
      <c r="L955" s="1"/>
      <c r="M955" s="1"/>
      <c r="N955" s="1"/>
      <c r="O955" s="1"/>
      <c r="P955" s="56"/>
    </row>
    <row r="956" spans="1:16" s="57" customFormat="1">
      <c r="A956" s="1"/>
      <c r="B956" s="1"/>
      <c r="C956" s="1"/>
      <c r="D956" s="40"/>
      <c r="E956" s="1"/>
      <c r="F956" s="1"/>
      <c r="G956" s="1"/>
      <c r="H956" s="1"/>
      <c r="I956" s="1"/>
      <c r="J956" s="1"/>
      <c r="K956" s="1"/>
      <c r="L956" s="1"/>
      <c r="M956" s="1"/>
      <c r="N956" s="1"/>
      <c r="O956" s="1"/>
      <c r="P956" s="56"/>
    </row>
    <row r="957" spans="1:16" s="57" customFormat="1">
      <c r="A957" s="1"/>
      <c r="B957" s="1"/>
      <c r="C957" s="1"/>
      <c r="D957" s="40"/>
      <c r="E957" s="1"/>
      <c r="F957" s="1"/>
      <c r="G957" s="1"/>
      <c r="H957" s="1"/>
      <c r="I957" s="1"/>
      <c r="J957" s="1"/>
      <c r="K957" s="1"/>
      <c r="L957" s="1"/>
      <c r="M957" s="1"/>
      <c r="N957" s="1"/>
      <c r="O957" s="1"/>
      <c r="P957" s="56"/>
    </row>
    <row r="958" spans="1:16" s="57" customFormat="1">
      <c r="A958" s="1"/>
      <c r="B958" s="1"/>
      <c r="C958" s="1"/>
      <c r="D958" s="40"/>
      <c r="E958" s="1"/>
      <c r="F958" s="1"/>
      <c r="G958" s="1"/>
      <c r="H958" s="1"/>
      <c r="I958" s="1"/>
      <c r="J958" s="1"/>
      <c r="K958" s="1"/>
      <c r="L958" s="1"/>
      <c r="M958" s="1"/>
      <c r="N958" s="1"/>
      <c r="O958" s="1"/>
      <c r="P958" s="56"/>
    </row>
    <row r="959" spans="1:16" s="57" customFormat="1">
      <c r="A959" s="1"/>
      <c r="B959" s="1"/>
      <c r="C959" s="1"/>
      <c r="D959" s="40"/>
      <c r="E959" s="1"/>
      <c r="F959" s="1"/>
      <c r="G959" s="1"/>
      <c r="H959" s="1"/>
      <c r="I959" s="1"/>
      <c r="J959" s="1"/>
      <c r="K959" s="1"/>
      <c r="L959" s="1"/>
      <c r="M959" s="1"/>
      <c r="N959" s="1"/>
      <c r="O959" s="1"/>
      <c r="P959" s="56"/>
    </row>
    <row r="960" spans="1:16" s="57" customFormat="1">
      <c r="A960" s="1"/>
      <c r="B960" s="1"/>
      <c r="C960" s="1"/>
      <c r="D960" s="40"/>
      <c r="E960" s="1"/>
      <c r="F960" s="1"/>
      <c r="G960" s="1"/>
      <c r="H960" s="1"/>
      <c r="I960" s="1"/>
      <c r="J960" s="1"/>
      <c r="K960" s="1"/>
      <c r="L960" s="1"/>
      <c r="M960" s="1"/>
      <c r="N960" s="1"/>
      <c r="O960" s="1"/>
      <c r="P960" s="56"/>
    </row>
    <row r="961" spans="1:16" s="57" customFormat="1">
      <c r="A961" s="1"/>
      <c r="B961" s="1"/>
      <c r="C961" s="1"/>
      <c r="D961" s="40"/>
      <c r="E961" s="1"/>
      <c r="F961" s="1"/>
      <c r="G961" s="1"/>
      <c r="H961" s="1"/>
      <c r="I961" s="1"/>
      <c r="J961" s="1"/>
      <c r="K961" s="1"/>
      <c r="L961" s="1"/>
      <c r="M961" s="1"/>
      <c r="N961" s="1"/>
      <c r="O961" s="1"/>
      <c r="P961" s="56"/>
    </row>
    <row r="962" spans="1:16" s="57" customFormat="1">
      <c r="A962" s="1"/>
      <c r="B962" s="1"/>
      <c r="C962" s="1"/>
      <c r="D962" s="40"/>
      <c r="E962" s="1"/>
      <c r="F962" s="1"/>
      <c r="G962" s="1"/>
      <c r="H962" s="1"/>
      <c r="I962" s="1"/>
      <c r="J962" s="1"/>
      <c r="K962" s="1"/>
      <c r="L962" s="1"/>
      <c r="M962" s="1"/>
      <c r="N962" s="1"/>
      <c r="O962" s="1"/>
      <c r="P962" s="56"/>
    </row>
    <row r="963" spans="1:16" s="57" customFormat="1">
      <c r="A963" s="1"/>
      <c r="B963" s="1"/>
      <c r="C963" s="1"/>
      <c r="D963" s="40"/>
      <c r="E963" s="1"/>
      <c r="F963" s="1"/>
      <c r="G963" s="1"/>
      <c r="H963" s="1"/>
      <c r="I963" s="1"/>
      <c r="J963" s="1"/>
      <c r="K963" s="1"/>
      <c r="L963" s="1"/>
      <c r="M963" s="1"/>
      <c r="N963" s="1"/>
      <c r="O963" s="1"/>
      <c r="P963" s="56"/>
    </row>
    <row r="964" spans="1:16" s="57" customFormat="1">
      <c r="A964" s="1"/>
      <c r="B964" s="1"/>
      <c r="C964" s="1"/>
      <c r="D964" s="40"/>
      <c r="E964" s="1"/>
      <c r="F964" s="1"/>
      <c r="G964" s="1"/>
      <c r="H964" s="1"/>
      <c r="I964" s="1"/>
      <c r="J964" s="1"/>
      <c r="K964" s="1"/>
      <c r="L964" s="1"/>
      <c r="M964" s="1"/>
      <c r="N964" s="1"/>
      <c r="O964" s="1"/>
      <c r="P964" s="56"/>
    </row>
    <row r="965" spans="1:16" s="57" customFormat="1">
      <c r="A965" s="1"/>
      <c r="B965" s="1"/>
      <c r="C965" s="1"/>
      <c r="D965" s="40"/>
      <c r="E965" s="1"/>
      <c r="F965" s="1"/>
      <c r="G965" s="1"/>
      <c r="H965" s="1"/>
      <c r="I965" s="1"/>
      <c r="J965" s="1"/>
      <c r="K965" s="1"/>
      <c r="L965" s="1"/>
      <c r="M965" s="1"/>
      <c r="N965" s="1"/>
      <c r="O965" s="1"/>
      <c r="P965" s="56"/>
    </row>
    <row r="966" spans="1:16" s="57" customFormat="1">
      <c r="A966" s="1"/>
      <c r="B966" s="1"/>
      <c r="C966" s="1"/>
      <c r="D966" s="40"/>
      <c r="E966" s="1"/>
      <c r="F966" s="1"/>
      <c r="G966" s="1"/>
      <c r="H966" s="1"/>
      <c r="I966" s="1"/>
      <c r="J966" s="1"/>
      <c r="K966" s="1"/>
      <c r="L966" s="1"/>
      <c r="M966" s="1"/>
      <c r="N966" s="1"/>
      <c r="O966" s="1"/>
      <c r="P966" s="56"/>
    </row>
    <row r="967" spans="1:16" s="57" customFormat="1">
      <c r="A967" s="1"/>
      <c r="B967" s="1"/>
      <c r="C967" s="1"/>
      <c r="D967" s="40"/>
      <c r="E967" s="1"/>
      <c r="F967" s="1"/>
      <c r="G967" s="1"/>
      <c r="H967" s="1"/>
      <c r="I967" s="1"/>
      <c r="J967" s="1"/>
      <c r="K967" s="1"/>
      <c r="L967" s="1"/>
      <c r="M967" s="1"/>
      <c r="N967" s="1"/>
      <c r="O967" s="1"/>
      <c r="P967" s="56"/>
    </row>
    <row r="968" spans="1:16" s="57" customFormat="1">
      <c r="A968" s="1"/>
      <c r="B968" s="1"/>
      <c r="C968" s="1"/>
      <c r="D968" s="40"/>
      <c r="E968" s="1"/>
      <c r="F968" s="1"/>
      <c r="G968" s="1"/>
      <c r="H968" s="1"/>
      <c r="I968" s="1"/>
      <c r="J968" s="1"/>
      <c r="K968" s="1"/>
      <c r="L968" s="1"/>
      <c r="M968" s="1"/>
      <c r="N968" s="1"/>
      <c r="O968" s="1"/>
      <c r="P968" s="56"/>
    </row>
    <row r="969" spans="1:16" s="57" customFormat="1">
      <c r="A969" s="1"/>
      <c r="B969" s="1"/>
      <c r="C969" s="1"/>
      <c r="D969" s="40"/>
      <c r="E969" s="1"/>
      <c r="F969" s="1"/>
      <c r="G969" s="1"/>
      <c r="H969" s="1"/>
      <c r="I969" s="1"/>
      <c r="J969" s="1"/>
      <c r="K969" s="1"/>
      <c r="L969" s="1"/>
      <c r="M969" s="1"/>
      <c r="N969" s="1"/>
      <c r="O969" s="1"/>
      <c r="P969" s="56"/>
    </row>
    <row r="970" spans="1:16" s="57" customFormat="1">
      <c r="A970" s="1"/>
      <c r="B970" s="1"/>
      <c r="C970" s="1"/>
      <c r="D970" s="40"/>
      <c r="E970" s="1"/>
      <c r="F970" s="1"/>
      <c r="G970" s="1"/>
      <c r="H970" s="1"/>
      <c r="I970" s="1"/>
      <c r="J970" s="1"/>
      <c r="K970" s="1"/>
      <c r="L970" s="1"/>
      <c r="M970" s="1"/>
      <c r="N970" s="1"/>
      <c r="O970" s="1"/>
      <c r="P970" s="56"/>
    </row>
    <row r="971" spans="1:16" s="57" customFormat="1">
      <c r="A971" s="1"/>
      <c r="B971" s="1"/>
      <c r="C971" s="1"/>
      <c r="D971" s="40"/>
      <c r="E971" s="1"/>
      <c r="F971" s="1"/>
      <c r="G971" s="1"/>
      <c r="H971" s="1"/>
      <c r="I971" s="1"/>
      <c r="J971" s="1"/>
      <c r="K971" s="1"/>
      <c r="L971" s="1"/>
      <c r="M971" s="1"/>
      <c r="N971" s="1"/>
      <c r="O971" s="1"/>
      <c r="P971" s="56"/>
    </row>
    <row r="972" spans="1:16" s="57" customFormat="1">
      <c r="A972" s="1"/>
      <c r="B972" s="1"/>
      <c r="C972" s="1"/>
      <c r="D972" s="40"/>
      <c r="E972" s="1"/>
      <c r="F972" s="1"/>
      <c r="G972" s="1"/>
      <c r="H972" s="1"/>
      <c r="I972" s="1"/>
      <c r="J972" s="1"/>
      <c r="K972" s="1"/>
      <c r="L972" s="1"/>
      <c r="M972" s="1"/>
      <c r="N972" s="1"/>
      <c r="O972" s="1"/>
      <c r="P972" s="56"/>
    </row>
    <row r="973" spans="1:16" s="57" customFormat="1">
      <c r="A973" s="1"/>
      <c r="B973" s="1"/>
      <c r="C973" s="1"/>
      <c r="D973" s="40"/>
      <c r="E973" s="1"/>
      <c r="F973" s="1"/>
      <c r="G973" s="1"/>
      <c r="H973" s="1"/>
      <c r="I973" s="1"/>
      <c r="J973" s="1"/>
      <c r="K973" s="1"/>
      <c r="L973" s="1"/>
      <c r="M973" s="1"/>
      <c r="N973" s="1"/>
      <c r="O973" s="1"/>
      <c r="P973" s="56"/>
    </row>
    <row r="974" spans="1:16" s="57" customFormat="1">
      <c r="A974" s="1"/>
      <c r="B974" s="1"/>
      <c r="C974" s="1"/>
      <c r="D974" s="40"/>
      <c r="E974" s="1"/>
      <c r="F974" s="1"/>
      <c r="G974" s="1"/>
      <c r="H974" s="1"/>
      <c r="I974" s="1"/>
      <c r="J974" s="1"/>
      <c r="K974" s="1"/>
      <c r="L974" s="1"/>
      <c r="M974" s="1"/>
      <c r="N974" s="1"/>
      <c r="O974" s="1"/>
      <c r="P974" s="56"/>
    </row>
    <row r="975" spans="1:16" s="57" customFormat="1">
      <c r="A975" s="1"/>
      <c r="B975" s="1"/>
      <c r="C975" s="1"/>
      <c r="D975" s="40"/>
      <c r="E975" s="1"/>
      <c r="F975" s="1"/>
      <c r="G975" s="1"/>
      <c r="H975" s="1"/>
      <c r="I975" s="1"/>
      <c r="J975" s="1"/>
      <c r="K975" s="1"/>
      <c r="L975" s="1"/>
      <c r="M975" s="1"/>
      <c r="N975" s="1"/>
      <c r="O975" s="1"/>
      <c r="P975" s="56"/>
    </row>
    <row r="976" spans="1:16" s="57" customFormat="1">
      <c r="A976" s="1"/>
      <c r="B976" s="1"/>
      <c r="C976" s="1"/>
      <c r="D976" s="40"/>
      <c r="E976" s="1"/>
      <c r="F976" s="1"/>
      <c r="G976" s="1"/>
      <c r="H976" s="1"/>
      <c r="I976" s="1"/>
      <c r="J976" s="1"/>
      <c r="K976" s="1"/>
      <c r="L976" s="1"/>
      <c r="M976" s="1"/>
      <c r="N976" s="1"/>
      <c r="O976" s="1"/>
      <c r="P976" s="56"/>
    </row>
    <row r="977" spans="1:16" s="57" customFormat="1">
      <c r="A977" s="1"/>
      <c r="B977" s="1"/>
      <c r="C977" s="1"/>
      <c r="D977" s="40"/>
      <c r="E977" s="1"/>
      <c r="F977" s="1"/>
      <c r="G977" s="1"/>
      <c r="H977" s="1"/>
      <c r="I977" s="1"/>
      <c r="J977" s="1"/>
      <c r="K977" s="1"/>
      <c r="L977" s="1"/>
      <c r="M977" s="1"/>
      <c r="N977" s="1"/>
      <c r="O977" s="1"/>
      <c r="P977" s="56"/>
    </row>
    <row r="978" spans="1:16" s="57" customFormat="1">
      <c r="A978" s="1"/>
      <c r="B978" s="1"/>
      <c r="C978" s="1"/>
      <c r="D978" s="40"/>
      <c r="E978" s="1"/>
      <c r="F978" s="1"/>
      <c r="G978" s="1"/>
      <c r="H978" s="1"/>
      <c r="I978" s="1"/>
      <c r="J978" s="1"/>
      <c r="K978" s="1"/>
      <c r="L978" s="1"/>
      <c r="M978" s="1"/>
      <c r="N978" s="1"/>
      <c r="O978" s="1"/>
      <c r="P978" s="56"/>
    </row>
    <row r="979" spans="1:16" s="57" customFormat="1">
      <c r="A979" s="1"/>
      <c r="B979" s="1"/>
      <c r="C979" s="1"/>
      <c r="D979" s="40"/>
      <c r="E979" s="1"/>
      <c r="F979" s="1"/>
      <c r="G979" s="1"/>
      <c r="H979" s="1"/>
      <c r="I979" s="1"/>
      <c r="J979" s="1"/>
      <c r="K979" s="1"/>
      <c r="L979" s="1"/>
      <c r="M979" s="1"/>
      <c r="N979" s="1"/>
      <c r="O979" s="1"/>
      <c r="P979" s="56"/>
    </row>
    <row r="980" spans="1:16" s="57" customFormat="1">
      <c r="A980" s="1"/>
      <c r="B980" s="1"/>
      <c r="C980" s="1"/>
      <c r="D980" s="40"/>
      <c r="E980" s="1"/>
      <c r="F980" s="1"/>
      <c r="G980" s="1"/>
      <c r="H980" s="1"/>
      <c r="I980" s="1"/>
      <c r="J980" s="1"/>
      <c r="K980" s="1"/>
      <c r="L980" s="1"/>
      <c r="M980" s="1"/>
      <c r="N980" s="1"/>
      <c r="O980" s="1"/>
      <c r="P980" s="56"/>
    </row>
    <row r="981" spans="1:16" s="57" customFormat="1">
      <c r="A981" s="1"/>
      <c r="B981" s="1"/>
      <c r="C981" s="1"/>
      <c r="D981" s="40"/>
      <c r="E981" s="1"/>
      <c r="F981" s="1"/>
      <c r="G981" s="1"/>
      <c r="H981" s="1"/>
      <c r="I981" s="1"/>
      <c r="J981" s="1"/>
      <c r="K981" s="1"/>
      <c r="L981" s="1"/>
      <c r="M981" s="1"/>
      <c r="N981" s="1"/>
      <c r="O981" s="1"/>
      <c r="P981" s="56"/>
    </row>
    <row r="982" spans="1:16" s="57" customFormat="1">
      <c r="A982" s="1"/>
      <c r="B982" s="1"/>
      <c r="C982" s="1"/>
      <c r="D982" s="40"/>
      <c r="E982" s="1"/>
      <c r="F982" s="1"/>
      <c r="G982" s="1"/>
      <c r="H982" s="1"/>
      <c r="I982" s="1"/>
      <c r="J982" s="1"/>
      <c r="K982" s="1"/>
      <c r="L982" s="1"/>
      <c r="M982" s="1"/>
      <c r="N982" s="1"/>
      <c r="O982" s="1"/>
      <c r="P982" s="56"/>
    </row>
    <row r="983" spans="1:16" s="57" customFormat="1">
      <c r="A983" s="1"/>
      <c r="B983" s="1"/>
      <c r="C983" s="1"/>
      <c r="D983" s="40"/>
      <c r="E983" s="1"/>
      <c r="F983" s="1"/>
      <c r="G983" s="1"/>
      <c r="H983" s="1"/>
      <c r="I983" s="1"/>
      <c r="J983" s="1"/>
      <c r="K983" s="1"/>
      <c r="L983" s="1"/>
      <c r="M983" s="1"/>
      <c r="N983" s="1"/>
      <c r="O983" s="1"/>
      <c r="P983" s="56"/>
    </row>
    <row r="984" spans="1:16" s="57" customFormat="1">
      <c r="A984" s="1"/>
      <c r="B984" s="1"/>
      <c r="C984" s="1"/>
      <c r="D984" s="40"/>
      <c r="E984" s="1"/>
      <c r="F984" s="1"/>
      <c r="G984" s="1"/>
      <c r="H984" s="1"/>
      <c r="I984" s="1"/>
      <c r="J984" s="1"/>
      <c r="K984" s="1"/>
      <c r="L984" s="1"/>
      <c r="M984" s="1"/>
      <c r="N984" s="1"/>
      <c r="O984" s="1"/>
      <c r="P984" s="56"/>
    </row>
    <row r="985" spans="1:16" s="57" customFormat="1">
      <c r="A985" s="1"/>
      <c r="B985" s="1"/>
      <c r="C985" s="1"/>
      <c r="D985" s="40"/>
      <c r="E985" s="1"/>
      <c r="F985" s="1"/>
      <c r="G985" s="1"/>
      <c r="H985" s="1"/>
      <c r="I985" s="1"/>
      <c r="J985" s="1"/>
      <c r="K985" s="1"/>
      <c r="L985" s="1"/>
      <c r="M985" s="1"/>
      <c r="N985" s="1"/>
      <c r="O985" s="1"/>
      <c r="P985" s="56"/>
    </row>
    <row r="986" spans="1:16" s="57" customFormat="1">
      <c r="A986" s="1"/>
      <c r="B986" s="1"/>
      <c r="C986" s="1"/>
      <c r="D986" s="40"/>
      <c r="E986" s="1"/>
      <c r="F986" s="1"/>
      <c r="G986" s="1"/>
      <c r="H986" s="1"/>
      <c r="I986" s="1"/>
      <c r="J986" s="1"/>
      <c r="K986" s="1"/>
      <c r="L986" s="1"/>
      <c r="M986" s="1"/>
      <c r="N986" s="1"/>
      <c r="O986" s="1"/>
      <c r="P986" s="56"/>
    </row>
    <row r="987" spans="1:16" s="57" customFormat="1">
      <c r="A987" s="1"/>
      <c r="B987" s="1"/>
      <c r="C987" s="1"/>
      <c r="D987" s="40"/>
      <c r="E987" s="1"/>
      <c r="F987" s="1"/>
      <c r="G987" s="1"/>
      <c r="H987" s="1"/>
      <c r="I987" s="1"/>
      <c r="J987" s="1"/>
      <c r="K987" s="1"/>
      <c r="L987" s="1"/>
      <c r="M987" s="1"/>
      <c r="N987" s="1"/>
      <c r="O987" s="1"/>
      <c r="P987" s="56"/>
    </row>
    <row r="988" spans="1:16" s="57" customFormat="1">
      <c r="A988" s="1"/>
      <c r="B988" s="1"/>
      <c r="C988" s="1"/>
      <c r="D988" s="40"/>
      <c r="E988" s="1"/>
      <c r="F988" s="1"/>
      <c r="G988" s="1"/>
      <c r="H988" s="1"/>
      <c r="I988" s="1"/>
      <c r="J988" s="1"/>
      <c r="K988" s="1"/>
      <c r="L988" s="1"/>
      <c r="M988" s="1"/>
      <c r="N988" s="1"/>
      <c r="O988" s="1"/>
      <c r="P988" s="56"/>
    </row>
    <row r="989" spans="1:16" s="57" customFormat="1">
      <c r="A989" s="1"/>
      <c r="B989" s="1"/>
      <c r="C989" s="1"/>
      <c r="D989" s="40"/>
      <c r="E989" s="1"/>
      <c r="F989" s="1"/>
      <c r="G989" s="1"/>
      <c r="H989" s="1"/>
      <c r="I989" s="1"/>
      <c r="J989" s="1"/>
      <c r="K989" s="1"/>
      <c r="L989" s="1"/>
      <c r="M989" s="1"/>
      <c r="N989" s="1"/>
      <c r="O989" s="1"/>
      <c r="P989" s="56"/>
    </row>
    <row r="990" spans="1:16" s="57" customFormat="1">
      <c r="A990" s="1"/>
      <c r="B990" s="1"/>
      <c r="C990" s="1"/>
      <c r="D990" s="40"/>
      <c r="E990" s="1"/>
      <c r="F990" s="1"/>
      <c r="G990" s="1"/>
      <c r="H990" s="1"/>
      <c r="I990" s="1"/>
      <c r="J990" s="1"/>
      <c r="K990" s="1"/>
      <c r="L990" s="1"/>
      <c r="M990" s="1"/>
      <c r="N990" s="1"/>
      <c r="O990" s="1"/>
      <c r="P990" s="56"/>
    </row>
    <row r="991" spans="1:16" s="57" customFormat="1">
      <c r="A991" s="1"/>
      <c r="B991" s="1"/>
      <c r="C991" s="1"/>
      <c r="D991" s="40"/>
      <c r="E991" s="1"/>
      <c r="F991" s="1"/>
      <c r="G991" s="1"/>
      <c r="H991" s="1"/>
      <c r="I991" s="1"/>
      <c r="J991" s="1"/>
      <c r="K991" s="1"/>
      <c r="L991" s="1"/>
      <c r="M991" s="1"/>
      <c r="N991" s="1"/>
      <c r="O991" s="1"/>
      <c r="P991" s="56"/>
    </row>
    <row r="992" spans="1:16" s="57" customFormat="1">
      <c r="A992" s="1"/>
      <c r="B992" s="1"/>
      <c r="C992" s="1"/>
      <c r="D992" s="40"/>
      <c r="E992" s="1"/>
      <c r="F992" s="1"/>
      <c r="G992" s="1"/>
      <c r="H992" s="1"/>
      <c r="I992" s="1"/>
      <c r="J992" s="1"/>
      <c r="K992" s="1"/>
      <c r="L992" s="1"/>
      <c r="M992" s="1"/>
      <c r="N992" s="1"/>
      <c r="O992" s="1"/>
      <c r="P992" s="56"/>
    </row>
    <row r="993" spans="1:16" s="57" customFormat="1">
      <c r="A993" s="1"/>
      <c r="B993" s="1"/>
      <c r="C993" s="1"/>
      <c r="D993" s="40"/>
      <c r="E993" s="1"/>
      <c r="F993" s="1"/>
      <c r="G993" s="1"/>
      <c r="H993" s="1"/>
      <c r="I993" s="1"/>
      <c r="J993" s="1"/>
      <c r="K993" s="1"/>
      <c r="L993" s="1"/>
      <c r="M993" s="1"/>
      <c r="N993" s="1"/>
      <c r="O993" s="1"/>
      <c r="P993" s="56"/>
    </row>
    <row r="994" spans="1:16" s="57" customFormat="1">
      <c r="A994" s="1"/>
      <c r="B994" s="1"/>
      <c r="C994" s="1"/>
      <c r="D994" s="40"/>
      <c r="E994" s="1"/>
      <c r="F994" s="1"/>
      <c r="G994" s="1"/>
      <c r="H994" s="1"/>
      <c r="I994" s="1"/>
      <c r="J994" s="1"/>
      <c r="K994" s="1"/>
      <c r="L994" s="1"/>
      <c r="M994" s="1"/>
      <c r="N994" s="1"/>
      <c r="O994" s="1"/>
      <c r="P994" s="56"/>
    </row>
    <row r="995" spans="1:16" s="57" customFormat="1">
      <c r="A995" s="1"/>
      <c r="B995" s="1"/>
      <c r="C995" s="1"/>
      <c r="D995" s="40"/>
      <c r="E995" s="1"/>
      <c r="F995" s="1"/>
      <c r="G995" s="1"/>
      <c r="H995" s="1"/>
      <c r="I995" s="1"/>
      <c r="J995" s="1"/>
      <c r="K995" s="1"/>
      <c r="L995" s="1"/>
      <c r="M995" s="1"/>
      <c r="N995" s="1"/>
      <c r="O995" s="1"/>
      <c r="P995" s="56"/>
    </row>
    <row r="996" spans="1:16" s="57" customFormat="1">
      <c r="A996" s="1"/>
      <c r="B996" s="1"/>
      <c r="C996" s="1"/>
      <c r="D996" s="40"/>
      <c r="E996" s="1"/>
      <c r="F996" s="1"/>
      <c r="G996" s="1"/>
      <c r="H996" s="1"/>
      <c r="I996" s="1"/>
      <c r="J996" s="1"/>
      <c r="K996" s="1"/>
      <c r="L996" s="1"/>
      <c r="M996" s="1"/>
      <c r="N996" s="1"/>
      <c r="O996" s="1"/>
      <c r="P996" s="56"/>
    </row>
    <row r="997" spans="1:16" s="57" customFormat="1">
      <c r="A997" s="1"/>
      <c r="B997" s="1"/>
      <c r="C997" s="1"/>
      <c r="D997" s="40"/>
      <c r="E997" s="1"/>
      <c r="F997" s="1"/>
      <c r="G997" s="1"/>
      <c r="H997" s="1"/>
      <c r="I997" s="1"/>
      <c r="J997" s="1"/>
      <c r="K997" s="1"/>
      <c r="L997" s="1"/>
      <c r="M997" s="1"/>
      <c r="N997" s="1"/>
      <c r="O997" s="1"/>
      <c r="P997" s="56"/>
    </row>
    <row r="998" spans="1:16" s="57" customFormat="1">
      <c r="A998" s="1"/>
      <c r="B998" s="1"/>
      <c r="C998" s="1"/>
      <c r="D998" s="40"/>
      <c r="E998" s="1"/>
      <c r="F998" s="1"/>
      <c r="G998" s="1"/>
      <c r="H998" s="1"/>
      <c r="I998" s="1"/>
      <c r="J998" s="1"/>
      <c r="K998" s="1"/>
      <c r="L998" s="1"/>
      <c r="M998" s="1"/>
      <c r="N998" s="1"/>
      <c r="O998" s="1"/>
      <c r="P998" s="56"/>
    </row>
    <row r="999" spans="1:16" s="57" customFormat="1">
      <c r="A999" s="1"/>
      <c r="B999" s="1"/>
      <c r="C999" s="1"/>
      <c r="D999" s="40"/>
      <c r="E999" s="1"/>
      <c r="F999" s="1"/>
      <c r="G999" s="1"/>
      <c r="H999" s="1"/>
      <c r="I999" s="1"/>
      <c r="J999" s="1"/>
      <c r="K999" s="1"/>
      <c r="L999" s="1"/>
      <c r="M999" s="1"/>
      <c r="N999" s="1"/>
      <c r="O999" s="1"/>
      <c r="P999" s="56"/>
    </row>
    <row r="1000" spans="1:16" s="57" customFormat="1">
      <c r="A1000" s="1"/>
      <c r="B1000" s="1"/>
      <c r="C1000" s="1"/>
      <c r="D1000" s="40"/>
      <c r="E1000" s="1"/>
      <c r="F1000" s="1"/>
      <c r="G1000" s="1"/>
      <c r="H1000" s="1"/>
      <c r="I1000" s="1"/>
      <c r="J1000" s="1"/>
      <c r="K1000" s="1"/>
      <c r="L1000" s="1"/>
      <c r="M1000" s="1"/>
      <c r="N1000" s="1"/>
      <c r="O1000" s="1"/>
      <c r="P1000" s="56"/>
    </row>
    <row r="1001" spans="1:16" s="57" customFormat="1">
      <c r="A1001" s="1"/>
      <c r="B1001" s="1"/>
      <c r="C1001" s="1"/>
      <c r="D1001" s="40"/>
      <c r="E1001" s="1"/>
      <c r="F1001" s="1"/>
      <c r="G1001" s="1"/>
      <c r="H1001" s="1"/>
      <c r="I1001" s="1"/>
      <c r="J1001" s="1"/>
      <c r="K1001" s="1"/>
      <c r="L1001" s="1"/>
      <c r="M1001" s="1"/>
      <c r="N1001" s="1"/>
      <c r="O1001" s="1"/>
      <c r="P1001" s="56"/>
    </row>
    <row r="1002" spans="1:16" s="57" customFormat="1">
      <c r="A1002" s="1"/>
      <c r="B1002" s="1"/>
      <c r="C1002" s="1"/>
      <c r="D1002" s="40"/>
      <c r="E1002" s="1"/>
      <c r="F1002" s="1"/>
      <c r="G1002" s="1"/>
      <c r="H1002" s="1"/>
      <c r="I1002" s="1"/>
      <c r="J1002" s="1"/>
      <c r="K1002" s="1"/>
      <c r="L1002" s="1"/>
      <c r="M1002" s="1"/>
      <c r="N1002" s="1"/>
      <c r="O1002" s="1"/>
      <c r="P1002" s="56"/>
    </row>
    <row r="1003" spans="1:16" s="57" customFormat="1">
      <c r="A1003" s="1"/>
      <c r="B1003" s="1"/>
      <c r="C1003" s="1"/>
      <c r="D1003" s="40"/>
      <c r="E1003" s="1"/>
      <c r="F1003" s="1"/>
      <c r="G1003" s="1"/>
      <c r="H1003" s="1"/>
      <c r="I1003" s="1"/>
      <c r="J1003" s="1"/>
      <c r="K1003" s="1"/>
      <c r="L1003" s="1"/>
      <c r="M1003" s="1"/>
      <c r="N1003" s="1"/>
      <c r="O1003" s="1"/>
      <c r="P1003" s="56"/>
    </row>
    <row r="1004" spans="1:16" s="57" customFormat="1">
      <c r="A1004" s="1"/>
      <c r="B1004" s="1"/>
      <c r="C1004" s="1"/>
      <c r="D1004" s="40"/>
      <c r="E1004" s="1"/>
      <c r="F1004" s="1"/>
      <c r="G1004" s="1"/>
      <c r="H1004" s="1"/>
      <c r="I1004" s="1"/>
      <c r="J1004" s="1"/>
      <c r="K1004" s="1"/>
      <c r="L1004" s="1"/>
      <c r="M1004" s="1"/>
      <c r="N1004" s="1"/>
      <c r="O1004" s="1"/>
      <c r="P1004" s="56"/>
    </row>
    <row r="1005" spans="1:16" s="57" customFormat="1">
      <c r="A1005" s="1"/>
      <c r="B1005" s="1"/>
      <c r="C1005" s="1"/>
      <c r="D1005" s="40"/>
      <c r="E1005" s="1"/>
      <c r="F1005" s="1"/>
      <c r="G1005" s="1"/>
      <c r="H1005" s="1"/>
      <c r="I1005" s="1"/>
      <c r="J1005" s="1"/>
      <c r="K1005" s="1"/>
      <c r="L1005" s="1"/>
      <c r="M1005" s="1"/>
      <c r="N1005" s="1"/>
      <c r="O1005" s="1"/>
      <c r="P1005" s="56"/>
    </row>
    <row r="1006" spans="1:16" s="57" customFormat="1">
      <c r="A1006" s="1"/>
      <c r="B1006" s="1"/>
      <c r="C1006" s="1"/>
      <c r="D1006" s="40"/>
      <c r="E1006" s="1"/>
      <c r="F1006" s="1"/>
      <c r="G1006" s="1"/>
      <c r="H1006" s="1"/>
      <c r="I1006" s="1"/>
      <c r="J1006" s="1"/>
      <c r="K1006" s="1"/>
      <c r="L1006" s="1"/>
      <c r="M1006" s="1"/>
      <c r="N1006" s="1"/>
      <c r="O1006" s="1"/>
      <c r="P1006" s="56"/>
    </row>
    <row r="1007" spans="1:16" s="57" customFormat="1">
      <c r="A1007" s="1"/>
      <c r="B1007" s="1"/>
      <c r="C1007" s="1"/>
      <c r="D1007" s="40"/>
      <c r="E1007" s="1"/>
      <c r="F1007" s="1"/>
      <c r="G1007" s="1"/>
      <c r="H1007" s="1"/>
      <c r="I1007" s="1"/>
      <c r="J1007" s="1"/>
      <c r="K1007" s="1"/>
      <c r="L1007" s="1"/>
      <c r="M1007" s="1"/>
      <c r="N1007" s="1"/>
      <c r="O1007" s="1"/>
      <c r="P1007" s="56"/>
    </row>
    <row r="1008" spans="1:16" s="57" customFormat="1">
      <c r="A1008" s="1"/>
      <c r="B1008" s="1"/>
      <c r="C1008" s="1"/>
      <c r="D1008" s="40"/>
      <c r="E1008" s="1"/>
      <c r="F1008" s="1"/>
      <c r="G1008" s="1"/>
      <c r="H1008" s="1"/>
      <c r="I1008" s="1"/>
      <c r="J1008" s="1"/>
      <c r="K1008" s="1"/>
      <c r="L1008" s="1"/>
      <c r="M1008" s="1"/>
      <c r="N1008" s="1"/>
      <c r="O1008" s="1"/>
      <c r="P1008" s="56"/>
    </row>
    <row r="1009" spans="1:16" s="57" customFormat="1">
      <c r="A1009" s="1"/>
      <c r="B1009" s="1"/>
      <c r="C1009" s="1"/>
      <c r="D1009" s="40"/>
      <c r="E1009" s="1"/>
      <c r="F1009" s="1"/>
      <c r="G1009" s="1"/>
      <c r="H1009" s="1"/>
      <c r="I1009" s="1"/>
      <c r="J1009" s="1"/>
      <c r="K1009" s="1"/>
      <c r="L1009" s="1"/>
      <c r="M1009" s="1"/>
      <c r="N1009" s="1"/>
      <c r="O1009" s="1"/>
      <c r="P1009" s="56"/>
    </row>
    <row r="1010" spans="1:16" s="57" customFormat="1">
      <c r="A1010" s="1"/>
      <c r="B1010" s="1"/>
      <c r="C1010" s="1"/>
      <c r="D1010" s="40"/>
      <c r="E1010" s="1"/>
      <c r="F1010" s="1"/>
      <c r="G1010" s="1"/>
      <c r="H1010" s="1"/>
      <c r="I1010" s="1"/>
      <c r="J1010" s="1"/>
      <c r="K1010" s="1"/>
      <c r="L1010" s="1"/>
      <c r="M1010" s="1"/>
      <c r="N1010" s="1"/>
      <c r="O1010" s="1"/>
      <c r="P1010" s="56"/>
    </row>
    <row r="1011" spans="1:16" s="57" customFormat="1">
      <c r="A1011" s="1"/>
      <c r="B1011" s="1"/>
      <c r="C1011" s="1"/>
      <c r="D1011" s="40"/>
      <c r="E1011" s="1"/>
      <c r="F1011" s="1"/>
      <c r="G1011" s="1"/>
      <c r="H1011" s="1"/>
      <c r="I1011" s="1"/>
      <c r="J1011" s="1"/>
      <c r="K1011" s="1"/>
      <c r="L1011" s="1"/>
      <c r="M1011" s="1"/>
      <c r="N1011" s="1"/>
      <c r="O1011" s="1"/>
      <c r="P1011" s="56"/>
    </row>
    <row r="1012" spans="1:16" s="57" customFormat="1">
      <c r="A1012" s="1"/>
      <c r="B1012" s="1"/>
      <c r="C1012" s="1"/>
      <c r="D1012" s="40"/>
      <c r="E1012" s="1"/>
      <c r="F1012" s="1"/>
      <c r="G1012" s="1"/>
      <c r="H1012" s="1"/>
      <c r="I1012" s="1"/>
      <c r="J1012" s="1"/>
      <c r="K1012" s="1"/>
      <c r="L1012" s="1"/>
      <c r="M1012" s="1"/>
      <c r="N1012" s="1"/>
      <c r="O1012" s="1"/>
      <c r="P1012" s="56"/>
    </row>
    <row r="1013" spans="1:16" s="57" customFormat="1">
      <c r="A1013" s="1"/>
      <c r="B1013" s="1"/>
      <c r="C1013" s="1"/>
      <c r="D1013" s="40"/>
      <c r="E1013" s="1"/>
      <c r="F1013" s="1"/>
      <c r="G1013" s="1"/>
      <c r="H1013" s="1"/>
      <c r="I1013" s="1"/>
      <c r="J1013" s="1"/>
      <c r="K1013" s="1"/>
      <c r="L1013" s="1"/>
      <c r="M1013" s="1"/>
      <c r="N1013" s="1"/>
      <c r="O1013" s="1"/>
      <c r="P1013" s="56"/>
    </row>
    <row r="1014" spans="1:16" s="57" customFormat="1">
      <c r="A1014" s="1"/>
      <c r="B1014" s="1"/>
      <c r="C1014" s="1"/>
      <c r="D1014" s="40"/>
      <c r="E1014" s="1"/>
      <c r="F1014" s="1"/>
      <c r="G1014" s="1"/>
      <c r="H1014" s="1"/>
      <c r="I1014" s="1"/>
      <c r="J1014" s="1"/>
      <c r="K1014" s="1"/>
      <c r="L1014" s="1"/>
      <c r="M1014" s="1"/>
      <c r="N1014" s="1"/>
      <c r="O1014" s="1"/>
      <c r="P1014" s="56"/>
    </row>
    <row r="1015" spans="1:16" s="57" customFormat="1">
      <c r="A1015" s="1"/>
      <c r="B1015" s="1"/>
      <c r="C1015" s="1"/>
      <c r="D1015" s="40"/>
      <c r="E1015" s="1"/>
      <c r="F1015" s="1"/>
      <c r="G1015" s="1"/>
      <c r="H1015" s="1"/>
      <c r="I1015" s="1"/>
      <c r="J1015" s="1"/>
      <c r="K1015" s="1"/>
      <c r="L1015" s="1"/>
      <c r="M1015" s="1"/>
      <c r="N1015" s="1"/>
      <c r="O1015" s="1"/>
      <c r="P1015" s="56"/>
    </row>
    <row r="1016" spans="1:16" s="57" customFormat="1">
      <c r="A1016" s="1"/>
      <c r="B1016" s="1"/>
      <c r="C1016" s="1"/>
      <c r="D1016" s="40"/>
      <c r="E1016" s="1"/>
      <c r="F1016" s="1"/>
      <c r="G1016" s="1"/>
      <c r="H1016" s="1"/>
      <c r="I1016" s="1"/>
      <c r="J1016" s="1"/>
      <c r="K1016" s="1"/>
      <c r="L1016" s="1"/>
      <c r="M1016" s="1"/>
      <c r="N1016" s="1"/>
      <c r="O1016" s="1"/>
      <c r="P1016" s="56"/>
    </row>
    <row r="1017" spans="1:16" s="57" customFormat="1">
      <c r="A1017" s="1"/>
      <c r="B1017" s="1"/>
      <c r="C1017" s="1"/>
      <c r="D1017" s="40"/>
      <c r="E1017" s="1"/>
      <c r="F1017" s="1"/>
      <c r="G1017" s="1"/>
      <c r="H1017" s="1"/>
      <c r="I1017" s="1"/>
      <c r="J1017" s="1"/>
      <c r="K1017" s="1"/>
      <c r="L1017" s="1"/>
      <c r="M1017" s="1"/>
      <c r="N1017" s="1"/>
      <c r="O1017" s="1"/>
      <c r="P1017" s="56"/>
    </row>
    <row r="1018" spans="1:16" s="57" customFormat="1">
      <c r="A1018" s="1"/>
      <c r="B1018" s="1"/>
      <c r="C1018" s="1"/>
      <c r="D1018" s="40"/>
      <c r="E1018" s="1"/>
      <c r="F1018" s="1"/>
      <c r="G1018" s="1"/>
      <c r="H1018" s="1"/>
      <c r="I1018" s="1"/>
      <c r="J1018" s="1"/>
      <c r="K1018" s="1"/>
      <c r="L1018" s="1"/>
      <c r="M1018" s="1"/>
      <c r="N1018" s="1"/>
      <c r="O1018" s="1"/>
      <c r="P1018" s="56"/>
    </row>
    <row r="1019" spans="1:16" s="57" customFormat="1">
      <c r="A1019" s="1"/>
      <c r="B1019" s="1"/>
      <c r="C1019" s="1"/>
      <c r="D1019" s="40"/>
      <c r="E1019" s="1"/>
      <c r="F1019" s="1"/>
      <c r="G1019" s="1"/>
      <c r="H1019" s="1"/>
      <c r="I1019" s="1"/>
      <c r="J1019" s="1"/>
      <c r="K1019" s="1"/>
      <c r="L1019" s="1"/>
      <c r="M1019" s="1"/>
      <c r="N1019" s="1"/>
      <c r="O1019" s="1"/>
      <c r="P1019" s="56"/>
    </row>
    <row r="1020" spans="1:16" s="57" customFormat="1">
      <c r="A1020" s="1"/>
      <c r="B1020" s="1"/>
      <c r="C1020" s="1"/>
      <c r="D1020" s="40"/>
      <c r="E1020" s="1"/>
      <c r="F1020" s="1"/>
      <c r="G1020" s="1"/>
      <c r="H1020" s="1"/>
      <c r="I1020" s="1"/>
      <c r="J1020" s="1"/>
      <c r="K1020" s="1"/>
      <c r="L1020" s="1"/>
      <c r="M1020" s="1"/>
      <c r="N1020" s="1"/>
      <c r="O1020" s="1"/>
      <c r="P1020" s="56"/>
    </row>
    <row r="1021" spans="1:16" s="57" customFormat="1">
      <c r="A1021" s="1"/>
      <c r="B1021" s="1"/>
      <c r="C1021" s="1"/>
      <c r="D1021" s="40"/>
      <c r="E1021" s="1"/>
      <c r="F1021" s="1"/>
      <c r="G1021" s="1"/>
      <c r="H1021" s="1"/>
      <c r="I1021" s="1"/>
      <c r="J1021" s="1"/>
      <c r="K1021" s="1"/>
      <c r="L1021" s="1"/>
      <c r="M1021" s="1"/>
      <c r="N1021" s="1"/>
      <c r="O1021" s="1"/>
      <c r="P1021" s="56"/>
    </row>
    <row r="1022" spans="1:16" s="57" customFormat="1">
      <c r="A1022" s="1"/>
      <c r="B1022" s="1"/>
      <c r="C1022" s="1"/>
      <c r="D1022" s="40"/>
      <c r="E1022" s="1"/>
      <c r="F1022" s="1"/>
      <c r="G1022" s="1"/>
      <c r="H1022" s="1"/>
      <c r="I1022" s="1"/>
      <c r="J1022" s="1"/>
      <c r="K1022" s="1"/>
      <c r="L1022" s="1"/>
      <c r="M1022" s="1"/>
      <c r="N1022" s="1"/>
      <c r="O1022" s="1"/>
      <c r="P1022" s="56"/>
    </row>
    <row r="1023" spans="1:16" s="57" customFormat="1">
      <c r="A1023" s="1"/>
      <c r="B1023" s="1"/>
      <c r="C1023" s="1"/>
      <c r="D1023" s="40"/>
      <c r="E1023" s="1"/>
      <c r="F1023" s="1"/>
      <c r="G1023" s="1"/>
      <c r="H1023" s="1"/>
      <c r="I1023" s="1"/>
      <c r="J1023" s="1"/>
      <c r="K1023" s="1"/>
      <c r="L1023" s="1"/>
      <c r="M1023" s="1"/>
      <c r="N1023" s="1"/>
      <c r="O1023" s="1"/>
      <c r="P1023" s="56"/>
    </row>
    <row r="1024" spans="1:16" s="57" customFormat="1">
      <c r="A1024" s="1"/>
      <c r="B1024" s="1"/>
      <c r="C1024" s="1"/>
      <c r="D1024" s="40"/>
      <c r="E1024" s="1"/>
      <c r="F1024" s="1"/>
      <c r="G1024" s="1"/>
      <c r="H1024" s="1"/>
      <c r="I1024" s="1"/>
      <c r="J1024" s="1"/>
      <c r="K1024" s="1"/>
      <c r="L1024" s="1"/>
      <c r="M1024" s="1"/>
      <c r="N1024" s="1"/>
      <c r="O1024" s="1"/>
      <c r="P1024" s="56"/>
    </row>
    <row r="1025" spans="1:16" s="57" customFormat="1">
      <c r="A1025" s="1"/>
      <c r="B1025" s="1"/>
      <c r="C1025" s="1"/>
      <c r="D1025" s="40"/>
      <c r="E1025" s="1"/>
      <c r="F1025" s="1"/>
      <c r="G1025" s="1"/>
      <c r="H1025" s="1"/>
      <c r="I1025" s="1"/>
      <c r="J1025" s="1"/>
      <c r="K1025" s="1"/>
      <c r="L1025" s="1"/>
      <c r="M1025" s="1"/>
      <c r="N1025" s="1"/>
      <c r="O1025" s="1"/>
      <c r="P1025" s="56"/>
    </row>
    <row r="1026" spans="1:16" s="57" customFormat="1">
      <c r="A1026" s="1"/>
      <c r="B1026" s="1"/>
      <c r="C1026" s="1"/>
      <c r="D1026" s="40"/>
      <c r="E1026" s="1"/>
      <c r="F1026" s="1"/>
      <c r="G1026" s="1"/>
      <c r="H1026" s="1"/>
      <c r="I1026" s="1"/>
      <c r="J1026" s="1"/>
      <c r="K1026" s="1"/>
      <c r="L1026" s="1"/>
      <c r="M1026" s="1"/>
      <c r="N1026" s="1"/>
      <c r="O1026" s="1"/>
      <c r="P1026" s="56"/>
    </row>
    <row r="1027" spans="1:16" s="57" customFormat="1">
      <c r="A1027" s="1"/>
      <c r="B1027" s="1"/>
      <c r="C1027" s="1"/>
      <c r="D1027" s="40"/>
      <c r="E1027" s="1"/>
      <c r="F1027" s="1"/>
      <c r="G1027" s="1"/>
      <c r="H1027" s="1"/>
      <c r="I1027" s="1"/>
      <c r="J1027" s="1"/>
      <c r="K1027" s="1"/>
      <c r="L1027" s="1"/>
      <c r="M1027" s="1"/>
      <c r="N1027" s="1"/>
      <c r="O1027" s="1"/>
      <c r="P1027" s="56"/>
    </row>
    <row r="1028" spans="1:16" s="57" customFormat="1">
      <c r="A1028" s="1"/>
      <c r="B1028" s="1"/>
      <c r="C1028" s="1"/>
      <c r="D1028" s="40"/>
      <c r="E1028" s="1"/>
      <c r="F1028" s="1"/>
      <c r="G1028" s="1"/>
      <c r="H1028" s="1"/>
      <c r="I1028" s="1"/>
      <c r="J1028" s="1"/>
      <c r="K1028" s="1"/>
      <c r="L1028" s="1"/>
      <c r="M1028" s="1"/>
      <c r="N1028" s="1"/>
      <c r="O1028" s="1"/>
      <c r="P1028" s="56"/>
    </row>
    <row r="1029" spans="1:16" s="57" customFormat="1">
      <c r="A1029" s="1"/>
      <c r="B1029" s="1"/>
      <c r="C1029" s="1"/>
      <c r="D1029" s="40"/>
      <c r="E1029" s="1"/>
      <c r="F1029" s="1"/>
      <c r="G1029" s="1"/>
      <c r="H1029" s="1"/>
      <c r="I1029" s="1"/>
      <c r="J1029" s="1"/>
      <c r="K1029" s="1"/>
      <c r="L1029" s="1"/>
      <c r="M1029" s="1"/>
      <c r="N1029" s="1"/>
      <c r="O1029" s="1"/>
      <c r="P1029" s="56"/>
    </row>
    <row r="1030" spans="1:16" s="57" customFormat="1">
      <c r="A1030" s="1"/>
      <c r="B1030" s="1"/>
      <c r="C1030" s="1"/>
      <c r="D1030" s="40"/>
      <c r="E1030" s="1"/>
      <c r="F1030" s="1"/>
      <c r="G1030" s="1"/>
      <c r="H1030" s="1"/>
      <c r="I1030" s="1"/>
      <c r="J1030" s="1"/>
      <c r="K1030" s="1"/>
      <c r="L1030" s="1"/>
      <c r="M1030" s="1"/>
      <c r="N1030" s="1"/>
      <c r="O1030" s="1"/>
      <c r="P1030" s="56"/>
    </row>
    <row r="1031" spans="1:16" s="57" customFormat="1">
      <c r="A1031" s="1"/>
      <c r="B1031" s="1"/>
      <c r="C1031" s="1"/>
      <c r="D1031" s="40"/>
      <c r="E1031" s="1"/>
      <c r="F1031" s="1"/>
      <c r="G1031" s="1"/>
      <c r="H1031" s="1"/>
      <c r="I1031" s="1"/>
      <c r="J1031" s="1"/>
      <c r="K1031" s="1"/>
      <c r="L1031" s="1"/>
      <c r="M1031" s="1"/>
      <c r="N1031" s="1"/>
      <c r="O1031" s="1"/>
      <c r="P1031" s="56"/>
    </row>
    <row r="1032" spans="1:16" s="57" customFormat="1">
      <c r="A1032" s="1"/>
      <c r="B1032" s="1"/>
      <c r="C1032" s="1"/>
      <c r="D1032" s="40"/>
      <c r="E1032" s="1"/>
      <c r="F1032" s="1"/>
      <c r="G1032" s="1"/>
      <c r="H1032" s="1"/>
      <c r="I1032" s="1"/>
      <c r="J1032" s="1"/>
      <c r="K1032" s="1"/>
      <c r="L1032" s="1"/>
      <c r="M1032" s="1"/>
      <c r="N1032" s="1"/>
      <c r="O1032" s="1"/>
      <c r="P1032" s="56"/>
    </row>
    <row r="1033" spans="1:16" s="57" customFormat="1">
      <c r="A1033" s="1"/>
      <c r="B1033" s="1"/>
      <c r="C1033" s="1"/>
      <c r="D1033" s="40"/>
      <c r="E1033" s="1"/>
      <c r="F1033" s="1"/>
      <c r="G1033" s="1"/>
      <c r="H1033" s="1"/>
      <c r="I1033" s="1"/>
      <c r="J1033" s="1"/>
      <c r="K1033" s="1"/>
      <c r="L1033" s="1"/>
      <c r="M1033" s="1"/>
      <c r="N1033" s="1"/>
      <c r="O1033" s="1"/>
      <c r="P1033" s="56"/>
    </row>
    <row r="1034" spans="1:16" s="57" customFormat="1">
      <c r="A1034" s="1"/>
      <c r="B1034" s="1"/>
      <c r="C1034" s="1"/>
      <c r="D1034" s="40"/>
      <c r="E1034" s="1"/>
      <c r="F1034" s="1"/>
      <c r="G1034" s="1"/>
      <c r="H1034" s="1"/>
      <c r="I1034" s="1"/>
      <c r="J1034" s="1"/>
      <c r="K1034" s="1"/>
      <c r="L1034" s="1"/>
      <c r="M1034" s="1"/>
      <c r="N1034" s="1"/>
      <c r="O1034" s="1"/>
      <c r="P1034" s="56"/>
    </row>
    <row r="1035" spans="1:16" s="57" customFormat="1">
      <c r="A1035" s="1"/>
      <c r="B1035" s="1"/>
      <c r="C1035" s="1"/>
      <c r="D1035" s="40"/>
      <c r="E1035" s="1"/>
      <c r="F1035" s="1"/>
      <c r="G1035" s="1"/>
      <c r="H1035" s="1"/>
      <c r="I1035" s="1"/>
      <c r="J1035" s="1"/>
      <c r="K1035" s="1"/>
      <c r="L1035" s="1"/>
      <c r="M1035" s="1"/>
      <c r="N1035" s="1"/>
      <c r="O1035" s="1"/>
      <c r="P1035" s="56"/>
    </row>
    <row r="1036" spans="1:16" s="57" customFormat="1">
      <c r="A1036" s="1"/>
      <c r="B1036" s="1"/>
      <c r="C1036" s="1"/>
      <c r="D1036" s="40"/>
      <c r="E1036" s="1"/>
      <c r="F1036" s="1"/>
      <c r="G1036" s="1"/>
      <c r="H1036" s="1"/>
      <c r="I1036" s="1"/>
      <c r="J1036" s="1"/>
      <c r="K1036" s="1"/>
      <c r="L1036" s="1"/>
      <c r="M1036" s="1"/>
      <c r="N1036" s="1"/>
      <c r="O1036" s="1"/>
      <c r="P1036" s="56"/>
    </row>
    <row r="1037" spans="1:16" s="57" customFormat="1">
      <c r="A1037" s="1"/>
      <c r="B1037" s="1"/>
      <c r="C1037" s="1"/>
      <c r="D1037" s="40"/>
      <c r="E1037" s="1"/>
      <c r="F1037" s="1"/>
      <c r="G1037" s="1"/>
      <c r="H1037" s="1"/>
      <c r="I1037" s="1"/>
      <c r="J1037" s="1"/>
      <c r="K1037" s="1"/>
      <c r="L1037" s="1"/>
      <c r="M1037" s="1"/>
      <c r="N1037" s="1"/>
      <c r="O1037" s="1"/>
      <c r="P1037" s="56"/>
    </row>
    <row r="1038" spans="1:16" s="57" customFormat="1">
      <c r="A1038" s="1"/>
      <c r="B1038" s="1"/>
      <c r="C1038" s="1"/>
      <c r="D1038" s="40"/>
      <c r="E1038" s="1"/>
      <c r="F1038" s="1"/>
      <c r="G1038" s="1"/>
      <c r="H1038" s="1"/>
      <c r="I1038" s="1"/>
      <c r="J1038" s="1"/>
      <c r="K1038" s="1"/>
      <c r="L1038" s="1"/>
      <c r="M1038" s="1"/>
      <c r="N1038" s="1"/>
      <c r="O1038" s="1"/>
      <c r="P1038" s="56"/>
    </row>
    <row r="1039" spans="1:16" s="57" customFormat="1">
      <c r="A1039" s="1"/>
      <c r="B1039" s="1"/>
      <c r="C1039" s="1"/>
      <c r="D1039" s="40"/>
      <c r="E1039" s="1"/>
      <c r="F1039" s="1"/>
      <c r="G1039" s="1"/>
      <c r="H1039" s="1"/>
      <c r="I1039" s="1"/>
      <c r="J1039" s="1"/>
      <c r="K1039" s="1"/>
      <c r="L1039" s="1"/>
      <c r="M1039" s="1"/>
      <c r="N1039" s="1"/>
      <c r="O1039" s="1"/>
      <c r="P1039" s="56"/>
    </row>
    <row r="1040" spans="1:16" s="57" customFormat="1">
      <c r="A1040" s="1"/>
      <c r="B1040" s="1"/>
      <c r="C1040" s="1"/>
      <c r="D1040" s="40"/>
      <c r="E1040" s="1"/>
      <c r="F1040" s="1"/>
      <c r="G1040" s="1"/>
      <c r="H1040" s="1"/>
      <c r="I1040" s="1"/>
      <c r="J1040" s="1"/>
      <c r="K1040" s="1"/>
      <c r="L1040" s="1"/>
      <c r="M1040" s="1"/>
      <c r="N1040" s="1"/>
      <c r="O1040" s="1"/>
      <c r="P1040" s="56"/>
    </row>
    <row r="1041" spans="1:16" s="57" customFormat="1">
      <c r="A1041" s="1"/>
      <c r="B1041" s="1"/>
      <c r="C1041" s="1"/>
      <c r="D1041" s="40"/>
      <c r="E1041" s="1"/>
      <c r="F1041" s="1"/>
      <c r="G1041" s="1"/>
      <c r="H1041" s="1"/>
      <c r="I1041" s="1"/>
      <c r="J1041" s="1"/>
      <c r="K1041" s="1"/>
      <c r="L1041" s="1"/>
      <c r="M1041" s="1"/>
      <c r="N1041" s="1"/>
      <c r="O1041" s="1"/>
      <c r="P1041" s="56"/>
    </row>
    <row r="1042" spans="1:16" s="57" customFormat="1">
      <c r="A1042" s="1"/>
      <c r="B1042" s="1"/>
      <c r="C1042" s="1"/>
      <c r="D1042" s="40"/>
      <c r="E1042" s="1"/>
      <c r="F1042" s="1"/>
      <c r="G1042" s="1"/>
      <c r="H1042" s="1"/>
      <c r="I1042" s="1"/>
      <c r="J1042" s="1"/>
      <c r="K1042" s="1"/>
      <c r="L1042" s="1"/>
      <c r="M1042" s="1"/>
      <c r="N1042" s="1"/>
      <c r="O1042" s="1"/>
      <c r="P1042" s="56"/>
    </row>
    <row r="1043" spans="1:16" s="57" customFormat="1">
      <c r="A1043" s="1"/>
      <c r="B1043" s="1"/>
      <c r="C1043" s="1"/>
      <c r="D1043" s="40"/>
      <c r="E1043" s="1"/>
      <c r="F1043" s="1"/>
      <c r="G1043" s="1"/>
      <c r="H1043" s="1"/>
      <c r="I1043" s="1"/>
      <c r="J1043" s="1"/>
      <c r="K1043" s="1"/>
      <c r="L1043" s="1"/>
      <c r="M1043" s="1"/>
      <c r="N1043" s="1"/>
      <c r="O1043" s="1"/>
      <c r="P1043" s="56"/>
    </row>
    <row r="1044" spans="1:16" s="57" customFormat="1">
      <c r="A1044" s="1"/>
      <c r="B1044" s="1"/>
      <c r="C1044" s="1"/>
      <c r="D1044" s="40"/>
      <c r="E1044" s="1"/>
      <c r="F1044" s="1"/>
      <c r="G1044" s="1"/>
      <c r="H1044" s="1"/>
      <c r="I1044" s="1"/>
      <c r="J1044" s="1"/>
      <c r="K1044" s="1"/>
      <c r="L1044" s="1"/>
      <c r="M1044" s="1"/>
      <c r="N1044" s="1"/>
      <c r="O1044" s="1"/>
      <c r="P1044" s="56"/>
    </row>
    <row r="1045" spans="1:16" s="57" customFormat="1">
      <c r="A1045" s="1"/>
      <c r="B1045" s="1"/>
      <c r="C1045" s="1"/>
      <c r="D1045" s="40"/>
      <c r="E1045" s="1"/>
      <c r="F1045" s="1"/>
      <c r="G1045" s="1"/>
      <c r="H1045" s="1"/>
      <c r="I1045" s="1"/>
      <c r="J1045" s="1"/>
      <c r="K1045" s="1"/>
      <c r="L1045" s="1"/>
      <c r="M1045" s="1"/>
      <c r="N1045" s="1"/>
      <c r="O1045" s="1"/>
      <c r="P1045" s="56"/>
    </row>
    <row r="1046" spans="1:16" s="57" customFormat="1">
      <c r="A1046" s="1"/>
      <c r="B1046" s="1"/>
      <c r="C1046" s="1"/>
      <c r="D1046" s="40"/>
      <c r="E1046" s="1"/>
      <c r="F1046" s="1"/>
      <c r="G1046" s="1"/>
      <c r="H1046" s="1"/>
      <c r="I1046" s="1"/>
      <c r="J1046" s="1"/>
      <c r="K1046" s="1"/>
      <c r="L1046" s="1"/>
      <c r="M1046" s="1"/>
      <c r="N1046" s="1"/>
      <c r="O1046" s="1"/>
      <c r="P1046" s="56"/>
    </row>
    <row r="1047" spans="1:16" s="57" customFormat="1">
      <c r="A1047" s="1"/>
      <c r="B1047" s="1"/>
      <c r="C1047" s="1"/>
      <c r="D1047" s="40"/>
      <c r="E1047" s="1"/>
      <c r="F1047" s="1"/>
      <c r="G1047" s="1"/>
      <c r="H1047" s="1"/>
      <c r="I1047" s="1"/>
      <c r="J1047" s="1"/>
      <c r="K1047" s="1"/>
      <c r="L1047" s="1"/>
      <c r="M1047" s="1"/>
      <c r="N1047" s="1"/>
      <c r="O1047" s="1"/>
      <c r="P1047" s="56"/>
    </row>
    <row r="1048" spans="1:16" s="57" customFormat="1">
      <c r="A1048" s="1"/>
      <c r="B1048" s="1"/>
      <c r="C1048" s="1"/>
      <c r="D1048" s="40"/>
      <c r="E1048" s="1"/>
      <c r="F1048" s="1"/>
      <c r="G1048" s="1"/>
      <c r="H1048" s="1"/>
      <c r="I1048" s="1"/>
      <c r="J1048" s="1"/>
      <c r="K1048" s="1"/>
      <c r="L1048" s="1"/>
      <c r="M1048" s="1"/>
      <c r="N1048" s="1"/>
      <c r="O1048" s="1"/>
      <c r="P1048" s="56"/>
    </row>
    <row r="1049" spans="1:16" s="57" customFormat="1">
      <c r="A1049" s="1"/>
      <c r="B1049" s="1"/>
      <c r="C1049" s="1"/>
      <c r="D1049" s="40"/>
      <c r="E1049" s="1"/>
      <c r="F1049" s="1"/>
      <c r="G1049" s="1"/>
      <c r="H1049" s="1"/>
      <c r="I1049" s="1"/>
      <c r="J1049" s="1"/>
      <c r="K1049" s="1"/>
      <c r="L1049" s="1"/>
      <c r="M1049" s="1"/>
      <c r="N1049" s="1"/>
      <c r="O1049" s="1"/>
      <c r="P1049" s="56"/>
    </row>
    <row r="1050" spans="1:16" s="57" customFormat="1">
      <c r="A1050" s="1"/>
      <c r="B1050" s="1"/>
      <c r="C1050" s="1"/>
      <c r="D1050" s="40"/>
      <c r="E1050" s="1"/>
      <c r="F1050" s="1"/>
      <c r="G1050" s="1"/>
      <c r="H1050" s="1"/>
      <c r="I1050" s="1"/>
      <c r="J1050" s="1"/>
      <c r="K1050" s="1"/>
      <c r="L1050" s="1"/>
      <c r="M1050" s="1"/>
      <c r="N1050" s="1"/>
      <c r="O1050" s="1"/>
      <c r="P1050" s="56"/>
    </row>
    <row r="1051" spans="1:16" s="57" customFormat="1">
      <c r="A1051" s="1"/>
      <c r="B1051" s="1"/>
      <c r="C1051" s="1"/>
      <c r="D1051" s="40"/>
      <c r="E1051" s="1"/>
      <c r="F1051" s="1"/>
      <c r="G1051" s="1"/>
      <c r="H1051" s="1"/>
      <c r="I1051" s="1"/>
      <c r="J1051" s="1"/>
      <c r="K1051" s="1"/>
      <c r="L1051" s="1"/>
      <c r="M1051" s="1"/>
      <c r="N1051" s="1"/>
      <c r="O1051" s="1"/>
      <c r="P1051" s="56"/>
    </row>
    <row r="1052" spans="1:16" s="57" customFormat="1">
      <c r="A1052" s="1"/>
      <c r="B1052" s="1"/>
      <c r="C1052" s="1"/>
      <c r="D1052" s="40"/>
      <c r="E1052" s="1"/>
      <c r="F1052" s="1"/>
      <c r="G1052" s="1"/>
      <c r="H1052" s="1"/>
      <c r="I1052" s="1"/>
      <c r="J1052" s="1"/>
      <c r="K1052" s="1"/>
      <c r="L1052" s="1"/>
      <c r="M1052" s="1"/>
      <c r="N1052" s="1"/>
      <c r="O1052" s="1"/>
      <c r="P1052" s="56"/>
    </row>
    <row r="1053" spans="1:16" s="57" customFormat="1">
      <c r="A1053" s="1"/>
      <c r="B1053" s="1"/>
      <c r="C1053" s="1"/>
      <c r="D1053" s="40"/>
      <c r="E1053" s="1"/>
      <c r="F1053" s="1"/>
      <c r="G1053" s="1"/>
      <c r="H1053" s="1"/>
      <c r="I1053" s="1"/>
      <c r="J1053" s="1"/>
      <c r="K1053" s="1"/>
      <c r="L1053" s="1"/>
      <c r="M1053" s="1"/>
      <c r="N1053" s="1"/>
      <c r="O1053" s="1"/>
      <c r="P1053" s="56"/>
    </row>
    <row r="1054" spans="1:16" s="57" customFormat="1">
      <c r="A1054" s="1"/>
      <c r="B1054" s="1"/>
      <c r="C1054" s="1"/>
      <c r="D1054" s="40"/>
      <c r="E1054" s="1"/>
      <c r="F1054" s="1"/>
      <c r="G1054" s="1"/>
      <c r="H1054" s="1"/>
      <c r="I1054" s="1"/>
      <c r="J1054" s="1"/>
      <c r="K1054" s="1"/>
      <c r="L1054" s="1"/>
      <c r="M1054" s="1"/>
      <c r="N1054" s="1"/>
      <c r="O1054" s="1"/>
      <c r="P1054" s="56"/>
    </row>
    <row r="1055" spans="1:16" s="57" customFormat="1">
      <c r="A1055" s="1"/>
      <c r="B1055" s="1"/>
      <c r="C1055" s="1"/>
      <c r="D1055" s="40"/>
      <c r="E1055" s="1"/>
      <c r="F1055" s="1"/>
      <c r="G1055" s="1"/>
      <c r="H1055" s="1"/>
      <c r="I1055" s="1"/>
      <c r="J1055" s="1"/>
      <c r="K1055" s="1"/>
      <c r="L1055" s="1"/>
      <c r="M1055" s="1"/>
      <c r="N1055" s="1"/>
      <c r="O1055" s="1"/>
      <c r="P1055" s="56"/>
    </row>
    <row r="1056" spans="1:16" s="57" customFormat="1">
      <c r="A1056" s="1"/>
      <c r="B1056" s="1"/>
      <c r="C1056" s="1"/>
      <c r="D1056" s="40"/>
      <c r="E1056" s="1"/>
      <c r="F1056" s="1"/>
      <c r="G1056" s="1"/>
      <c r="H1056" s="1"/>
      <c r="I1056" s="1"/>
      <c r="J1056" s="1"/>
      <c r="K1056" s="1"/>
      <c r="L1056" s="1"/>
      <c r="M1056" s="1"/>
      <c r="N1056" s="1"/>
      <c r="O1056" s="1"/>
      <c r="P1056" s="56"/>
    </row>
    <row r="1057" spans="1:16" s="57" customFormat="1">
      <c r="A1057" s="1"/>
      <c r="B1057" s="1"/>
      <c r="C1057" s="1"/>
      <c r="D1057" s="40"/>
      <c r="E1057" s="1"/>
      <c r="F1057" s="1"/>
      <c r="G1057" s="1"/>
      <c r="H1057" s="1"/>
      <c r="I1057" s="1"/>
      <c r="J1057" s="1"/>
      <c r="K1057" s="1"/>
      <c r="L1057" s="1"/>
      <c r="M1057" s="1"/>
      <c r="N1057" s="1"/>
      <c r="O1057" s="1"/>
      <c r="P1057" s="56"/>
    </row>
    <row r="1058" spans="1:16" s="57" customFormat="1">
      <c r="A1058" s="1"/>
      <c r="B1058" s="1"/>
      <c r="C1058" s="1"/>
      <c r="D1058" s="40"/>
      <c r="E1058" s="1"/>
      <c r="F1058" s="1"/>
      <c r="G1058" s="1"/>
      <c r="H1058" s="1"/>
      <c r="I1058" s="1"/>
      <c r="J1058" s="1"/>
      <c r="K1058" s="1"/>
      <c r="L1058" s="1"/>
      <c r="M1058" s="1"/>
      <c r="N1058" s="1"/>
      <c r="O1058" s="1"/>
      <c r="P1058" s="56"/>
    </row>
    <row r="1059" spans="1:16" s="57" customFormat="1">
      <c r="A1059" s="1"/>
      <c r="B1059" s="1"/>
      <c r="C1059" s="1"/>
      <c r="D1059" s="40"/>
      <c r="E1059" s="1"/>
      <c r="F1059" s="1"/>
      <c r="G1059" s="1"/>
      <c r="H1059" s="1"/>
      <c r="I1059" s="1"/>
      <c r="J1059" s="1"/>
      <c r="K1059" s="1"/>
      <c r="L1059" s="1"/>
      <c r="M1059" s="1"/>
      <c r="N1059" s="1"/>
      <c r="O1059" s="1"/>
      <c r="P1059" s="56"/>
    </row>
    <row r="1060" spans="1:16" s="57" customFormat="1">
      <c r="A1060" s="1"/>
      <c r="B1060" s="1"/>
      <c r="C1060" s="1"/>
      <c r="D1060" s="40"/>
      <c r="E1060" s="1"/>
      <c r="F1060" s="1"/>
      <c r="G1060" s="1"/>
      <c r="H1060" s="1"/>
      <c r="I1060" s="1"/>
      <c r="J1060" s="1"/>
      <c r="K1060" s="1"/>
      <c r="L1060" s="1"/>
      <c r="M1060" s="1"/>
      <c r="N1060" s="1"/>
      <c r="O1060" s="1"/>
      <c r="P1060" s="56"/>
    </row>
    <row r="1061" spans="1:16" s="57" customFormat="1">
      <c r="A1061" s="1"/>
      <c r="B1061" s="1"/>
      <c r="C1061" s="1"/>
      <c r="D1061" s="40"/>
      <c r="E1061" s="1"/>
      <c r="F1061" s="1"/>
      <c r="G1061" s="1"/>
      <c r="H1061" s="1"/>
      <c r="I1061" s="1"/>
      <c r="J1061" s="1"/>
      <c r="K1061" s="1"/>
      <c r="L1061" s="1"/>
      <c r="M1061" s="1"/>
      <c r="N1061" s="1"/>
      <c r="O1061" s="1"/>
      <c r="P1061" s="56"/>
    </row>
    <row r="1062" spans="1:16" s="57" customFormat="1">
      <c r="A1062" s="1"/>
      <c r="B1062" s="1"/>
      <c r="C1062" s="1"/>
      <c r="D1062" s="40"/>
      <c r="E1062" s="1"/>
      <c r="F1062" s="1"/>
      <c r="G1062" s="1"/>
      <c r="H1062" s="1"/>
      <c r="I1062" s="1"/>
      <c r="J1062" s="1"/>
      <c r="K1062" s="1"/>
      <c r="L1062" s="1"/>
      <c r="M1062" s="1"/>
      <c r="N1062" s="1"/>
      <c r="O1062" s="1"/>
      <c r="P1062" s="56"/>
    </row>
    <row r="1063" spans="1:16" s="57" customFormat="1">
      <c r="A1063" s="1"/>
      <c r="B1063" s="1"/>
      <c r="C1063" s="1"/>
      <c r="D1063" s="40"/>
      <c r="E1063" s="1"/>
      <c r="F1063" s="1"/>
      <c r="G1063" s="1"/>
      <c r="H1063" s="1"/>
      <c r="I1063" s="1"/>
      <c r="J1063" s="1"/>
      <c r="K1063" s="1"/>
      <c r="L1063" s="1"/>
      <c r="M1063" s="1"/>
      <c r="N1063" s="1"/>
      <c r="O1063" s="1"/>
      <c r="P1063" s="56"/>
    </row>
    <row r="1064" spans="1:16" s="57" customFormat="1">
      <c r="A1064" s="1"/>
      <c r="B1064" s="1"/>
      <c r="C1064" s="1"/>
      <c r="D1064" s="40"/>
      <c r="E1064" s="1"/>
      <c r="F1064" s="1"/>
      <c r="G1064" s="1"/>
      <c r="H1064" s="1"/>
      <c r="I1064" s="1"/>
      <c r="J1064" s="1"/>
      <c r="K1064" s="1"/>
      <c r="L1064" s="1"/>
      <c r="M1064" s="1"/>
      <c r="N1064" s="1"/>
      <c r="O1064" s="1"/>
      <c r="P1064" s="56"/>
    </row>
    <row r="1065" spans="1:16" s="57" customFormat="1">
      <c r="A1065" s="1"/>
      <c r="B1065" s="1"/>
      <c r="C1065" s="1"/>
      <c r="D1065" s="40"/>
      <c r="E1065" s="1"/>
      <c r="F1065" s="1"/>
      <c r="G1065" s="1"/>
      <c r="H1065" s="1"/>
      <c r="I1065" s="1"/>
      <c r="J1065" s="1"/>
      <c r="K1065" s="1"/>
      <c r="L1065" s="1"/>
      <c r="M1065" s="1"/>
      <c r="N1065" s="1"/>
      <c r="O1065" s="1"/>
      <c r="P1065" s="56"/>
    </row>
    <row r="1066" spans="1:16" s="57" customFormat="1">
      <c r="A1066" s="1"/>
      <c r="B1066" s="1"/>
      <c r="C1066" s="1"/>
      <c r="D1066" s="40"/>
      <c r="E1066" s="1"/>
      <c r="F1066" s="1"/>
      <c r="G1066" s="1"/>
      <c r="H1066" s="1"/>
      <c r="I1066" s="1"/>
      <c r="J1066" s="1"/>
      <c r="K1066" s="1"/>
      <c r="L1066" s="1"/>
      <c r="M1066" s="1"/>
      <c r="N1066" s="1"/>
      <c r="O1066" s="1"/>
      <c r="P1066" s="56"/>
    </row>
    <row r="1067" spans="1:16" s="57" customFormat="1">
      <c r="A1067" s="1"/>
      <c r="B1067" s="1"/>
      <c r="C1067" s="1"/>
      <c r="D1067" s="40"/>
      <c r="E1067" s="1"/>
      <c r="F1067" s="1"/>
      <c r="G1067" s="1"/>
      <c r="H1067" s="1"/>
      <c r="I1067" s="1"/>
      <c r="J1067" s="1"/>
      <c r="K1067" s="1"/>
      <c r="L1067" s="1"/>
      <c r="M1067" s="1"/>
      <c r="N1067" s="1"/>
      <c r="O1067" s="1"/>
      <c r="P1067" s="56"/>
    </row>
    <row r="1068" spans="1:16" s="57" customFormat="1">
      <c r="A1068" s="1"/>
      <c r="B1068" s="1"/>
      <c r="C1068" s="1"/>
      <c r="D1068" s="40"/>
      <c r="E1068" s="1"/>
      <c r="F1068" s="1"/>
      <c r="G1068" s="1"/>
      <c r="H1068" s="1"/>
      <c r="I1068" s="1"/>
      <c r="J1068" s="1"/>
      <c r="K1068" s="1"/>
      <c r="L1068" s="1"/>
      <c r="M1068" s="1"/>
      <c r="N1068" s="1"/>
      <c r="O1068" s="1"/>
      <c r="P1068" s="56"/>
    </row>
    <row r="1069" spans="1:16" s="57" customFormat="1">
      <c r="A1069" s="1"/>
      <c r="B1069" s="1"/>
      <c r="C1069" s="1"/>
      <c r="D1069" s="40"/>
      <c r="E1069" s="1"/>
      <c r="F1069" s="1"/>
      <c r="G1069" s="1"/>
      <c r="H1069" s="1"/>
      <c r="I1069" s="1"/>
      <c r="J1069" s="1"/>
      <c r="K1069" s="1"/>
      <c r="L1069" s="1"/>
      <c r="M1069" s="1"/>
      <c r="N1069" s="1"/>
      <c r="O1069" s="1"/>
      <c r="P1069" s="56"/>
    </row>
    <row r="1070" spans="1:16" s="57" customFormat="1">
      <c r="A1070" s="1"/>
      <c r="B1070" s="1"/>
      <c r="C1070" s="1"/>
      <c r="D1070" s="40"/>
      <c r="E1070" s="1"/>
      <c r="F1070" s="1"/>
      <c r="G1070" s="1"/>
      <c r="H1070" s="1"/>
      <c r="I1070" s="1"/>
      <c r="J1070" s="1"/>
      <c r="K1070" s="1"/>
      <c r="L1070" s="1"/>
      <c r="M1070" s="1"/>
      <c r="N1070" s="1"/>
      <c r="O1070" s="1"/>
      <c r="P1070" s="56"/>
    </row>
    <row r="1071" spans="1:16" s="57" customFormat="1">
      <c r="A1071" s="1"/>
      <c r="B1071" s="1"/>
      <c r="C1071" s="1"/>
      <c r="D1071" s="40"/>
      <c r="E1071" s="1"/>
      <c r="F1071" s="1"/>
      <c r="G1071" s="1"/>
      <c r="H1071" s="1"/>
      <c r="I1071" s="1"/>
      <c r="J1071" s="1"/>
      <c r="K1071" s="1"/>
      <c r="L1071" s="1"/>
      <c r="M1071" s="1"/>
      <c r="N1071" s="1"/>
      <c r="O1071" s="1"/>
      <c r="P1071" s="56"/>
    </row>
    <row r="1072" spans="1:16" s="57" customFormat="1">
      <c r="A1072" s="1"/>
      <c r="B1072" s="1"/>
      <c r="C1072" s="1"/>
      <c r="D1072" s="40"/>
      <c r="E1072" s="1"/>
      <c r="F1072" s="1"/>
      <c r="G1072" s="1"/>
      <c r="H1072" s="1"/>
      <c r="I1072" s="1"/>
      <c r="J1072" s="1"/>
      <c r="K1072" s="1"/>
      <c r="L1072" s="1"/>
      <c r="M1072" s="1"/>
      <c r="N1072" s="1"/>
      <c r="O1072" s="1"/>
      <c r="P1072" s="56"/>
    </row>
    <row r="1073" spans="1:16" s="57" customFormat="1">
      <c r="A1073" s="1"/>
      <c r="B1073" s="1"/>
      <c r="C1073" s="1"/>
      <c r="D1073" s="40"/>
      <c r="E1073" s="1"/>
      <c r="F1073" s="1"/>
      <c r="G1073" s="1"/>
      <c r="H1073" s="1"/>
      <c r="I1073" s="1"/>
      <c r="J1073" s="1"/>
      <c r="K1073" s="1"/>
      <c r="L1073" s="1"/>
      <c r="M1073" s="1"/>
      <c r="N1073" s="1"/>
      <c r="O1073" s="1"/>
      <c r="P1073" s="56"/>
    </row>
    <row r="1074" spans="1:16" s="57" customFormat="1">
      <c r="A1074" s="1"/>
      <c r="B1074" s="1"/>
      <c r="C1074" s="1"/>
      <c r="D1074" s="40"/>
      <c r="E1074" s="1"/>
      <c r="F1074" s="1"/>
      <c r="G1074" s="1"/>
      <c r="H1074" s="1"/>
      <c r="I1074" s="1"/>
      <c r="J1074" s="1"/>
      <c r="K1074" s="1"/>
      <c r="L1074" s="1"/>
      <c r="M1074" s="1"/>
      <c r="N1074" s="1"/>
      <c r="O1074" s="1"/>
      <c r="P1074" s="56"/>
    </row>
    <row r="1075" spans="1:16" s="57" customFormat="1">
      <c r="A1075" s="1"/>
      <c r="B1075" s="1"/>
      <c r="C1075" s="1"/>
      <c r="D1075" s="40"/>
      <c r="E1075" s="1"/>
      <c r="F1075" s="1"/>
      <c r="G1075" s="1"/>
      <c r="H1075" s="1"/>
      <c r="I1075" s="1"/>
      <c r="J1075" s="1"/>
      <c r="K1075" s="1"/>
      <c r="L1075" s="1"/>
      <c r="M1075" s="1"/>
      <c r="N1075" s="1"/>
      <c r="O1075" s="1"/>
      <c r="P1075" s="56"/>
    </row>
    <row r="1076" spans="1:16" s="57" customFormat="1">
      <c r="A1076" s="1"/>
      <c r="B1076" s="1"/>
      <c r="C1076" s="1"/>
      <c r="D1076" s="40"/>
      <c r="E1076" s="1"/>
      <c r="F1076" s="1"/>
      <c r="G1076" s="1"/>
      <c r="H1076" s="1"/>
      <c r="I1076" s="1"/>
      <c r="J1076" s="1"/>
      <c r="K1076" s="1"/>
      <c r="L1076" s="1"/>
      <c r="M1076" s="1"/>
      <c r="N1076" s="1"/>
      <c r="O1076" s="1"/>
      <c r="P1076" s="56"/>
    </row>
    <row r="1077" spans="1:16" s="57" customFormat="1">
      <c r="A1077" s="1"/>
      <c r="B1077" s="1"/>
      <c r="C1077" s="1"/>
      <c r="D1077" s="40"/>
      <c r="E1077" s="1"/>
      <c r="F1077" s="1"/>
      <c r="G1077" s="1"/>
      <c r="H1077" s="1"/>
      <c r="I1077" s="1"/>
      <c r="J1077" s="1"/>
      <c r="K1077" s="1"/>
      <c r="L1077" s="1"/>
      <c r="M1077" s="1"/>
      <c r="N1077" s="1"/>
      <c r="O1077" s="1"/>
      <c r="P1077" s="56"/>
    </row>
    <row r="1078" spans="1:16" s="57" customFormat="1">
      <c r="A1078" s="1"/>
      <c r="B1078" s="1"/>
      <c r="C1078" s="1"/>
      <c r="D1078" s="40"/>
      <c r="E1078" s="1"/>
      <c r="F1078" s="1"/>
      <c r="G1078" s="1"/>
      <c r="H1078" s="1"/>
      <c r="I1078" s="1"/>
      <c r="J1078" s="1"/>
      <c r="K1078" s="1"/>
      <c r="L1078" s="1"/>
      <c r="M1078" s="1"/>
      <c r="N1078" s="1"/>
      <c r="O1078" s="1"/>
      <c r="P1078" s="56"/>
    </row>
    <row r="1079" spans="1:16" s="57" customFormat="1">
      <c r="A1079" s="1"/>
      <c r="B1079" s="1"/>
      <c r="C1079" s="1"/>
      <c r="D1079" s="40"/>
      <c r="E1079" s="1"/>
      <c r="F1079" s="1"/>
      <c r="G1079" s="1"/>
      <c r="H1079" s="1"/>
      <c r="I1079" s="1"/>
      <c r="J1079" s="1"/>
      <c r="K1079" s="1"/>
      <c r="L1079" s="1"/>
      <c r="M1079" s="1"/>
      <c r="N1079" s="1"/>
      <c r="O1079" s="1"/>
      <c r="P1079" s="56"/>
    </row>
    <row r="1080" spans="1:16" s="57" customFormat="1">
      <c r="A1080" s="1"/>
      <c r="B1080" s="1"/>
      <c r="C1080" s="1"/>
      <c r="D1080" s="40"/>
      <c r="E1080" s="1"/>
      <c r="F1080" s="1"/>
      <c r="G1080" s="1"/>
      <c r="H1080" s="1"/>
      <c r="I1080" s="1"/>
      <c r="J1080" s="1"/>
      <c r="K1080" s="1"/>
      <c r="L1080" s="1"/>
      <c r="M1080" s="1"/>
      <c r="N1080" s="1"/>
      <c r="O1080" s="1"/>
      <c r="P1080" s="56"/>
    </row>
    <row r="1081" spans="1:16" s="57" customFormat="1">
      <c r="A1081" s="1"/>
      <c r="B1081" s="1"/>
      <c r="C1081" s="1"/>
      <c r="D1081" s="40"/>
      <c r="E1081" s="1"/>
      <c r="F1081" s="1"/>
      <c r="G1081" s="1"/>
      <c r="H1081" s="1"/>
      <c r="I1081" s="1"/>
      <c r="J1081" s="1"/>
      <c r="K1081" s="1"/>
      <c r="L1081" s="1"/>
      <c r="M1081" s="1"/>
      <c r="N1081" s="1"/>
      <c r="O1081" s="1"/>
      <c r="P1081" s="56"/>
    </row>
    <row r="1082" spans="1:16" s="57" customFormat="1">
      <c r="A1082" s="1"/>
      <c r="B1082" s="1"/>
      <c r="C1082" s="1"/>
      <c r="D1082" s="40"/>
      <c r="E1082" s="1"/>
      <c r="F1082" s="1"/>
      <c r="G1082" s="1"/>
      <c r="H1082" s="1"/>
      <c r="I1082" s="1"/>
      <c r="J1082" s="1"/>
      <c r="K1082" s="1"/>
      <c r="L1082" s="1"/>
      <c r="M1082" s="1"/>
      <c r="N1082" s="1"/>
      <c r="O1082" s="1"/>
      <c r="P1082" s="56"/>
    </row>
    <row r="1083" spans="1:16" s="57" customFormat="1">
      <c r="A1083" s="1"/>
      <c r="B1083" s="1"/>
      <c r="C1083" s="1"/>
      <c r="D1083" s="40"/>
      <c r="E1083" s="1"/>
      <c r="F1083" s="1"/>
      <c r="G1083" s="1"/>
      <c r="H1083" s="1"/>
      <c r="I1083" s="1"/>
      <c r="J1083" s="1"/>
      <c r="K1083" s="1"/>
      <c r="L1083" s="1"/>
      <c r="M1083" s="1"/>
      <c r="N1083" s="1"/>
      <c r="O1083" s="1"/>
      <c r="P1083" s="56"/>
    </row>
    <row r="1084" spans="1:16" s="57" customFormat="1">
      <c r="A1084" s="1"/>
      <c r="B1084" s="1"/>
      <c r="C1084" s="1"/>
      <c r="D1084" s="40"/>
      <c r="E1084" s="1"/>
      <c r="F1084" s="1"/>
      <c r="G1084" s="1"/>
      <c r="H1084" s="1"/>
      <c r="I1084" s="1"/>
      <c r="J1084" s="1"/>
      <c r="K1084" s="1"/>
      <c r="L1084" s="1"/>
      <c r="M1084" s="1"/>
      <c r="N1084" s="1"/>
      <c r="O1084" s="1"/>
      <c r="P1084" s="56"/>
    </row>
    <row r="1085" spans="1:16" s="57" customFormat="1">
      <c r="A1085" s="1"/>
      <c r="B1085" s="1"/>
      <c r="C1085" s="1"/>
      <c r="D1085" s="40"/>
      <c r="E1085" s="1"/>
      <c r="F1085" s="1"/>
      <c r="G1085" s="1"/>
      <c r="H1085" s="1"/>
      <c r="I1085" s="1"/>
      <c r="J1085" s="1"/>
      <c r="K1085" s="1"/>
      <c r="L1085" s="1"/>
      <c r="M1085" s="1"/>
      <c r="N1085" s="1"/>
      <c r="O1085" s="1"/>
      <c r="P1085" s="56"/>
    </row>
    <row r="1086" spans="1:16" s="57" customFormat="1">
      <c r="A1086" s="1"/>
      <c r="B1086" s="1"/>
      <c r="C1086" s="1"/>
      <c r="D1086" s="40"/>
      <c r="E1086" s="1"/>
      <c r="F1086" s="1"/>
      <c r="G1086" s="1"/>
      <c r="H1086" s="1"/>
      <c r="I1086" s="1"/>
      <c r="J1086" s="1"/>
      <c r="K1086" s="1"/>
      <c r="L1086" s="1"/>
      <c r="M1086" s="1"/>
      <c r="N1086" s="1"/>
      <c r="O1086" s="1"/>
      <c r="P1086" s="56"/>
    </row>
    <row r="1087" spans="1:16" s="57" customFormat="1">
      <c r="A1087" s="1"/>
      <c r="B1087" s="1"/>
      <c r="C1087" s="1"/>
      <c r="D1087" s="40"/>
      <c r="E1087" s="1"/>
      <c r="F1087" s="1"/>
      <c r="G1087" s="1"/>
      <c r="H1087" s="1"/>
      <c r="I1087" s="1"/>
      <c r="J1087" s="1"/>
      <c r="K1087" s="1"/>
      <c r="L1087" s="1"/>
      <c r="M1087" s="1"/>
      <c r="N1087" s="1"/>
      <c r="O1087" s="1"/>
      <c r="P1087" s="56"/>
    </row>
    <row r="1088" spans="1:16" s="57" customFormat="1">
      <c r="A1088" s="1"/>
      <c r="B1088" s="1"/>
      <c r="C1088" s="1"/>
      <c r="D1088" s="40"/>
      <c r="E1088" s="1"/>
      <c r="F1088" s="1"/>
      <c r="G1088" s="1"/>
      <c r="H1088" s="1"/>
      <c r="I1088" s="1"/>
      <c r="J1088" s="1"/>
      <c r="K1088" s="1"/>
      <c r="L1088" s="1"/>
      <c r="M1088" s="1"/>
      <c r="N1088" s="1"/>
      <c r="O1088" s="1"/>
      <c r="P1088" s="56"/>
    </row>
    <row r="1089" spans="1:16" s="57" customFormat="1">
      <c r="A1089" s="1"/>
      <c r="B1089" s="1"/>
      <c r="C1089" s="1"/>
      <c r="D1089" s="40"/>
      <c r="E1089" s="1"/>
      <c r="F1089" s="1"/>
      <c r="G1089" s="1"/>
      <c r="H1089" s="1"/>
      <c r="I1089" s="1"/>
      <c r="J1089" s="1"/>
      <c r="K1089" s="1"/>
      <c r="L1089" s="1"/>
      <c r="M1089" s="1"/>
      <c r="N1089" s="1"/>
      <c r="O1089" s="1"/>
      <c r="P1089" s="56"/>
    </row>
    <row r="1090" spans="1:16" s="57" customFormat="1">
      <c r="A1090" s="1"/>
      <c r="B1090" s="1"/>
      <c r="C1090" s="1"/>
      <c r="D1090" s="40"/>
      <c r="E1090" s="1"/>
      <c r="F1090" s="1"/>
      <c r="G1090" s="1"/>
      <c r="H1090" s="1"/>
      <c r="I1090" s="1"/>
      <c r="J1090" s="1"/>
      <c r="K1090" s="1"/>
      <c r="L1090" s="1"/>
      <c r="M1090" s="1"/>
      <c r="N1090" s="1"/>
      <c r="O1090" s="1"/>
      <c r="P1090" s="56"/>
    </row>
    <row r="1091" spans="1:16" s="57" customFormat="1">
      <c r="A1091" s="1"/>
      <c r="B1091" s="1"/>
      <c r="C1091" s="1"/>
      <c r="D1091" s="40"/>
      <c r="E1091" s="1"/>
      <c r="F1091" s="1"/>
      <c r="G1091" s="1"/>
      <c r="H1091" s="1"/>
      <c r="I1091" s="1"/>
      <c r="J1091" s="1"/>
      <c r="K1091" s="1"/>
      <c r="L1091" s="1"/>
      <c r="M1091" s="1"/>
      <c r="N1091" s="1"/>
      <c r="O1091" s="1"/>
      <c r="P1091" s="56"/>
    </row>
    <row r="1092" spans="1:16" s="57" customFormat="1">
      <c r="A1092" s="1"/>
      <c r="B1092" s="1"/>
      <c r="C1092" s="1"/>
      <c r="D1092" s="40"/>
      <c r="E1092" s="1"/>
      <c r="F1092" s="1"/>
      <c r="G1092" s="1"/>
      <c r="H1092" s="1"/>
      <c r="I1092" s="1"/>
      <c r="J1092" s="1"/>
      <c r="K1092" s="1"/>
      <c r="L1092" s="1"/>
      <c r="M1092" s="1"/>
      <c r="N1092" s="1"/>
      <c r="O1092" s="1"/>
      <c r="P1092" s="56"/>
    </row>
    <row r="1093" spans="1:16" s="57" customFormat="1">
      <c r="A1093" s="1"/>
      <c r="B1093" s="1"/>
      <c r="C1093" s="1"/>
      <c r="D1093" s="40"/>
      <c r="E1093" s="1"/>
      <c r="F1093" s="1"/>
      <c r="G1093" s="1"/>
      <c r="H1093" s="1"/>
      <c r="I1093" s="1"/>
      <c r="J1093" s="1"/>
      <c r="K1093" s="1"/>
      <c r="L1093" s="1"/>
      <c r="M1093" s="1"/>
      <c r="N1093" s="1"/>
      <c r="O1093" s="1"/>
      <c r="P1093" s="56"/>
    </row>
    <row r="1094" spans="1:16" s="57" customFormat="1">
      <c r="A1094" s="1"/>
      <c r="B1094" s="1"/>
      <c r="C1094" s="1"/>
      <c r="D1094" s="40"/>
      <c r="E1094" s="1"/>
      <c r="F1094" s="1"/>
      <c r="G1094" s="1"/>
      <c r="H1094" s="1"/>
      <c r="I1094" s="1"/>
      <c r="J1094" s="1"/>
      <c r="K1094" s="1"/>
      <c r="L1094" s="1"/>
      <c r="M1094" s="1"/>
      <c r="N1094" s="1"/>
      <c r="O1094" s="1"/>
      <c r="P1094" s="56"/>
    </row>
    <row r="1095" spans="1:16" s="57" customFormat="1">
      <c r="A1095" s="1"/>
      <c r="B1095" s="1"/>
      <c r="C1095" s="1"/>
      <c r="D1095" s="40"/>
      <c r="E1095" s="1"/>
      <c r="F1095" s="1"/>
      <c r="G1095" s="1"/>
      <c r="H1095" s="1"/>
      <c r="I1095" s="1"/>
      <c r="J1095" s="1"/>
      <c r="K1095" s="1"/>
      <c r="L1095" s="1"/>
      <c r="M1095" s="1"/>
      <c r="N1095" s="1"/>
      <c r="O1095" s="1"/>
      <c r="P1095" s="56"/>
    </row>
    <row r="1096" spans="1:16" s="57" customFormat="1">
      <c r="A1096" s="1"/>
      <c r="B1096" s="1"/>
      <c r="C1096" s="1"/>
      <c r="D1096" s="40"/>
      <c r="E1096" s="1"/>
      <c r="F1096" s="1"/>
      <c r="G1096" s="1"/>
      <c r="H1096" s="1"/>
      <c r="I1096" s="1"/>
      <c r="J1096" s="1"/>
      <c r="K1096" s="1"/>
      <c r="L1096" s="1"/>
      <c r="M1096" s="1"/>
      <c r="N1096" s="1"/>
      <c r="O1096" s="1"/>
      <c r="P1096" s="56"/>
    </row>
    <row r="1097" spans="1:16" s="57" customFormat="1">
      <c r="A1097" s="1"/>
      <c r="B1097" s="1"/>
      <c r="C1097" s="1"/>
      <c r="D1097" s="40"/>
      <c r="E1097" s="1"/>
      <c r="F1097" s="1"/>
      <c r="G1097" s="1"/>
      <c r="H1097" s="1"/>
      <c r="I1097" s="1"/>
      <c r="J1097" s="1"/>
      <c r="K1097" s="1"/>
      <c r="L1097" s="1"/>
      <c r="M1097" s="1"/>
      <c r="N1097" s="1"/>
      <c r="O1097" s="1"/>
      <c r="P1097" s="56"/>
    </row>
    <row r="1098" spans="1:16" s="57" customFormat="1">
      <c r="A1098" s="1"/>
      <c r="B1098" s="1"/>
      <c r="C1098" s="1"/>
      <c r="D1098" s="40"/>
      <c r="E1098" s="1"/>
      <c r="F1098" s="1"/>
      <c r="G1098" s="1"/>
      <c r="H1098" s="1"/>
      <c r="I1098" s="1"/>
      <c r="J1098" s="1"/>
      <c r="K1098" s="1"/>
      <c r="L1098" s="1"/>
      <c r="M1098" s="1"/>
      <c r="N1098" s="1"/>
      <c r="O1098" s="1"/>
      <c r="P1098" s="56"/>
    </row>
    <row r="1099" spans="1:16" s="57" customFormat="1">
      <c r="A1099" s="1"/>
      <c r="B1099" s="1"/>
      <c r="C1099" s="1"/>
      <c r="D1099" s="40"/>
      <c r="E1099" s="1"/>
      <c r="F1099" s="1"/>
      <c r="G1099" s="1"/>
      <c r="H1099" s="1"/>
      <c r="I1099" s="1"/>
      <c r="J1099" s="1"/>
      <c r="K1099" s="1"/>
      <c r="L1099" s="1"/>
      <c r="M1099" s="1"/>
      <c r="N1099" s="1"/>
      <c r="O1099" s="1"/>
      <c r="P1099" s="56"/>
    </row>
    <row r="1100" spans="1:16" s="57" customFormat="1">
      <c r="A1100" s="1"/>
      <c r="B1100" s="1"/>
      <c r="C1100" s="1"/>
      <c r="D1100" s="40"/>
      <c r="E1100" s="1"/>
      <c r="F1100" s="1"/>
      <c r="G1100" s="1"/>
      <c r="H1100" s="1"/>
      <c r="I1100" s="1"/>
      <c r="J1100" s="1"/>
      <c r="K1100" s="1"/>
      <c r="L1100" s="1"/>
      <c r="M1100" s="1"/>
      <c r="N1100" s="1"/>
      <c r="O1100" s="1"/>
      <c r="P1100" s="56"/>
    </row>
    <row r="1101" spans="1:16" s="57" customFormat="1">
      <c r="A1101" s="1"/>
      <c r="B1101" s="1"/>
      <c r="C1101" s="1"/>
      <c r="D1101" s="40"/>
      <c r="E1101" s="1"/>
      <c r="F1101" s="1"/>
      <c r="G1101" s="1"/>
      <c r="H1101" s="1"/>
      <c r="I1101" s="1"/>
      <c r="J1101" s="1"/>
      <c r="K1101" s="1"/>
      <c r="L1101" s="1"/>
      <c r="M1101" s="1"/>
      <c r="N1101" s="1"/>
      <c r="O1101" s="1"/>
      <c r="P1101" s="56"/>
    </row>
    <row r="1102" spans="1:16" s="57" customFormat="1">
      <c r="A1102" s="1"/>
      <c r="B1102" s="1"/>
      <c r="C1102" s="1"/>
      <c r="D1102" s="40"/>
      <c r="E1102" s="1"/>
      <c r="F1102" s="1"/>
      <c r="G1102" s="1"/>
      <c r="H1102" s="1"/>
      <c r="I1102" s="1"/>
      <c r="J1102" s="1"/>
      <c r="K1102" s="1"/>
      <c r="L1102" s="1"/>
      <c r="M1102" s="1"/>
      <c r="N1102" s="1"/>
      <c r="O1102" s="1"/>
      <c r="P1102" s="56"/>
    </row>
    <row r="1103" spans="1:16" s="57" customFormat="1">
      <c r="A1103" s="1"/>
      <c r="B1103" s="1"/>
      <c r="C1103" s="1"/>
      <c r="D1103" s="40"/>
      <c r="E1103" s="1"/>
      <c r="F1103" s="1"/>
      <c r="G1103" s="1"/>
      <c r="H1103" s="1"/>
      <c r="I1103" s="1"/>
      <c r="J1103" s="1"/>
      <c r="K1103" s="1"/>
      <c r="L1103" s="1"/>
      <c r="M1103" s="1"/>
      <c r="N1103" s="1"/>
      <c r="O1103" s="1"/>
      <c r="P1103" s="56"/>
    </row>
    <row r="1104" spans="1:16" s="57" customFormat="1">
      <c r="A1104" s="1"/>
      <c r="B1104" s="1"/>
      <c r="C1104" s="1"/>
      <c r="D1104" s="40"/>
      <c r="E1104" s="1"/>
      <c r="F1104" s="1"/>
      <c r="G1104" s="1"/>
      <c r="H1104" s="1"/>
      <c r="I1104" s="1"/>
      <c r="J1104" s="1"/>
      <c r="K1104" s="1"/>
      <c r="L1104" s="1"/>
      <c r="M1104" s="1"/>
      <c r="N1104" s="1"/>
      <c r="O1104" s="1"/>
      <c r="P1104" s="56"/>
    </row>
    <row r="1105" spans="1:16" s="57" customFormat="1">
      <c r="A1105" s="1"/>
      <c r="B1105" s="1"/>
      <c r="C1105" s="1"/>
      <c r="D1105" s="40"/>
      <c r="E1105" s="1"/>
      <c r="F1105" s="1"/>
      <c r="G1105" s="1"/>
      <c r="H1105" s="1"/>
      <c r="I1105" s="1"/>
      <c r="J1105" s="1"/>
      <c r="K1105" s="1"/>
      <c r="L1105" s="1"/>
      <c r="M1105" s="1"/>
      <c r="N1105" s="1"/>
      <c r="O1105" s="1"/>
      <c r="P1105" s="56"/>
    </row>
    <row r="1106" spans="1:16" s="57" customFormat="1">
      <c r="A1106" s="1"/>
      <c r="B1106" s="1"/>
      <c r="C1106" s="1"/>
      <c r="D1106" s="40"/>
      <c r="E1106" s="1"/>
      <c r="F1106" s="1"/>
      <c r="G1106" s="1"/>
      <c r="H1106" s="1"/>
      <c r="I1106" s="1"/>
      <c r="J1106" s="1"/>
      <c r="K1106" s="1"/>
      <c r="L1106" s="1"/>
      <c r="M1106" s="1"/>
      <c r="N1106" s="1"/>
      <c r="O1106" s="1"/>
      <c r="P1106" s="56"/>
    </row>
    <row r="1107" spans="1:16" s="57" customFormat="1">
      <c r="A1107" s="1"/>
      <c r="B1107" s="1"/>
      <c r="C1107" s="1"/>
      <c r="D1107" s="40"/>
      <c r="E1107" s="1"/>
      <c r="F1107" s="1"/>
      <c r="G1107" s="1"/>
      <c r="H1107" s="1"/>
      <c r="I1107" s="1"/>
      <c r="J1107" s="1"/>
      <c r="K1107" s="1"/>
      <c r="L1107" s="1"/>
      <c r="M1107" s="1"/>
      <c r="N1107" s="1"/>
      <c r="O1107" s="1"/>
      <c r="P1107" s="56"/>
    </row>
    <row r="1108" spans="1:16" s="57" customFormat="1">
      <c r="A1108" s="1"/>
      <c r="B1108" s="1"/>
      <c r="C1108" s="1"/>
      <c r="D1108" s="40"/>
      <c r="E1108" s="1"/>
      <c r="F1108" s="1"/>
      <c r="G1108" s="1"/>
      <c r="H1108" s="1"/>
      <c r="I1108" s="1"/>
      <c r="J1108" s="1"/>
      <c r="K1108" s="1"/>
      <c r="L1108" s="1"/>
      <c r="M1108" s="1"/>
      <c r="N1108" s="1"/>
      <c r="O1108" s="1"/>
      <c r="P1108" s="56"/>
    </row>
    <row r="1109" spans="1:16" s="57" customFormat="1">
      <c r="A1109" s="1"/>
      <c r="B1109" s="1"/>
      <c r="C1109" s="1"/>
      <c r="D1109" s="40"/>
      <c r="E1109" s="1"/>
      <c r="F1109" s="1"/>
      <c r="G1109" s="1"/>
      <c r="H1109" s="1"/>
      <c r="I1109" s="1"/>
      <c r="J1109" s="1"/>
      <c r="K1109" s="1"/>
      <c r="L1109" s="1"/>
      <c r="M1109" s="1"/>
      <c r="N1109" s="1"/>
      <c r="O1109" s="1"/>
      <c r="P1109" s="56"/>
    </row>
    <row r="1110" spans="1:16" s="57" customFormat="1">
      <c r="A1110" s="1"/>
      <c r="B1110" s="1"/>
      <c r="C1110" s="1"/>
      <c r="D1110" s="40"/>
      <c r="E1110" s="1"/>
      <c r="F1110" s="1"/>
      <c r="G1110" s="1"/>
      <c r="H1110" s="1"/>
      <c r="I1110" s="1"/>
      <c r="J1110" s="1"/>
      <c r="K1110" s="1"/>
      <c r="L1110" s="1"/>
      <c r="M1110" s="1"/>
      <c r="N1110" s="1"/>
      <c r="O1110" s="1"/>
      <c r="P1110" s="56"/>
    </row>
    <row r="1111" spans="1:16" s="57" customFormat="1">
      <c r="A1111" s="1"/>
      <c r="B1111" s="1"/>
      <c r="C1111" s="1"/>
      <c r="D1111" s="40"/>
      <c r="E1111" s="1"/>
      <c r="F1111" s="1"/>
      <c r="G1111" s="1"/>
      <c r="H1111" s="1"/>
      <c r="I1111" s="1"/>
      <c r="J1111" s="1"/>
      <c r="K1111" s="1"/>
      <c r="L1111" s="1"/>
      <c r="M1111" s="1"/>
      <c r="N1111" s="1"/>
      <c r="O1111" s="1"/>
      <c r="P1111" s="56"/>
    </row>
    <row r="1112" spans="1:16" s="57" customFormat="1">
      <c r="A1112" s="1"/>
      <c r="B1112" s="1"/>
      <c r="C1112" s="1"/>
      <c r="D1112" s="40"/>
      <c r="E1112" s="1"/>
      <c r="F1112" s="1"/>
      <c r="G1112" s="1"/>
      <c r="H1112" s="1"/>
      <c r="I1112" s="1"/>
      <c r="J1112" s="1"/>
      <c r="K1112" s="1"/>
      <c r="L1112" s="1"/>
      <c r="M1112" s="1"/>
      <c r="N1112" s="1"/>
      <c r="O1112" s="1"/>
      <c r="P1112" s="56"/>
    </row>
    <row r="1113" spans="1:16" s="57" customFormat="1">
      <c r="A1113" s="1"/>
      <c r="B1113" s="1"/>
      <c r="C1113" s="1"/>
      <c r="D1113" s="40"/>
      <c r="E1113" s="1"/>
      <c r="F1113" s="1"/>
      <c r="G1113" s="1"/>
      <c r="H1113" s="1"/>
      <c r="I1113" s="1"/>
      <c r="J1113" s="1"/>
      <c r="K1113" s="1"/>
      <c r="L1113" s="1"/>
      <c r="M1113" s="1"/>
      <c r="N1113" s="1"/>
      <c r="O1113" s="1"/>
      <c r="P1113" s="56"/>
    </row>
    <row r="1114" spans="1:16" s="57" customFormat="1">
      <c r="A1114" s="1"/>
      <c r="B1114" s="1"/>
      <c r="C1114" s="1"/>
      <c r="D1114" s="40"/>
      <c r="E1114" s="1"/>
      <c r="F1114" s="1"/>
      <c r="G1114" s="1"/>
      <c r="H1114" s="1"/>
      <c r="I1114" s="1"/>
      <c r="J1114" s="1"/>
      <c r="K1114" s="1"/>
      <c r="L1114" s="1"/>
      <c r="M1114" s="1"/>
      <c r="N1114" s="1"/>
      <c r="O1114" s="1"/>
      <c r="P1114" s="56"/>
    </row>
    <row r="1115" spans="1:16" s="57" customFormat="1">
      <c r="A1115" s="1"/>
      <c r="B1115" s="1"/>
      <c r="C1115" s="1"/>
      <c r="D1115" s="40"/>
      <c r="E1115" s="1"/>
      <c r="F1115" s="1"/>
      <c r="G1115" s="1"/>
      <c r="H1115" s="1"/>
      <c r="I1115" s="1"/>
      <c r="J1115" s="1"/>
      <c r="K1115" s="1"/>
      <c r="L1115" s="1"/>
      <c r="M1115" s="1"/>
      <c r="N1115" s="1"/>
      <c r="O1115" s="1"/>
      <c r="P1115" s="56"/>
    </row>
    <row r="1116" spans="1:16" s="57" customFormat="1">
      <c r="A1116" s="1"/>
      <c r="B1116" s="1"/>
      <c r="C1116" s="1"/>
      <c r="D1116" s="40"/>
      <c r="E1116" s="1"/>
      <c r="F1116" s="1"/>
      <c r="G1116" s="1"/>
      <c r="H1116" s="1"/>
      <c r="I1116" s="1"/>
      <c r="J1116" s="1"/>
      <c r="K1116" s="1"/>
      <c r="L1116" s="1"/>
      <c r="M1116" s="1"/>
      <c r="N1116" s="1"/>
      <c r="O1116" s="1"/>
      <c r="P1116" s="56"/>
    </row>
    <row r="1117" spans="1:16" s="57" customFormat="1">
      <c r="A1117" s="1"/>
      <c r="B1117" s="1"/>
      <c r="C1117" s="1"/>
      <c r="D1117" s="40"/>
      <c r="E1117" s="1"/>
      <c r="F1117" s="1"/>
      <c r="G1117" s="1"/>
      <c r="H1117" s="1"/>
      <c r="I1117" s="1"/>
      <c r="J1117" s="1"/>
      <c r="K1117" s="1"/>
      <c r="L1117" s="1"/>
      <c r="M1117" s="1"/>
      <c r="N1117" s="1"/>
      <c r="O1117" s="1"/>
      <c r="P1117" s="56"/>
    </row>
    <row r="1118" spans="1:16" s="57" customFormat="1">
      <c r="A1118" s="1"/>
      <c r="B1118" s="1"/>
      <c r="C1118" s="1"/>
      <c r="D1118" s="40"/>
      <c r="E1118" s="1"/>
      <c r="F1118" s="1"/>
      <c r="G1118" s="1"/>
      <c r="H1118" s="1"/>
      <c r="I1118" s="1"/>
      <c r="J1118" s="1"/>
      <c r="K1118" s="1"/>
      <c r="L1118" s="1"/>
      <c r="M1118" s="1"/>
      <c r="N1118" s="1"/>
      <c r="O1118" s="1"/>
      <c r="P1118" s="56"/>
    </row>
    <row r="1119" spans="1:16" s="57" customFormat="1">
      <c r="A1119" s="1"/>
      <c r="B1119" s="1"/>
      <c r="C1119" s="1"/>
      <c r="D1119" s="40"/>
      <c r="E1119" s="1"/>
      <c r="F1119" s="1"/>
      <c r="G1119" s="1"/>
      <c r="H1119" s="1"/>
      <c r="I1119" s="1"/>
      <c r="J1119" s="1"/>
      <c r="K1119" s="1"/>
      <c r="L1119" s="1"/>
      <c r="M1119" s="1"/>
      <c r="N1119" s="1"/>
      <c r="O1119" s="1"/>
      <c r="P1119" s="56"/>
    </row>
    <row r="1120" spans="1:16" s="57" customFormat="1">
      <c r="A1120" s="1"/>
      <c r="B1120" s="1"/>
      <c r="C1120" s="1"/>
      <c r="D1120" s="40"/>
      <c r="E1120" s="1"/>
      <c r="F1120" s="1"/>
      <c r="G1120" s="1"/>
      <c r="H1120" s="1"/>
      <c r="I1120" s="1"/>
      <c r="J1120" s="1"/>
      <c r="K1120" s="1"/>
      <c r="L1120" s="1"/>
      <c r="M1120" s="1"/>
      <c r="N1120" s="1"/>
      <c r="O1120" s="1"/>
      <c r="P1120" s="56"/>
    </row>
    <row r="1121" spans="1:16" s="57" customFormat="1">
      <c r="A1121" s="1"/>
      <c r="B1121" s="1"/>
      <c r="C1121" s="1"/>
      <c r="D1121" s="40"/>
      <c r="E1121" s="1"/>
      <c r="F1121" s="1"/>
      <c r="G1121" s="1"/>
      <c r="H1121" s="1"/>
      <c r="I1121" s="1"/>
      <c r="J1121" s="1"/>
      <c r="K1121" s="1"/>
      <c r="L1121" s="1"/>
      <c r="M1121" s="1"/>
      <c r="N1121" s="1"/>
      <c r="O1121" s="1"/>
      <c r="P1121" s="56"/>
    </row>
    <row r="1122" spans="1:16" s="57" customFormat="1">
      <c r="A1122" s="1"/>
      <c r="B1122" s="1"/>
      <c r="C1122" s="1"/>
      <c r="D1122" s="40"/>
      <c r="E1122" s="1"/>
      <c r="F1122" s="1"/>
      <c r="G1122" s="1"/>
      <c r="H1122" s="1"/>
      <c r="I1122" s="1"/>
      <c r="J1122" s="1"/>
      <c r="K1122" s="1"/>
      <c r="L1122" s="1"/>
      <c r="M1122" s="1"/>
      <c r="N1122" s="1"/>
      <c r="O1122" s="1"/>
      <c r="P1122" s="56"/>
    </row>
    <row r="1123" spans="1:16" s="57" customFormat="1">
      <c r="A1123" s="1"/>
      <c r="B1123" s="1"/>
      <c r="C1123" s="1"/>
      <c r="D1123" s="40"/>
      <c r="E1123" s="1"/>
      <c r="F1123" s="1"/>
      <c r="G1123" s="1"/>
      <c r="H1123" s="1"/>
      <c r="I1123" s="1"/>
      <c r="J1123" s="1"/>
      <c r="K1123" s="1"/>
      <c r="L1123" s="1"/>
      <c r="M1123" s="1"/>
      <c r="N1123" s="1"/>
      <c r="O1123" s="1"/>
      <c r="P1123" s="56"/>
    </row>
    <row r="1124" spans="1:16" s="57" customFormat="1">
      <c r="A1124" s="1"/>
      <c r="B1124" s="1"/>
      <c r="C1124" s="1"/>
      <c r="D1124" s="40"/>
      <c r="E1124" s="1"/>
      <c r="F1124" s="1"/>
      <c r="G1124" s="1"/>
      <c r="H1124" s="1"/>
      <c r="I1124" s="1"/>
      <c r="J1124" s="1"/>
      <c r="K1124" s="1"/>
      <c r="L1124" s="1"/>
      <c r="M1124" s="1"/>
      <c r="N1124" s="1"/>
      <c r="O1124" s="1"/>
      <c r="P1124" s="56"/>
    </row>
    <row r="1125" spans="1:16" s="57" customFormat="1">
      <c r="A1125" s="1"/>
      <c r="B1125" s="1"/>
      <c r="C1125" s="1"/>
      <c r="D1125" s="40"/>
      <c r="E1125" s="1"/>
      <c r="F1125" s="1"/>
      <c r="G1125" s="1"/>
      <c r="H1125" s="1"/>
      <c r="I1125" s="1"/>
      <c r="J1125" s="1"/>
      <c r="K1125" s="1"/>
      <c r="L1125" s="1"/>
      <c r="M1125" s="1"/>
      <c r="N1125" s="1"/>
      <c r="O1125" s="1"/>
      <c r="P1125" s="56"/>
    </row>
    <row r="1126" spans="1:16" s="57" customFormat="1">
      <c r="A1126" s="1"/>
      <c r="B1126" s="1"/>
      <c r="C1126" s="1"/>
      <c r="D1126" s="40"/>
      <c r="E1126" s="1"/>
      <c r="F1126" s="1"/>
      <c r="G1126" s="1"/>
      <c r="H1126" s="1"/>
      <c r="I1126" s="1"/>
      <c r="J1126" s="1"/>
      <c r="K1126" s="1"/>
      <c r="L1126" s="1"/>
      <c r="M1126" s="1"/>
      <c r="N1126" s="1"/>
      <c r="O1126" s="1"/>
      <c r="P1126" s="56"/>
    </row>
    <row r="1127" spans="1:16" s="57" customFormat="1">
      <c r="A1127" s="1"/>
      <c r="B1127" s="1"/>
      <c r="C1127" s="1"/>
      <c r="D1127" s="40"/>
      <c r="E1127" s="1"/>
      <c r="F1127" s="1"/>
      <c r="G1127" s="1"/>
      <c r="H1127" s="1"/>
      <c r="I1127" s="1"/>
      <c r="J1127" s="1"/>
      <c r="K1127" s="1"/>
      <c r="L1127" s="1"/>
      <c r="M1127" s="1"/>
      <c r="N1127" s="1"/>
      <c r="O1127" s="1"/>
      <c r="P1127" s="56"/>
    </row>
    <row r="1128" spans="1:16" s="57" customFormat="1">
      <c r="A1128" s="1"/>
      <c r="B1128" s="1"/>
      <c r="C1128" s="1"/>
      <c r="D1128" s="40"/>
      <c r="E1128" s="1"/>
      <c r="F1128" s="1"/>
      <c r="G1128" s="1"/>
      <c r="H1128" s="1"/>
      <c r="I1128" s="1"/>
      <c r="J1128" s="1"/>
      <c r="K1128" s="1"/>
      <c r="L1128" s="1"/>
      <c r="M1128" s="1"/>
      <c r="N1128" s="1"/>
      <c r="O1128" s="1"/>
      <c r="P1128" s="56"/>
    </row>
    <row r="1129" spans="1:16" s="57" customFormat="1">
      <c r="A1129" s="1"/>
      <c r="B1129" s="1"/>
      <c r="C1129" s="1"/>
      <c r="D1129" s="40"/>
      <c r="E1129" s="1"/>
      <c r="F1129" s="1"/>
      <c r="G1129" s="1"/>
      <c r="H1129" s="1"/>
      <c r="I1129" s="1"/>
      <c r="J1129" s="1"/>
      <c r="K1129" s="1"/>
      <c r="L1129" s="1"/>
      <c r="M1129" s="1"/>
      <c r="N1129" s="1"/>
      <c r="O1129" s="1"/>
      <c r="P1129" s="56"/>
    </row>
    <row r="1130" spans="1:16" s="57" customFormat="1">
      <c r="A1130" s="1"/>
      <c r="B1130" s="1"/>
      <c r="C1130" s="1"/>
      <c r="D1130" s="40"/>
      <c r="E1130" s="1"/>
      <c r="F1130" s="1"/>
      <c r="G1130" s="1"/>
      <c r="H1130" s="1"/>
      <c r="I1130" s="1"/>
      <c r="J1130" s="1"/>
      <c r="K1130" s="1"/>
      <c r="L1130" s="1"/>
      <c r="M1130" s="1"/>
      <c r="N1130" s="1"/>
      <c r="O1130" s="1"/>
      <c r="P1130" s="56"/>
    </row>
    <row r="1131" spans="1:16" s="57" customFormat="1">
      <c r="A1131" s="1"/>
      <c r="B1131" s="1"/>
      <c r="C1131" s="1"/>
      <c r="D1131" s="40"/>
      <c r="E1131" s="1"/>
      <c r="F1131" s="1"/>
      <c r="G1131" s="1"/>
      <c r="H1131" s="1"/>
      <c r="I1131" s="1"/>
      <c r="J1131" s="1"/>
      <c r="K1131" s="1"/>
      <c r="L1131" s="1"/>
      <c r="M1131" s="1"/>
      <c r="N1131" s="1"/>
      <c r="O1131" s="1"/>
      <c r="P1131" s="56"/>
    </row>
    <row r="1132" spans="1:16" s="57" customFormat="1">
      <c r="A1132" s="1"/>
      <c r="B1132" s="1"/>
      <c r="C1132" s="1"/>
      <c r="D1132" s="40"/>
      <c r="E1132" s="1"/>
      <c r="F1132" s="1"/>
      <c r="G1132" s="1"/>
      <c r="H1132" s="1"/>
      <c r="I1132" s="1"/>
      <c r="J1132" s="1"/>
      <c r="K1132" s="1"/>
      <c r="L1132" s="1"/>
      <c r="M1132" s="1"/>
      <c r="N1132" s="1"/>
      <c r="O1132" s="1"/>
      <c r="P1132" s="56"/>
    </row>
    <row r="1133" spans="1:16" s="57" customFormat="1">
      <c r="A1133" s="1"/>
      <c r="B1133" s="1"/>
      <c r="C1133" s="1"/>
      <c r="D1133" s="40"/>
      <c r="E1133" s="1"/>
      <c r="F1133" s="1"/>
      <c r="G1133" s="1"/>
      <c r="H1133" s="1"/>
      <c r="I1133" s="1"/>
      <c r="J1133" s="1"/>
      <c r="K1133" s="1"/>
      <c r="L1133" s="1"/>
      <c r="M1133" s="1"/>
      <c r="N1133" s="1"/>
      <c r="O1133" s="1"/>
      <c r="P1133" s="56"/>
    </row>
    <row r="1134" spans="1:16" s="57" customFormat="1">
      <c r="A1134" s="1"/>
      <c r="B1134" s="1"/>
      <c r="C1134" s="1"/>
      <c r="D1134" s="40"/>
      <c r="E1134" s="1"/>
      <c r="F1134" s="1"/>
      <c r="G1134" s="1"/>
      <c r="H1134" s="1"/>
      <c r="I1134" s="1"/>
      <c r="J1134" s="1"/>
      <c r="K1134" s="1"/>
      <c r="L1134" s="1"/>
      <c r="M1134" s="1"/>
      <c r="N1134" s="1"/>
      <c r="O1134" s="1"/>
      <c r="P1134" s="56"/>
    </row>
    <row r="1135" spans="1:16" s="57" customFormat="1">
      <c r="A1135" s="1"/>
      <c r="B1135" s="1"/>
      <c r="C1135" s="1"/>
      <c r="D1135" s="40"/>
      <c r="E1135" s="1"/>
      <c r="F1135" s="1"/>
      <c r="G1135" s="1"/>
      <c r="H1135" s="1"/>
      <c r="I1135" s="1"/>
      <c r="J1135" s="1"/>
      <c r="K1135" s="1"/>
      <c r="L1135" s="1"/>
      <c r="M1135" s="1"/>
      <c r="N1135" s="1"/>
      <c r="O1135" s="1"/>
      <c r="P1135" s="56"/>
    </row>
    <row r="1136" spans="1:16" s="57" customFormat="1">
      <c r="A1136" s="1"/>
      <c r="B1136" s="1"/>
      <c r="C1136" s="1"/>
      <c r="D1136" s="40"/>
      <c r="E1136" s="1"/>
      <c r="F1136" s="1"/>
      <c r="G1136" s="1"/>
      <c r="H1136" s="1"/>
      <c r="I1136" s="1"/>
      <c r="J1136" s="1"/>
      <c r="K1136" s="1"/>
      <c r="L1136" s="1"/>
      <c r="M1136" s="1"/>
      <c r="N1136" s="1"/>
      <c r="O1136" s="1"/>
      <c r="P1136" s="56"/>
    </row>
    <row r="1137" spans="1:16" s="57" customFormat="1">
      <c r="A1137" s="1"/>
      <c r="B1137" s="1"/>
      <c r="C1137" s="1"/>
      <c r="D1137" s="40"/>
      <c r="E1137" s="1"/>
      <c r="F1137" s="1"/>
      <c r="G1137" s="1"/>
      <c r="H1137" s="1"/>
      <c r="I1137" s="1"/>
      <c r="J1137" s="1"/>
      <c r="K1137" s="1"/>
      <c r="L1137" s="1"/>
      <c r="M1137" s="1"/>
      <c r="N1137" s="1"/>
      <c r="O1137" s="1"/>
      <c r="P1137" s="56"/>
    </row>
    <row r="1138" spans="1:16" s="57" customFormat="1">
      <c r="A1138" s="1"/>
      <c r="B1138" s="1"/>
      <c r="C1138" s="1"/>
      <c r="D1138" s="40"/>
      <c r="E1138" s="1"/>
      <c r="F1138" s="1"/>
      <c r="G1138" s="1"/>
      <c r="H1138" s="1"/>
      <c r="I1138" s="1"/>
      <c r="J1138" s="1"/>
      <c r="K1138" s="1"/>
      <c r="L1138" s="1"/>
      <c r="M1138" s="1"/>
      <c r="N1138" s="1"/>
      <c r="O1138" s="1"/>
      <c r="P1138" s="56"/>
    </row>
    <row r="1139" spans="1:16" s="57" customFormat="1">
      <c r="A1139" s="1"/>
      <c r="B1139" s="1"/>
      <c r="C1139" s="1"/>
      <c r="D1139" s="40"/>
      <c r="E1139" s="1"/>
      <c r="F1139" s="1"/>
      <c r="G1139" s="1"/>
      <c r="H1139" s="1"/>
      <c r="I1139" s="1"/>
      <c r="J1139" s="1"/>
      <c r="K1139" s="1"/>
      <c r="L1139" s="1"/>
      <c r="M1139" s="1"/>
      <c r="N1139" s="1"/>
      <c r="O1139" s="1"/>
      <c r="P1139" s="56"/>
    </row>
    <row r="1140" spans="1:16" s="57" customFormat="1">
      <c r="A1140" s="1"/>
      <c r="B1140" s="1"/>
      <c r="C1140" s="1"/>
      <c r="D1140" s="40"/>
      <c r="E1140" s="1"/>
      <c r="F1140" s="1"/>
      <c r="G1140" s="1"/>
      <c r="H1140" s="1"/>
      <c r="I1140" s="1"/>
      <c r="J1140" s="1"/>
      <c r="K1140" s="1"/>
      <c r="L1140" s="1"/>
      <c r="M1140" s="1"/>
      <c r="N1140" s="1"/>
      <c r="O1140" s="1"/>
      <c r="P1140" s="56"/>
    </row>
    <row r="1141" spans="1:16" s="57" customFormat="1">
      <c r="A1141" s="1"/>
      <c r="B1141" s="1"/>
      <c r="C1141" s="1"/>
      <c r="D1141" s="40"/>
      <c r="E1141" s="1"/>
      <c r="F1141" s="1"/>
      <c r="G1141" s="1"/>
      <c r="H1141" s="1"/>
      <c r="I1141" s="1"/>
      <c r="J1141" s="1"/>
      <c r="K1141" s="1"/>
      <c r="L1141" s="1"/>
      <c r="M1141" s="1"/>
      <c r="N1141" s="1"/>
      <c r="O1141" s="1"/>
      <c r="P1141" s="56"/>
    </row>
    <row r="1142" spans="1:16" s="57" customFormat="1">
      <c r="A1142" s="1"/>
      <c r="B1142" s="1"/>
      <c r="C1142" s="1"/>
      <c r="D1142" s="40"/>
      <c r="E1142" s="1"/>
      <c r="F1142" s="1"/>
      <c r="G1142" s="1"/>
      <c r="H1142" s="1"/>
      <c r="I1142" s="1"/>
      <c r="J1142" s="1"/>
      <c r="K1142" s="1"/>
      <c r="L1142" s="1"/>
      <c r="M1142" s="1"/>
      <c r="N1142" s="1"/>
      <c r="O1142" s="1"/>
      <c r="P1142" s="56"/>
    </row>
    <row r="1143" spans="1:16" s="57" customFormat="1">
      <c r="A1143" s="1"/>
      <c r="B1143" s="1"/>
      <c r="C1143" s="1"/>
      <c r="D1143" s="40"/>
      <c r="E1143" s="1"/>
      <c r="F1143" s="1"/>
      <c r="G1143" s="1"/>
      <c r="H1143" s="1"/>
      <c r="I1143" s="1"/>
      <c r="J1143" s="1"/>
      <c r="K1143" s="1"/>
      <c r="L1143" s="1"/>
      <c r="M1143" s="1"/>
      <c r="N1143" s="1"/>
      <c r="O1143" s="1"/>
      <c r="P1143" s="56"/>
    </row>
    <row r="1144" spans="1:16" s="57" customFormat="1">
      <c r="A1144" s="1"/>
      <c r="B1144" s="1"/>
      <c r="C1144" s="1"/>
      <c r="D1144" s="40"/>
      <c r="E1144" s="1"/>
      <c r="F1144" s="1"/>
      <c r="G1144" s="1"/>
      <c r="H1144" s="1"/>
      <c r="I1144" s="1"/>
      <c r="J1144" s="1"/>
      <c r="K1144" s="1"/>
      <c r="L1144" s="1"/>
      <c r="M1144" s="1"/>
      <c r="N1144" s="1"/>
      <c r="O1144" s="1"/>
      <c r="P1144" s="56"/>
    </row>
    <row r="1145" spans="1:16" s="57" customFormat="1">
      <c r="A1145" s="1"/>
      <c r="B1145" s="1"/>
      <c r="C1145" s="1"/>
      <c r="D1145" s="40"/>
      <c r="E1145" s="1"/>
      <c r="F1145" s="1"/>
      <c r="G1145" s="1"/>
      <c r="H1145" s="1"/>
      <c r="I1145" s="1"/>
      <c r="J1145" s="1"/>
      <c r="K1145" s="1"/>
      <c r="L1145" s="1"/>
      <c r="M1145" s="1"/>
      <c r="N1145" s="1"/>
      <c r="O1145" s="1"/>
      <c r="P1145" s="56"/>
    </row>
    <row r="1146" spans="1:16" s="57" customFormat="1">
      <c r="A1146" s="1"/>
      <c r="B1146" s="1"/>
      <c r="C1146" s="1"/>
      <c r="D1146" s="40"/>
      <c r="E1146" s="1"/>
      <c r="F1146" s="1"/>
      <c r="G1146" s="1"/>
      <c r="H1146" s="1"/>
      <c r="I1146" s="1"/>
      <c r="J1146" s="1"/>
      <c r="K1146" s="1"/>
      <c r="L1146" s="1"/>
      <c r="M1146" s="1"/>
      <c r="N1146" s="1"/>
      <c r="O1146" s="1"/>
      <c r="P1146" s="56"/>
    </row>
    <row r="1147" spans="1:16" s="57" customFormat="1">
      <c r="A1147" s="1"/>
      <c r="B1147" s="1"/>
      <c r="C1147" s="1"/>
      <c r="D1147" s="40"/>
      <c r="E1147" s="1"/>
      <c r="F1147" s="1"/>
      <c r="G1147" s="1"/>
      <c r="H1147" s="1"/>
      <c r="I1147" s="1"/>
      <c r="J1147" s="1"/>
      <c r="K1147" s="1"/>
      <c r="L1147" s="1"/>
      <c r="M1147" s="1"/>
      <c r="N1147" s="1"/>
      <c r="O1147" s="1"/>
      <c r="P1147" s="56"/>
    </row>
    <row r="1148" spans="1:16" s="57" customFormat="1">
      <c r="A1148" s="1"/>
      <c r="B1148" s="1"/>
      <c r="C1148" s="1"/>
      <c r="D1148" s="40"/>
      <c r="E1148" s="1"/>
      <c r="F1148" s="1"/>
      <c r="G1148" s="1"/>
      <c r="H1148" s="1"/>
      <c r="I1148" s="1"/>
      <c r="J1148" s="1"/>
      <c r="K1148" s="1"/>
      <c r="L1148" s="1"/>
      <c r="M1148" s="1"/>
      <c r="N1148" s="1"/>
      <c r="O1148" s="1"/>
      <c r="P1148" s="56"/>
    </row>
    <row r="1149" spans="1:16" s="57" customFormat="1">
      <c r="A1149" s="1"/>
      <c r="B1149" s="1"/>
      <c r="C1149" s="1"/>
      <c r="D1149" s="40"/>
      <c r="E1149" s="1"/>
      <c r="F1149" s="1"/>
      <c r="G1149" s="1"/>
      <c r="H1149" s="1"/>
      <c r="I1149" s="1"/>
      <c r="J1149" s="1"/>
      <c r="K1149" s="1"/>
      <c r="L1149" s="1"/>
      <c r="M1149" s="1"/>
      <c r="N1149" s="1"/>
      <c r="O1149" s="1"/>
      <c r="P1149" s="56"/>
    </row>
    <row r="1150" spans="1:16" s="57" customFormat="1">
      <c r="A1150" s="1"/>
      <c r="B1150" s="1"/>
      <c r="C1150" s="1"/>
      <c r="D1150" s="40"/>
      <c r="E1150" s="1"/>
      <c r="F1150" s="1"/>
      <c r="G1150" s="1"/>
      <c r="H1150" s="1"/>
      <c r="I1150" s="1"/>
      <c r="J1150" s="1"/>
      <c r="K1150" s="1"/>
      <c r="L1150" s="1"/>
      <c r="M1150" s="1"/>
      <c r="N1150" s="1"/>
      <c r="O1150" s="1"/>
      <c r="P1150" s="56"/>
    </row>
    <row r="1151" spans="1:16" s="57" customFormat="1">
      <c r="A1151" s="1"/>
      <c r="B1151" s="1"/>
      <c r="C1151" s="1"/>
      <c r="D1151" s="40"/>
      <c r="E1151" s="1"/>
      <c r="F1151" s="1"/>
      <c r="G1151" s="1"/>
      <c r="H1151" s="1"/>
      <c r="I1151" s="1"/>
      <c r="J1151" s="1"/>
      <c r="K1151" s="1"/>
      <c r="L1151" s="1"/>
      <c r="M1151" s="1"/>
      <c r="N1151" s="1"/>
      <c r="O1151" s="1"/>
      <c r="P1151" s="56"/>
    </row>
    <row r="1152" spans="1:16" s="57" customFormat="1">
      <c r="A1152" s="1"/>
      <c r="B1152" s="1"/>
      <c r="C1152" s="1"/>
      <c r="D1152" s="40"/>
      <c r="E1152" s="1"/>
      <c r="F1152" s="1"/>
      <c r="G1152" s="1"/>
      <c r="H1152" s="1"/>
      <c r="I1152" s="1"/>
      <c r="J1152" s="1"/>
      <c r="K1152" s="1"/>
      <c r="L1152" s="1"/>
      <c r="M1152" s="1"/>
      <c r="N1152" s="1"/>
      <c r="O1152" s="1"/>
      <c r="P1152" s="56"/>
    </row>
    <row r="1153" spans="1:16" s="57" customFormat="1">
      <c r="A1153" s="1"/>
      <c r="B1153" s="1"/>
      <c r="C1153" s="1"/>
      <c r="D1153" s="40"/>
      <c r="E1153" s="1"/>
      <c r="F1153" s="1"/>
      <c r="G1153" s="1"/>
      <c r="H1153" s="1"/>
      <c r="I1153" s="1"/>
      <c r="J1153" s="1"/>
      <c r="K1153" s="1"/>
      <c r="L1153" s="1"/>
      <c r="M1153" s="1"/>
      <c r="N1153" s="1"/>
      <c r="O1153" s="1"/>
      <c r="P1153" s="56"/>
    </row>
    <row r="1154" spans="1:16" s="57" customFormat="1">
      <c r="A1154" s="1"/>
      <c r="B1154" s="1"/>
      <c r="C1154" s="1"/>
      <c r="D1154" s="40"/>
      <c r="E1154" s="1"/>
      <c r="F1154" s="1"/>
      <c r="G1154" s="1"/>
      <c r="H1154" s="1"/>
      <c r="I1154" s="1"/>
      <c r="J1154" s="1"/>
      <c r="K1154" s="1"/>
      <c r="L1154" s="1"/>
      <c r="M1154" s="1"/>
      <c r="N1154" s="1"/>
      <c r="O1154" s="1"/>
      <c r="P1154" s="56"/>
    </row>
    <row r="1155" spans="1:16" s="57" customFormat="1">
      <c r="A1155" s="1"/>
      <c r="B1155" s="1"/>
      <c r="C1155" s="1"/>
      <c r="D1155" s="40"/>
      <c r="E1155" s="1"/>
      <c r="F1155" s="1"/>
      <c r="G1155" s="1"/>
      <c r="H1155" s="1"/>
      <c r="I1155" s="1"/>
      <c r="J1155" s="1"/>
      <c r="K1155" s="1"/>
      <c r="L1155" s="1"/>
      <c r="M1155" s="1"/>
      <c r="N1155" s="1"/>
      <c r="O1155" s="1"/>
      <c r="P1155" s="56"/>
    </row>
    <row r="1156" spans="1:16" s="57" customFormat="1">
      <c r="A1156" s="1"/>
      <c r="B1156" s="1"/>
      <c r="C1156" s="1"/>
      <c r="D1156" s="40"/>
      <c r="E1156" s="1"/>
      <c r="F1156" s="1"/>
      <c r="G1156" s="1"/>
      <c r="H1156" s="1"/>
      <c r="I1156" s="1"/>
      <c r="J1156" s="1"/>
      <c r="K1156" s="1"/>
      <c r="L1156" s="1"/>
      <c r="M1156" s="1"/>
      <c r="N1156" s="1"/>
      <c r="O1156" s="1"/>
      <c r="P1156" s="56"/>
    </row>
    <row r="1157" spans="1:16" s="57" customFormat="1">
      <c r="A1157" s="1"/>
      <c r="B1157" s="1"/>
      <c r="C1157" s="1"/>
      <c r="D1157" s="40"/>
      <c r="E1157" s="1"/>
      <c r="F1157" s="1"/>
      <c r="G1157" s="1"/>
      <c r="H1157" s="1"/>
      <c r="I1157" s="1"/>
      <c r="J1157" s="1"/>
      <c r="K1157" s="1"/>
      <c r="L1157" s="1"/>
      <c r="M1157" s="1"/>
      <c r="N1157" s="1"/>
      <c r="O1157" s="1"/>
      <c r="P1157" s="56"/>
    </row>
    <row r="1158" spans="1:16" s="57" customFormat="1">
      <c r="A1158" s="1"/>
      <c r="B1158" s="1"/>
      <c r="C1158" s="1"/>
      <c r="D1158" s="40"/>
      <c r="E1158" s="1"/>
      <c r="F1158" s="1"/>
      <c r="G1158" s="1"/>
      <c r="H1158" s="1"/>
      <c r="I1158" s="1"/>
      <c r="J1158" s="1"/>
      <c r="K1158" s="1"/>
      <c r="L1158" s="1"/>
      <c r="M1158" s="1"/>
      <c r="N1158" s="1"/>
      <c r="O1158" s="1"/>
      <c r="P1158" s="56"/>
    </row>
    <row r="1159" spans="1:16" s="57" customFormat="1">
      <c r="A1159" s="1"/>
      <c r="B1159" s="1"/>
      <c r="C1159" s="1"/>
      <c r="D1159" s="40"/>
      <c r="E1159" s="1"/>
      <c r="F1159" s="1"/>
      <c r="G1159" s="1"/>
      <c r="H1159" s="1"/>
      <c r="I1159" s="1"/>
      <c r="J1159" s="1"/>
      <c r="K1159" s="1"/>
      <c r="L1159" s="1"/>
      <c r="M1159" s="1"/>
      <c r="N1159" s="1"/>
      <c r="O1159" s="1"/>
      <c r="P1159" s="56"/>
    </row>
    <row r="1160" spans="1:16" s="57" customFormat="1">
      <c r="A1160" s="1"/>
      <c r="B1160" s="1"/>
      <c r="C1160" s="1"/>
      <c r="D1160" s="40"/>
      <c r="E1160" s="1"/>
      <c r="F1160" s="1"/>
      <c r="G1160" s="1"/>
      <c r="H1160" s="1"/>
      <c r="I1160" s="1"/>
      <c r="J1160" s="1"/>
      <c r="K1160" s="1"/>
      <c r="L1160" s="1"/>
      <c r="M1160" s="1"/>
      <c r="N1160" s="1"/>
      <c r="O1160" s="1"/>
      <c r="P1160" s="56"/>
    </row>
    <row r="1161" spans="1:16" s="57" customFormat="1">
      <c r="A1161" s="1"/>
      <c r="B1161" s="1"/>
      <c r="C1161" s="1"/>
      <c r="D1161" s="40"/>
      <c r="E1161" s="1"/>
      <c r="F1161" s="1"/>
      <c r="G1161" s="1"/>
      <c r="H1161" s="1"/>
      <c r="I1161" s="1"/>
      <c r="J1161" s="1"/>
      <c r="K1161" s="1"/>
      <c r="L1161" s="1"/>
      <c r="M1161" s="1"/>
      <c r="N1161" s="1"/>
      <c r="O1161" s="1"/>
      <c r="P1161" s="56"/>
    </row>
    <row r="1162" spans="1:16" s="57" customFormat="1">
      <c r="A1162" s="1"/>
      <c r="B1162" s="1"/>
      <c r="C1162" s="1"/>
      <c r="D1162" s="40"/>
      <c r="E1162" s="1"/>
      <c r="F1162" s="1"/>
      <c r="G1162" s="1"/>
      <c r="H1162" s="1"/>
      <c r="I1162" s="1"/>
      <c r="J1162" s="1"/>
      <c r="K1162" s="1"/>
      <c r="L1162" s="1"/>
      <c r="M1162" s="1"/>
      <c r="N1162" s="1"/>
      <c r="O1162" s="1"/>
      <c r="P1162" s="56"/>
    </row>
    <row r="1163" spans="1:16" s="57" customFormat="1">
      <c r="A1163" s="1"/>
      <c r="B1163" s="1"/>
      <c r="C1163" s="1"/>
      <c r="D1163" s="40"/>
      <c r="E1163" s="1"/>
      <c r="F1163" s="1"/>
      <c r="G1163" s="1"/>
      <c r="H1163" s="1"/>
      <c r="I1163" s="1"/>
      <c r="J1163" s="1"/>
      <c r="K1163" s="1"/>
      <c r="L1163" s="1"/>
      <c r="M1163" s="1"/>
      <c r="N1163" s="1"/>
      <c r="O1163" s="1"/>
      <c r="P1163" s="56"/>
    </row>
    <row r="1164" spans="1:16" s="57" customFormat="1">
      <c r="A1164" s="1"/>
      <c r="B1164" s="1"/>
      <c r="C1164" s="1"/>
      <c r="D1164" s="40"/>
      <c r="E1164" s="1"/>
      <c r="F1164" s="1"/>
      <c r="G1164" s="1"/>
      <c r="H1164" s="1"/>
      <c r="I1164" s="1"/>
      <c r="J1164" s="1"/>
      <c r="K1164" s="1"/>
      <c r="L1164" s="1"/>
      <c r="M1164" s="1"/>
      <c r="N1164" s="1"/>
      <c r="O1164" s="1"/>
      <c r="P1164" s="56"/>
    </row>
    <row r="1165" spans="1:16" s="57" customFormat="1">
      <c r="A1165" s="1"/>
      <c r="B1165" s="1"/>
      <c r="C1165" s="1"/>
      <c r="D1165" s="40"/>
      <c r="E1165" s="1"/>
      <c r="F1165" s="1"/>
      <c r="G1165" s="1"/>
      <c r="H1165" s="1"/>
      <c r="I1165" s="1"/>
      <c r="J1165" s="1"/>
      <c r="K1165" s="1"/>
      <c r="L1165" s="1"/>
      <c r="M1165" s="1"/>
      <c r="N1165" s="1"/>
      <c r="O1165" s="1"/>
      <c r="P1165" s="56"/>
    </row>
    <row r="1166" spans="1:16" s="57" customFormat="1">
      <c r="A1166" s="1"/>
      <c r="B1166" s="1"/>
      <c r="C1166" s="1"/>
      <c r="D1166" s="40"/>
      <c r="E1166" s="1"/>
      <c r="F1166" s="1"/>
      <c r="G1166" s="1"/>
      <c r="H1166" s="1"/>
      <c r="I1166" s="1"/>
      <c r="J1166" s="1"/>
      <c r="K1166" s="1"/>
      <c r="L1166" s="1"/>
      <c r="M1166" s="1"/>
      <c r="N1166" s="1"/>
      <c r="O1166" s="1"/>
      <c r="P1166" s="56"/>
    </row>
    <row r="1167" spans="1:16" s="57" customFormat="1">
      <c r="A1167" s="1"/>
      <c r="B1167" s="1"/>
      <c r="C1167" s="1"/>
      <c r="D1167" s="40"/>
      <c r="E1167" s="1"/>
      <c r="F1167" s="1"/>
      <c r="G1167" s="1"/>
      <c r="H1167" s="1"/>
      <c r="I1167" s="1"/>
      <c r="J1167" s="1"/>
      <c r="K1167" s="1"/>
      <c r="L1167" s="1"/>
      <c r="M1167" s="1"/>
      <c r="N1167" s="1"/>
      <c r="O1167" s="1"/>
      <c r="P1167" s="56"/>
    </row>
    <row r="1168" spans="1:16" s="57" customFormat="1">
      <c r="A1168" s="1"/>
      <c r="B1168" s="1"/>
      <c r="C1168" s="1"/>
      <c r="D1168" s="40"/>
      <c r="E1168" s="1"/>
      <c r="F1168" s="1"/>
      <c r="G1168" s="1"/>
      <c r="H1168" s="1"/>
      <c r="I1168" s="1"/>
      <c r="J1168" s="1"/>
      <c r="K1168" s="1"/>
      <c r="L1168" s="1"/>
      <c r="M1168" s="1"/>
      <c r="N1168" s="1"/>
      <c r="O1168" s="1"/>
      <c r="P1168" s="56"/>
    </row>
    <row r="1169" spans="1:16" s="57" customFormat="1">
      <c r="A1169" s="1"/>
      <c r="B1169" s="1"/>
      <c r="C1169" s="1"/>
      <c r="D1169" s="40"/>
      <c r="E1169" s="1"/>
      <c r="F1169" s="1"/>
      <c r="G1169" s="1"/>
      <c r="H1169" s="1"/>
      <c r="I1169" s="1"/>
      <c r="J1169" s="1"/>
      <c r="K1169" s="1"/>
      <c r="L1169" s="1"/>
      <c r="M1169" s="1"/>
      <c r="N1169" s="1"/>
      <c r="O1169" s="1"/>
      <c r="P1169" s="56"/>
    </row>
    <row r="1170" spans="1:16" s="57" customFormat="1">
      <c r="A1170" s="1"/>
      <c r="B1170" s="1"/>
      <c r="C1170" s="1"/>
      <c r="D1170" s="40"/>
      <c r="E1170" s="1"/>
      <c r="F1170" s="1"/>
      <c r="G1170" s="1"/>
      <c r="H1170" s="1"/>
      <c r="I1170" s="1"/>
      <c r="J1170" s="1"/>
      <c r="K1170" s="1"/>
      <c r="L1170" s="1"/>
      <c r="M1170" s="1"/>
      <c r="N1170" s="1"/>
      <c r="O1170" s="1"/>
      <c r="P1170" s="56"/>
    </row>
    <row r="1171" spans="1:16" s="57" customFormat="1">
      <c r="A1171" s="1"/>
      <c r="B1171" s="1"/>
      <c r="C1171" s="1"/>
      <c r="D1171" s="40"/>
      <c r="E1171" s="1"/>
      <c r="F1171" s="1"/>
      <c r="G1171" s="1"/>
      <c r="H1171" s="1"/>
      <c r="I1171" s="1"/>
      <c r="J1171" s="1"/>
      <c r="K1171" s="1"/>
      <c r="L1171" s="1"/>
      <c r="M1171" s="1"/>
      <c r="N1171" s="1"/>
      <c r="O1171" s="1"/>
      <c r="P1171" s="56"/>
    </row>
    <row r="1172" spans="1:16" s="57" customFormat="1">
      <c r="A1172" s="1"/>
      <c r="B1172" s="1"/>
      <c r="C1172" s="1"/>
      <c r="D1172" s="40"/>
      <c r="E1172" s="1"/>
      <c r="F1172" s="1"/>
      <c r="G1172" s="1"/>
      <c r="H1172" s="1"/>
      <c r="I1172" s="1"/>
      <c r="J1172" s="1"/>
      <c r="K1172" s="1"/>
      <c r="L1172" s="1"/>
      <c r="M1172" s="1"/>
      <c r="N1172" s="1"/>
      <c r="O1172" s="1"/>
      <c r="P1172" s="56"/>
    </row>
    <row r="1173" spans="1:16" s="57" customFormat="1">
      <c r="A1173" s="1"/>
      <c r="B1173" s="1"/>
      <c r="C1173" s="1"/>
      <c r="D1173" s="40"/>
      <c r="E1173" s="1"/>
      <c r="F1173" s="1"/>
      <c r="G1173" s="1"/>
      <c r="H1173" s="1"/>
      <c r="I1173" s="1"/>
      <c r="J1173" s="1"/>
      <c r="K1173" s="1"/>
      <c r="L1173" s="1"/>
      <c r="M1173" s="1"/>
      <c r="N1173" s="1"/>
      <c r="O1173" s="1"/>
      <c r="P1173" s="56"/>
    </row>
    <row r="1174" spans="1:16" s="57" customFormat="1">
      <c r="A1174" s="1"/>
      <c r="B1174" s="1"/>
      <c r="C1174" s="1"/>
      <c r="D1174" s="40"/>
      <c r="E1174" s="1"/>
      <c r="F1174" s="1"/>
      <c r="G1174" s="1"/>
      <c r="H1174" s="1"/>
      <c r="I1174" s="1"/>
      <c r="J1174" s="1"/>
      <c r="K1174" s="1"/>
      <c r="L1174" s="1"/>
      <c r="M1174" s="1"/>
      <c r="N1174" s="1"/>
      <c r="O1174" s="1"/>
      <c r="P1174" s="56"/>
    </row>
    <row r="1175" spans="1:16" s="57" customFormat="1">
      <c r="A1175" s="1"/>
      <c r="B1175" s="1"/>
      <c r="C1175" s="1"/>
      <c r="D1175" s="40"/>
      <c r="E1175" s="1"/>
      <c r="F1175" s="1"/>
      <c r="G1175" s="1"/>
      <c r="H1175" s="1"/>
      <c r="I1175" s="1"/>
      <c r="J1175" s="1"/>
      <c r="K1175" s="1"/>
      <c r="L1175" s="1"/>
      <c r="M1175" s="1"/>
      <c r="N1175" s="1"/>
      <c r="O1175" s="1"/>
      <c r="P1175" s="56"/>
    </row>
    <row r="1176" spans="1:16" s="57" customFormat="1">
      <c r="A1176" s="1"/>
      <c r="B1176" s="1"/>
      <c r="C1176" s="1"/>
      <c r="D1176" s="40"/>
      <c r="E1176" s="1"/>
      <c r="F1176" s="1"/>
      <c r="G1176" s="1"/>
      <c r="H1176" s="1"/>
      <c r="I1176" s="1"/>
      <c r="J1176" s="1"/>
      <c r="K1176" s="1"/>
      <c r="L1176" s="1"/>
      <c r="M1176" s="1"/>
      <c r="N1176" s="1"/>
      <c r="O1176" s="1"/>
      <c r="P1176" s="56"/>
    </row>
    <row r="1177" spans="1:16" s="57" customFormat="1">
      <c r="A1177" s="1"/>
      <c r="B1177" s="1"/>
      <c r="C1177" s="1"/>
      <c r="D1177" s="40"/>
      <c r="E1177" s="1"/>
      <c r="F1177" s="1"/>
      <c r="G1177" s="1"/>
      <c r="H1177" s="1"/>
      <c r="I1177" s="1"/>
      <c r="J1177" s="1"/>
      <c r="K1177" s="1"/>
      <c r="L1177" s="1"/>
      <c r="M1177" s="1"/>
      <c r="N1177" s="1"/>
      <c r="O1177" s="1"/>
      <c r="P1177" s="56"/>
    </row>
    <row r="1178" spans="1:16" s="57" customFormat="1">
      <c r="A1178" s="1"/>
      <c r="B1178" s="1"/>
      <c r="C1178" s="1"/>
      <c r="D1178" s="40"/>
      <c r="E1178" s="1"/>
      <c r="F1178" s="1"/>
      <c r="G1178" s="1"/>
      <c r="H1178" s="1"/>
      <c r="I1178" s="1"/>
      <c r="J1178" s="1"/>
      <c r="K1178" s="1"/>
      <c r="L1178" s="1"/>
      <c r="M1178" s="1"/>
      <c r="N1178" s="1"/>
      <c r="O1178" s="1"/>
      <c r="P1178" s="56"/>
    </row>
    <row r="1179" spans="1:16" s="57" customFormat="1">
      <c r="A1179" s="1"/>
      <c r="B1179" s="1"/>
      <c r="C1179" s="1"/>
      <c r="D1179" s="40"/>
      <c r="E1179" s="1"/>
      <c r="F1179" s="1"/>
      <c r="G1179" s="1"/>
      <c r="H1179" s="1"/>
      <c r="I1179" s="1"/>
      <c r="J1179" s="1"/>
      <c r="K1179" s="1"/>
      <c r="L1179" s="1"/>
      <c r="M1179" s="1"/>
      <c r="N1179" s="1"/>
      <c r="O1179" s="1"/>
      <c r="P1179" s="56"/>
    </row>
    <row r="1180" spans="1:16" s="57" customFormat="1">
      <c r="A1180" s="1"/>
      <c r="B1180" s="1"/>
      <c r="C1180" s="1"/>
      <c r="D1180" s="40"/>
      <c r="E1180" s="1"/>
      <c r="F1180" s="1"/>
      <c r="G1180" s="1"/>
      <c r="H1180" s="1"/>
      <c r="I1180" s="1"/>
      <c r="J1180" s="1"/>
      <c r="K1180" s="1"/>
      <c r="L1180" s="1"/>
      <c r="M1180" s="1"/>
      <c r="N1180" s="1"/>
      <c r="O1180" s="1"/>
      <c r="P1180" s="56"/>
    </row>
    <row r="1181" spans="1:16" s="57" customFormat="1">
      <c r="A1181" s="1"/>
      <c r="B1181" s="1"/>
      <c r="C1181" s="1"/>
      <c r="D1181" s="40"/>
      <c r="E1181" s="1"/>
      <c r="F1181" s="1"/>
      <c r="G1181" s="1"/>
      <c r="H1181" s="1"/>
      <c r="I1181" s="1"/>
      <c r="J1181" s="1"/>
      <c r="K1181" s="1"/>
      <c r="L1181" s="1"/>
      <c r="M1181" s="1"/>
      <c r="N1181" s="1"/>
      <c r="O1181" s="1"/>
      <c r="P1181" s="56"/>
    </row>
    <row r="1182" spans="1:16" s="57" customFormat="1">
      <c r="A1182" s="1"/>
      <c r="B1182" s="1"/>
      <c r="C1182" s="1"/>
      <c r="D1182" s="40"/>
      <c r="E1182" s="1"/>
      <c r="F1182" s="1"/>
      <c r="G1182" s="1"/>
      <c r="H1182" s="1"/>
      <c r="I1182" s="1"/>
      <c r="J1182" s="1"/>
      <c r="K1182" s="1"/>
      <c r="L1182" s="1"/>
      <c r="M1182" s="1"/>
      <c r="N1182" s="1"/>
      <c r="O1182" s="1"/>
      <c r="P1182" s="56"/>
    </row>
    <row r="1183" spans="1:16" s="57" customFormat="1">
      <c r="A1183" s="1"/>
      <c r="B1183" s="1"/>
      <c r="C1183" s="1"/>
      <c r="D1183" s="40"/>
      <c r="E1183" s="1"/>
      <c r="F1183" s="1"/>
      <c r="G1183" s="1"/>
      <c r="H1183" s="1"/>
      <c r="I1183" s="1"/>
      <c r="J1183" s="1"/>
      <c r="K1183" s="1"/>
      <c r="L1183" s="1"/>
      <c r="M1183" s="1"/>
      <c r="N1183" s="1"/>
      <c r="O1183" s="1"/>
      <c r="P1183" s="56"/>
    </row>
    <row r="1184" spans="1:16" s="57" customFormat="1">
      <c r="A1184" s="1"/>
      <c r="B1184" s="1"/>
      <c r="C1184" s="1"/>
      <c r="D1184" s="40"/>
      <c r="E1184" s="1"/>
      <c r="F1184" s="1"/>
      <c r="G1184" s="1"/>
      <c r="H1184" s="1"/>
      <c r="I1184" s="1"/>
      <c r="J1184" s="1"/>
      <c r="K1184" s="1"/>
      <c r="L1184" s="1"/>
      <c r="M1184" s="1"/>
      <c r="N1184" s="1"/>
      <c r="O1184" s="1"/>
      <c r="P1184" s="56"/>
    </row>
    <row r="1185" spans="1:16" s="57" customFormat="1">
      <c r="A1185" s="1"/>
      <c r="B1185" s="1"/>
      <c r="C1185" s="1"/>
      <c r="D1185" s="40"/>
      <c r="E1185" s="1"/>
      <c r="F1185" s="1"/>
      <c r="G1185" s="1"/>
      <c r="H1185" s="1"/>
      <c r="I1185" s="1"/>
      <c r="J1185" s="1"/>
      <c r="K1185" s="1"/>
      <c r="L1185" s="1"/>
      <c r="M1185" s="1"/>
      <c r="N1185" s="1"/>
      <c r="O1185" s="1"/>
      <c r="P1185" s="56"/>
    </row>
    <row r="1186" spans="1:16" s="57" customFormat="1">
      <c r="A1186" s="1"/>
      <c r="B1186" s="1"/>
      <c r="C1186" s="1"/>
      <c r="D1186" s="40"/>
      <c r="E1186" s="1"/>
      <c r="F1186" s="1"/>
      <c r="G1186" s="1"/>
      <c r="H1186" s="1"/>
      <c r="I1186" s="1"/>
      <c r="J1186" s="1"/>
      <c r="K1186" s="1"/>
      <c r="L1186" s="1"/>
      <c r="M1186" s="1"/>
      <c r="N1186" s="1"/>
      <c r="O1186" s="1"/>
      <c r="P1186" s="56"/>
    </row>
    <row r="1187" spans="1:16" s="57" customFormat="1">
      <c r="A1187" s="1"/>
      <c r="B1187" s="1"/>
      <c r="C1187" s="1"/>
      <c r="D1187" s="40"/>
      <c r="E1187" s="1"/>
      <c r="F1187" s="1"/>
      <c r="G1187" s="1"/>
      <c r="H1187" s="1"/>
      <c r="I1187" s="1"/>
      <c r="J1187" s="1"/>
      <c r="K1187" s="1"/>
      <c r="L1187" s="1"/>
      <c r="M1187" s="1"/>
      <c r="N1187" s="1"/>
      <c r="O1187" s="1"/>
      <c r="P1187" s="56"/>
    </row>
    <row r="1188" spans="1:16" s="57" customFormat="1">
      <c r="A1188" s="1"/>
      <c r="B1188" s="1"/>
      <c r="C1188" s="1"/>
      <c r="D1188" s="40"/>
      <c r="E1188" s="1"/>
      <c r="F1188" s="1"/>
      <c r="G1188" s="1"/>
      <c r="H1188" s="1"/>
      <c r="I1188" s="1"/>
      <c r="J1188" s="1"/>
      <c r="K1188" s="1"/>
      <c r="L1188" s="1"/>
      <c r="M1188" s="1"/>
      <c r="N1188" s="1"/>
      <c r="O1188" s="1"/>
      <c r="P1188" s="56"/>
    </row>
    <row r="1189" spans="1:16" s="57" customFormat="1">
      <c r="A1189" s="1"/>
      <c r="B1189" s="1"/>
      <c r="C1189" s="1"/>
      <c r="D1189" s="40"/>
      <c r="E1189" s="1"/>
      <c r="F1189" s="1"/>
      <c r="G1189" s="1"/>
      <c r="H1189" s="1"/>
      <c r="I1189" s="1"/>
      <c r="J1189" s="1"/>
      <c r="K1189" s="1"/>
      <c r="L1189" s="1"/>
      <c r="M1189" s="1"/>
      <c r="N1189" s="1"/>
      <c r="O1189" s="1"/>
      <c r="P1189" s="56"/>
    </row>
    <row r="1190" spans="1:16" s="57" customFormat="1">
      <c r="A1190" s="1"/>
      <c r="B1190" s="1"/>
      <c r="C1190" s="1"/>
      <c r="D1190" s="40"/>
      <c r="E1190" s="1"/>
      <c r="F1190" s="1"/>
      <c r="G1190" s="1"/>
      <c r="H1190" s="1"/>
      <c r="I1190" s="1"/>
      <c r="J1190" s="1"/>
      <c r="K1190" s="1"/>
      <c r="L1190" s="1"/>
      <c r="M1190" s="1"/>
      <c r="N1190" s="1"/>
      <c r="O1190" s="1"/>
      <c r="P1190" s="56"/>
    </row>
    <row r="1191" spans="1:16" s="57" customFormat="1">
      <c r="A1191" s="1"/>
      <c r="B1191" s="1"/>
      <c r="C1191" s="1"/>
      <c r="D1191" s="40"/>
      <c r="E1191" s="1"/>
      <c r="F1191" s="1"/>
      <c r="G1191" s="1"/>
      <c r="H1191" s="1"/>
      <c r="I1191" s="1"/>
      <c r="J1191" s="1"/>
      <c r="K1191" s="1"/>
      <c r="L1191" s="1"/>
      <c r="M1191" s="1"/>
      <c r="N1191" s="1"/>
      <c r="O1191" s="1"/>
      <c r="P1191" s="56"/>
    </row>
    <row r="1192" spans="1:16" s="57" customFormat="1">
      <c r="A1192" s="1"/>
      <c r="B1192" s="1"/>
      <c r="C1192" s="1"/>
      <c r="D1192" s="40"/>
      <c r="E1192" s="1"/>
      <c r="F1192" s="1"/>
      <c r="G1192" s="1"/>
      <c r="H1192" s="1"/>
      <c r="I1192" s="1"/>
      <c r="J1192" s="1"/>
      <c r="K1192" s="1"/>
      <c r="L1192" s="1"/>
      <c r="M1192" s="1"/>
      <c r="N1192" s="1"/>
      <c r="O1192" s="1"/>
      <c r="P1192" s="56"/>
    </row>
    <row r="1193" spans="1:16" s="57" customFormat="1">
      <c r="A1193" s="1"/>
      <c r="B1193" s="1"/>
      <c r="C1193" s="1"/>
      <c r="D1193" s="40"/>
      <c r="E1193" s="1"/>
      <c r="F1193" s="1"/>
      <c r="G1193" s="1"/>
      <c r="H1193" s="1"/>
      <c r="I1193" s="1"/>
      <c r="J1193" s="1"/>
      <c r="K1193" s="1"/>
      <c r="L1193" s="1"/>
      <c r="M1193" s="1"/>
      <c r="N1193" s="1"/>
      <c r="O1193" s="1"/>
      <c r="P1193" s="56"/>
    </row>
    <row r="1194" spans="1:16" s="57" customFormat="1">
      <c r="A1194" s="1"/>
      <c r="B1194" s="1"/>
      <c r="C1194" s="1"/>
      <c r="D1194" s="40"/>
      <c r="E1194" s="1"/>
      <c r="F1194" s="1"/>
      <c r="G1194" s="1"/>
      <c r="H1194" s="1"/>
      <c r="I1194" s="1"/>
      <c r="J1194" s="1"/>
      <c r="K1194" s="1"/>
      <c r="L1194" s="1"/>
      <c r="M1194" s="1"/>
      <c r="N1194" s="1"/>
      <c r="O1194" s="1"/>
      <c r="P1194" s="56"/>
    </row>
    <row r="1195" spans="1:16" s="57" customFormat="1">
      <c r="A1195" s="1"/>
      <c r="B1195" s="1"/>
      <c r="C1195" s="1"/>
      <c r="D1195" s="40"/>
      <c r="E1195" s="1"/>
      <c r="F1195" s="1"/>
      <c r="G1195" s="1"/>
      <c r="H1195" s="1"/>
      <c r="I1195" s="1"/>
      <c r="J1195" s="1"/>
      <c r="K1195" s="1"/>
      <c r="L1195" s="1"/>
      <c r="M1195" s="1"/>
      <c r="N1195" s="1"/>
      <c r="O1195" s="1"/>
      <c r="P1195" s="56"/>
    </row>
    <row r="1196" spans="1:16" s="57" customFormat="1">
      <c r="A1196" s="1"/>
      <c r="B1196" s="1"/>
      <c r="C1196" s="1"/>
      <c r="D1196" s="40"/>
      <c r="E1196" s="1"/>
      <c r="F1196" s="1"/>
      <c r="G1196" s="1"/>
      <c r="H1196" s="1"/>
      <c r="I1196" s="1"/>
      <c r="J1196" s="1"/>
      <c r="K1196" s="1"/>
      <c r="L1196" s="1"/>
      <c r="M1196" s="1"/>
      <c r="N1196" s="1"/>
      <c r="O1196" s="1"/>
      <c r="P1196" s="56"/>
    </row>
    <row r="1197" spans="1:16" s="57" customFormat="1">
      <c r="A1197" s="1"/>
      <c r="B1197" s="1"/>
      <c r="C1197" s="1"/>
      <c r="D1197" s="40"/>
      <c r="E1197" s="1"/>
      <c r="F1197" s="1"/>
      <c r="G1197" s="1"/>
      <c r="H1197" s="1"/>
      <c r="I1197" s="1"/>
      <c r="J1197" s="1"/>
      <c r="K1197" s="1"/>
      <c r="L1197" s="1"/>
      <c r="M1197" s="1"/>
      <c r="N1197" s="1"/>
      <c r="O1197" s="1"/>
      <c r="P1197" s="56"/>
    </row>
    <row r="1198" spans="1:16" s="57" customFormat="1">
      <c r="A1198" s="1"/>
      <c r="B1198" s="1"/>
      <c r="C1198" s="1"/>
      <c r="D1198" s="40"/>
      <c r="E1198" s="1"/>
      <c r="F1198" s="1"/>
      <c r="G1198" s="1"/>
      <c r="H1198" s="1"/>
      <c r="I1198" s="1"/>
      <c r="J1198" s="1"/>
      <c r="K1198" s="1"/>
      <c r="L1198" s="1"/>
      <c r="M1198" s="1"/>
      <c r="N1198" s="1"/>
      <c r="O1198" s="1"/>
      <c r="P1198" s="56"/>
    </row>
    <row r="1199" spans="1:16" s="57" customFormat="1">
      <c r="A1199" s="1"/>
      <c r="B1199" s="1"/>
      <c r="C1199" s="1"/>
      <c r="D1199" s="40"/>
      <c r="E1199" s="1"/>
      <c r="F1199" s="1"/>
      <c r="G1199" s="1"/>
      <c r="H1199" s="1"/>
      <c r="I1199" s="1"/>
      <c r="J1199" s="1"/>
      <c r="K1199" s="1"/>
      <c r="L1199" s="1"/>
      <c r="M1199" s="1"/>
      <c r="N1199" s="1"/>
      <c r="O1199" s="1"/>
      <c r="P1199" s="56"/>
    </row>
    <row r="1200" spans="1:16" s="57" customFormat="1">
      <c r="A1200" s="1"/>
      <c r="B1200" s="1"/>
      <c r="C1200" s="1"/>
      <c r="D1200" s="40"/>
      <c r="E1200" s="1"/>
      <c r="F1200" s="1"/>
      <c r="G1200" s="1"/>
      <c r="H1200" s="1"/>
      <c r="I1200" s="1"/>
      <c r="J1200" s="1"/>
      <c r="K1200" s="1"/>
      <c r="L1200" s="1"/>
      <c r="M1200" s="1"/>
      <c r="N1200" s="1"/>
      <c r="O1200" s="1"/>
      <c r="P1200" s="56"/>
    </row>
    <row r="1201" spans="1:16" s="57" customFormat="1">
      <c r="A1201" s="1"/>
      <c r="B1201" s="1"/>
      <c r="C1201" s="1"/>
      <c r="D1201" s="40"/>
      <c r="E1201" s="1"/>
      <c r="F1201" s="1"/>
      <c r="G1201" s="1"/>
      <c r="H1201" s="1"/>
      <c r="I1201" s="1"/>
      <c r="J1201" s="1"/>
      <c r="K1201" s="1"/>
      <c r="L1201" s="1"/>
      <c r="M1201" s="1"/>
      <c r="N1201" s="1"/>
      <c r="O1201" s="1"/>
      <c r="P1201" s="56"/>
    </row>
    <row r="1202" spans="1:16" s="57" customFormat="1">
      <c r="A1202" s="1"/>
      <c r="B1202" s="1"/>
      <c r="C1202" s="1"/>
      <c r="D1202" s="40"/>
      <c r="E1202" s="1"/>
      <c r="F1202" s="1"/>
      <c r="G1202" s="1"/>
      <c r="H1202" s="1"/>
      <c r="I1202" s="1"/>
      <c r="J1202" s="1"/>
      <c r="K1202" s="1"/>
      <c r="L1202" s="1"/>
      <c r="M1202" s="1"/>
      <c r="N1202" s="1"/>
      <c r="O1202" s="1"/>
      <c r="P1202" s="56"/>
    </row>
    <row r="1203" spans="1:16" s="57" customFormat="1">
      <c r="A1203" s="1"/>
      <c r="B1203" s="1"/>
      <c r="C1203" s="1"/>
      <c r="D1203" s="40"/>
      <c r="E1203" s="1"/>
      <c r="F1203" s="1"/>
      <c r="G1203" s="1"/>
      <c r="H1203" s="1"/>
      <c r="I1203" s="1"/>
      <c r="J1203" s="1"/>
      <c r="K1203" s="1"/>
      <c r="L1203" s="1"/>
      <c r="M1203" s="1"/>
      <c r="N1203" s="1"/>
      <c r="O1203" s="1"/>
      <c r="P1203" s="56"/>
    </row>
    <row r="1204" spans="1:16" s="57" customFormat="1">
      <c r="A1204" s="1"/>
      <c r="B1204" s="1"/>
      <c r="C1204" s="1"/>
      <c r="D1204" s="40"/>
      <c r="E1204" s="1"/>
      <c r="F1204" s="1"/>
      <c r="G1204" s="1"/>
      <c r="H1204" s="1"/>
      <c r="I1204" s="1"/>
      <c r="J1204" s="1"/>
      <c r="K1204" s="1"/>
      <c r="L1204" s="1"/>
      <c r="M1204" s="1"/>
      <c r="N1204" s="1"/>
      <c r="O1204" s="1"/>
      <c r="P1204" s="56"/>
    </row>
    <row r="1205" spans="1:16" s="57" customFormat="1">
      <c r="A1205" s="1"/>
      <c r="B1205" s="1"/>
      <c r="C1205" s="1"/>
      <c r="D1205" s="40"/>
      <c r="E1205" s="1"/>
      <c r="F1205" s="1"/>
      <c r="G1205" s="1"/>
      <c r="H1205" s="1"/>
      <c r="I1205" s="1"/>
      <c r="J1205" s="1"/>
      <c r="K1205" s="1"/>
      <c r="L1205" s="1"/>
      <c r="M1205" s="1"/>
      <c r="N1205" s="1"/>
      <c r="O1205" s="1"/>
      <c r="P1205" s="56"/>
    </row>
    <row r="1206" spans="1:16" s="57" customFormat="1">
      <c r="A1206" s="1"/>
      <c r="B1206" s="1"/>
      <c r="C1206" s="1"/>
      <c r="D1206" s="40"/>
      <c r="E1206" s="1"/>
      <c r="F1206" s="1"/>
      <c r="G1206" s="1"/>
      <c r="H1206" s="1"/>
      <c r="I1206" s="1"/>
      <c r="J1206" s="1"/>
      <c r="K1206" s="1"/>
      <c r="L1206" s="1"/>
      <c r="M1206" s="1"/>
      <c r="N1206" s="1"/>
      <c r="O1206" s="1"/>
      <c r="P1206" s="56"/>
    </row>
    <row r="1207" spans="1:16" s="57" customFormat="1">
      <c r="A1207" s="1"/>
      <c r="B1207" s="1"/>
      <c r="C1207" s="1"/>
      <c r="D1207" s="40"/>
      <c r="E1207" s="1"/>
      <c r="F1207" s="1"/>
      <c r="G1207" s="1"/>
      <c r="H1207" s="1"/>
      <c r="I1207" s="1"/>
      <c r="J1207" s="1"/>
      <c r="K1207" s="1"/>
      <c r="L1207" s="1"/>
      <c r="M1207" s="1"/>
      <c r="N1207" s="1"/>
      <c r="O1207" s="1"/>
      <c r="P1207" s="56"/>
    </row>
    <row r="1208" spans="1:16" s="57" customFormat="1">
      <c r="A1208" s="1"/>
      <c r="B1208" s="1"/>
      <c r="C1208" s="1"/>
      <c r="D1208" s="40"/>
      <c r="E1208" s="1"/>
      <c r="F1208" s="1"/>
      <c r="G1208" s="1"/>
      <c r="H1208" s="1"/>
      <c r="I1208" s="1"/>
      <c r="J1208" s="1"/>
      <c r="K1208" s="1"/>
      <c r="L1208" s="1"/>
      <c r="M1208" s="1"/>
      <c r="N1208" s="1"/>
      <c r="O1208" s="1"/>
      <c r="P1208" s="56"/>
    </row>
    <row r="1209" spans="1:16" s="57" customFormat="1">
      <c r="A1209" s="1"/>
      <c r="B1209" s="1"/>
      <c r="C1209" s="1"/>
      <c r="D1209" s="40"/>
      <c r="E1209" s="1"/>
      <c r="F1209" s="1"/>
      <c r="G1209" s="1"/>
      <c r="H1209" s="1"/>
      <c r="I1209" s="1"/>
      <c r="J1209" s="1"/>
      <c r="K1209" s="1"/>
      <c r="L1209" s="1"/>
      <c r="M1209" s="1"/>
      <c r="N1209" s="1"/>
      <c r="O1209" s="1"/>
      <c r="P1209" s="56"/>
    </row>
    <row r="1210" spans="1:16" s="57" customFormat="1">
      <c r="A1210" s="1"/>
      <c r="B1210" s="1"/>
      <c r="C1210" s="1"/>
      <c r="D1210" s="40"/>
      <c r="E1210" s="1"/>
      <c r="F1210" s="1"/>
      <c r="G1210" s="1"/>
      <c r="H1210" s="1"/>
      <c r="I1210" s="1"/>
      <c r="J1210" s="1"/>
      <c r="K1210" s="1"/>
      <c r="L1210" s="1"/>
      <c r="M1210" s="1"/>
      <c r="N1210" s="1"/>
      <c r="O1210" s="1"/>
      <c r="P1210" s="56"/>
    </row>
    <row r="1211" spans="1:16" s="57" customFormat="1">
      <c r="A1211" s="1"/>
      <c r="B1211" s="1"/>
      <c r="C1211" s="1"/>
      <c r="D1211" s="40"/>
      <c r="E1211" s="1"/>
      <c r="F1211" s="1"/>
      <c r="G1211" s="1"/>
      <c r="H1211" s="1"/>
      <c r="I1211" s="1"/>
      <c r="J1211" s="1"/>
      <c r="K1211" s="1"/>
      <c r="L1211" s="1"/>
      <c r="M1211" s="1"/>
      <c r="N1211" s="1"/>
      <c r="O1211" s="1"/>
      <c r="P1211" s="56"/>
    </row>
    <row r="1212" spans="1:16" s="57" customFormat="1">
      <c r="A1212" s="1"/>
      <c r="B1212" s="1"/>
      <c r="C1212" s="1"/>
      <c r="D1212" s="40"/>
      <c r="E1212" s="1"/>
      <c r="F1212" s="1"/>
      <c r="G1212" s="1"/>
      <c r="H1212" s="1"/>
      <c r="I1212" s="1"/>
      <c r="J1212" s="1"/>
      <c r="K1212" s="1"/>
      <c r="L1212" s="1"/>
      <c r="M1212" s="1"/>
      <c r="N1212" s="1"/>
      <c r="O1212" s="1"/>
      <c r="P1212" s="56"/>
    </row>
    <row r="1213" spans="1:16" s="57" customFormat="1">
      <c r="A1213" s="1"/>
      <c r="B1213" s="1"/>
      <c r="C1213" s="1"/>
      <c r="D1213" s="40"/>
      <c r="E1213" s="1"/>
      <c r="F1213" s="1"/>
      <c r="G1213" s="1"/>
      <c r="H1213" s="1"/>
      <c r="I1213" s="1"/>
      <c r="J1213" s="1"/>
      <c r="K1213" s="1"/>
      <c r="L1213" s="1"/>
      <c r="M1213" s="1"/>
      <c r="N1213" s="1"/>
      <c r="O1213" s="1"/>
      <c r="P1213" s="56"/>
    </row>
    <row r="1214" spans="1:16" s="57" customFormat="1">
      <c r="A1214" s="1"/>
      <c r="B1214" s="1"/>
      <c r="C1214" s="1"/>
      <c r="D1214" s="40"/>
      <c r="E1214" s="1"/>
      <c r="F1214" s="1"/>
      <c r="G1214" s="1"/>
      <c r="H1214" s="1"/>
      <c r="I1214" s="1"/>
      <c r="J1214" s="1"/>
      <c r="K1214" s="1"/>
      <c r="L1214" s="1"/>
      <c r="M1214" s="1"/>
      <c r="N1214" s="1"/>
      <c r="O1214" s="1"/>
      <c r="P1214" s="56"/>
    </row>
    <row r="1215" spans="1:16" s="57" customFormat="1">
      <c r="A1215" s="1"/>
      <c r="B1215" s="1"/>
      <c r="C1215" s="1"/>
      <c r="D1215" s="40"/>
      <c r="E1215" s="1"/>
      <c r="F1215" s="1"/>
      <c r="G1215" s="1"/>
      <c r="H1215" s="1"/>
      <c r="I1215" s="1"/>
      <c r="J1215" s="1"/>
      <c r="K1215" s="1"/>
      <c r="L1215" s="1"/>
      <c r="M1215" s="1"/>
      <c r="N1215" s="1"/>
      <c r="O1215" s="1"/>
      <c r="P1215" s="56"/>
    </row>
    <row r="1216" spans="1:16" s="57" customFormat="1">
      <c r="A1216" s="1"/>
      <c r="B1216" s="1"/>
      <c r="C1216" s="1"/>
      <c r="D1216" s="40"/>
      <c r="E1216" s="1"/>
      <c r="F1216" s="1"/>
      <c r="G1216" s="1"/>
      <c r="H1216" s="1"/>
      <c r="I1216" s="1"/>
      <c r="J1216" s="1"/>
      <c r="K1216" s="1"/>
      <c r="L1216" s="1"/>
      <c r="M1216" s="1"/>
      <c r="N1216" s="1"/>
      <c r="O1216" s="1"/>
      <c r="P1216" s="56"/>
    </row>
    <row r="1217" spans="1:16" s="57" customFormat="1">
      <c r="A1217" s="1"/>
      <c r="B1217" s="1"/>
      <c r="C1217" s="1"/>
      <c r="D1217" s="40"/>
      <c r="E1217" s="1"/>
      <c r="F1217" s="1"/>
      <c r="G1217" s="1"/>
      <c r="H1217" s="1"/>
      <c r="I1217" s="1"/>
      <c r="J1217" s="1"/>
      <c r="K1217" s="1"/>
      <c r="L1217" s="1"/>
      <c r="M1217" s="1"/>
      <c r="N1217" s="1"/>
      <c r="O1217" s="1"/>
      <c r="P1217" s="56"/>
    </row>
    <row r="1218" spans="1:16" s="57" customFormat="1">
      <c r="A1218" s="1"/>
      <c r="B1218" s="1"/>
      <c r="C1218" s="1"/>
      <c r="D1218" s="40"/>
      <c r="E1218" s="1"/>
      <c r="F1218" s="1"/>
      <c r="G1218" s="1"/>
      <c r="H1218" s="1"/>
      <c r="I1218" s="1"/>
      <c r="J1218" s="1"/>
      <c r="K1218" s="1"/>
      <c r="L1218" s="1"/>
      <c r="M1218" s="1"/>
      <c r="N1218" s="1"/>
      <c r="O1218" s="1"/>
      <c r="P1218" s="56"/>
    </row>
    <row r="1219" spans="1:16" s="57" customFormat="1">
      <c r="A1219" s="1"/>
      <c r="B1219" s="1"/>
      <c r="C1219" s="1"/>
      <c r="D1219" s="40"/>
      <c r="E1219" s="1"/>
      <c r="F1219" s="1"/>
      <c r="G1219" s="1"/>
      <c r="H1219" s="1"/>
      <c r="I1219" s="1"/>
      <c r="J1219" s="1"/>
      <c r="K1219" s="1"/>
      <c r="L1219" s="1"/>
      <c r="M1219" s="1"/>
      <c r="N1219" s="1"/>
      <c r="O1219" s="1"/>
      <c r="P1219" s="56"/>
    </row>
    <row r="1220" spans="1:16" s="57" customFormat="1">
      <c r="A1220" s="1"/>
      <c r="B1220" s="1"/>
      <c r="C1220" s="1"/>
      <c r="D1220" s="40"/>
      <c r="E1220" s="1"/>
      <c r="F1220" s="1"/>
      <c r="G1220" s="1"/>
      <c r="H1220" s="1"/>
      <c r="I1220" s="1"/>
      <c r="J1220" s="1"/>
      <c r="K1220" s="1"/>
      <c r="L1220" s="1"/>
      <c r="M1220" s="1"/>
      <c r="N1220" s="1"/>
      <c r="O1220" s="1"/>
      <c r="P1220" s="56"/>
    </row>
    <row r="1221" spans="1:16" s="57" customFormat="1">
      <c r="A1221" s="1"/>
      <c r="B1221" s="1"/>
      <c r="C1221" s="1"/>
      <c r="D1221" s="40"/>
      <c r="E1221" s="1"/>
      <c r="F1221" s="1"/>
      <c r="G1221" s="1"/>
      <c r="H1221" s="1"/>
      <c r="I1221" s="1"/>
      <c r="J1221" s="1"/>
      <c r="K1221" s="1"/>
      <c r="L1221" s="1"/>
      <c r="M1221" s="1"/>
      <c r="N1221" s="1"/>
      <c r="O1221" s="1"/>
      <c r="P1221" s="56"/>
    </row>
    <row r="1222" spans="1:16" s="57" customFormat="1">
      <c r="A1222" s="1"/>
      <c r="B1222" s="1"/>
      <c r="C1222" s="1"/>
      <c r="D1222" s="40"/>
      <c r="E1222" s="1"/>
      <c r="F1222" s="1"/>
      <c r="G1222" s="1"/>
      <c r="H1222" s="1"/>
      <c r="I1222" s="1"/>
      <c r="J1222" s="1"/>
      <c r="K1222" s="1"/>
      <c r="L1222" s="1"/>
      <c r="M1222" s="1"/>
      <c r="N1222" s="1"/>
      <c r="O1222" s="1"/>
      <c r="P1222" s="56"/>
    </row>
    <row r="1223" spans="1:16" s="57" customFormat="1">
      <c r="A1223" s="1"/>
      <c r="B1223" s="1"/>
      <c r="C1223" s="1"/>
      <c r="D1223" s="40"/>
      <c r="E1223" s="1"/>
      <c r="F1223" s="1"/>
      <c r="G1223" s="1"/>
      <c r="H1223" s="1"/>
      <c r="I1223" s="1"/>
      <c r="J1223" s="1"/>
      <c r="K1223" s="1"/>
      <c r="L1223" s="1"/>
      <c r="M1223" s="1"/>
      <c r="N1223" s="1"/>
      <c r="O1223" s="1"/>
      <c r="P1223" s="56"/>
    </row>
    <row r="1224" spans="1:16" s="57" customFormat="1">
      <c r="A1224" s="1"/>
      <c r="B1224" s="1"/>
      <c r="C1224" s="1"/>
      <c r="D1224" s="40"/>
      <c r="E1224" s="1"/>
      <c r="F1224" s="1"/>
      <c r="G1224" s="1"/>
      <c r="H1224" s="1"/>
      <c r="I1224" s="1"/>
      <c r="J1224" s="1"/>
      <c r="K1224" s="1"/>
      <c r="L1224" s="1"/>
      <c r="M1224" s="1"/>
      <c r="N1224" s="1"/>
      <c r="O1224" s="1"/>
      <c r="P1224" s="56"/>
    </row>
    <row r="1225" spans="1:16" s="57" customFormat="1">
      <c r="A1225" s="1"/>
      <c r="B1225" s="1"/>
      <c r="C1225" s="1"/>
      <c r="D1225" s="40"/>
      <c r="E1225" s="1"/>
      <c r="F1225" s="1"/>
      <c r="G1225" s="1"/>
      <c r="H1225" s="1"/>
      <c r="I1225" s="1"/>
      <c r="J1225" s="1"/>
      <c r="K1225" s="1"/>
      <c r="L1225" s="1"/>
      <c r="M1225" s="1"/>
      <c r="N1225" s="1"/>
      <c r="O1225" s="1"/>
      <c r="P1225" s="56"/>
    </row>
    <row r="1226" spans="1:16" s="57" customFormat="1">
      <c r="A1226" s="1"/>
      <c r="B1226" s="1"/>
      <c r="C1226" s="1"/>
      <c r="D1226" s="40"/>
      <c r="E1226" s="1"/>
      <c r="F1226" s="1"/>
      <c r="G1226" s="1"/>
      <c r="H1226" s="1"/>
      <c r="I1226" s="1"/>
      <c r="J1226" s="1"/>
      <c r="K1226" s="1"/>
      <c r="L1226" s="1"/>
      <c r="M1226" s="1"/>
      <c r="N1226" s="1"/>
      <c r="O1226" s="1"/>
      <c r="P1226" s="56"/>
    </row>
    <row r="1227" spans="1:16" s="57" customFormat="1">
      <c r="A1227" s="1"/>
      <c r="B1227" s="1"/>
      <c r="C1227" s="1"/>
      <c r="D1227" s="40"/>
      <c r="E1227" s="1"/>
      <c r="F1227" s="1"/>
      <c r="G1227" s="1"/>
      <c r="H1227" s="1"/>
      <c r="I1227" s="1"/>
      <c r="J1227" s="1"/>
      <c r="K1227" s="1"/>
      <c r="L1227" s="1"/>
      <c r="M1227" s="1"/>
      <c r="N1227" s="1"/>
      <c r="O1227" s="1"/>
      <c r="P1227" s="56"/>
    </row>
    <row r="1228" spans="1:16" s="57" customFormat="1">
      <c r="A1228" s="1"/>
      <c r="B1228" s="1"/>
      <c r="C1228" s="1"/>
      <c r="D1228" s="40"/>
      <c r="E1228" s="1"/>
      <c r="F1228" s="1"/>
      <c r="G1228" s="1"/>
      <c r="H1228" s="1"/>
      <c r="I1228" s="1"/>
      <c r="J1228" s="1"/>
      <c r="K1228" s="1"/>
      <c r="L1228" s="1"/>
      <c r="M1228" s="1"/>
      <c r="N1228" s="1"/>
      <c r="O1228" s="1"/>
      <c r="P1228" s="56"/>
    </row>
    <row r="1229" spans="1:16" s="57" customFormat="1">
      <c r="A1229" s="1"/>
      <c r="B1229" s="1"/>
      <c r="C1229" s="1"/>
      <c r="D1229" s="40"/>
      <c r="E1229" s="1"/>
      <c r="F1229" s="1"/>
      <c r="G1229" s="1"/>
      <c r="H1229" s="1"/>
      <c r="I1229" s="1"/>
      <c r="J1229" s="1"/>
      <c r="K1229" s="1"/>
      <c r="L1229" s="1"/>
      <c r="M1229" s="1"/>
      <c r="N1229" s="1"/>
      <c r="O1229" s="1"/>
      <c r="P1229" s="56"/>
    </row>
    <row r="1230" spans="1:16" s="57" customFormat="1">
      <c r="A1230" s="1"/>
      <c r="B1230" s="1"/>
      <c r="C1230" s="1"/>
      <c r="D1230" s="40"/>
      <c r="E1230" s="1"/>
      <c r="F1230" s="1"/>
      <c r="G1230" s="1"/>
      <c r="H1230" s="1"/>
      <c r="I1230" s="1"/>
      <c r="J1230" s="1"/>
      <c r="K1230" s="1"/>
      <c r="L1230" s="1"/>
      <c r="M1230" s="1"/>
      <c r="N1230" s="1"/>
      <c r="O1230" s="1"/>
      <c r="P1230" s="56"/>
    </row>
    <row r="1231" spans="1:16" s="57" customFormat="1">
      <c r="A1231" s="1"/>
      <c r="B1231" s="1"/>
      <c r="C1231" s="1"/>
      <c r="D1231" s="40"/>
      <c r="E1231" s="1"/>
      <c r="F1231" s="1"/>
      <c r="G1231" s="1"/>
      <c r="H1231" s="1"/>
      <c r="I1231" s="1"/>
      <c r="J1231" s="1"/>
      <c r="K1231" s="1"/>
      <c r="L1231" s="1"/>
      <c r="M1231" s="1"/>
      <c r="N1231" s="1"/>
      <c r="O1231" s="1"/>
      <c r="P1231" s="56"/>
    </row>
    <row r="1232" spans="1:16" s="57" customFormat="1">
      <c r="A1232" s="1"/>
      <c r="B1232" s="1"/>
      <c r="C1232" s="1"/>
      <c r="D1232" s="40"/>
      <c r="E1232" s="1"/>
      <c r="F1232" s="1"/>
      <c r="G1232" s="1"/>
      <c r="H1232" s="1"/>
      <c r="I1232" s="1"/>
      <c r="J1232" s="1"/>
      <c r="K1232" s="1"/>
      <c r="L1232" s="1"/>
      <c r="M1232" s="1"/>
      <c r="N1232" s="1"/>
      <c r="O1232" s="1"/>
      <c r="P1232" s="56"/>
    </row>
    <row r="1233" spans="1:16" s="57" customFormat="1">
      <c r="A1233" s="1"/>
      <c r="B1233" s="1"/>
      <c r="C1233" s="1"/>
      <c r="D1233" s="40"/>
      <c r="E1233" s="1"/>
      <c r="F1233" s="1"/>
      <c r="G1233" s="1"/>
      <c r="H1233" s="1"/>
      <c r="I1233" s="1"/>
      <c r="J1233" s="1"/>
      <c r="K1233" s="1"/>
      <c r="L1233" s="1"/>
      <c r="M1233" s="1"/>
      <c r="N1233" s="1"/>
      <c r="O1233" s="1"/>
      <c r="P1233" s="56"/>
    </row>
    <row r="1234" spans="1:16" s="57" customFormat="1">
      <c r="A1234" s="1"/>
      <c r="B1234" s="1"/>
      <c r="C1234" s="1"/>
      <c r="D1234" s="40"/>
      <c r="E1234" s="1"/>
      <c r="F1234" s="1"/>
      <c r="G1234" s="1"/>
      <c r="H1234" s="1"/>
      <c r="I1234" s="1"/>
      <c r="J1234" s="1"/>
      <c r="K1234" s="1"/>
      <c r="L1234" s="1"/>
      <c r="M1234" s="1"/>
      <c r="N1234" s="1"/>
      <c r="O1234" s="1"/>
      <c r="P1234" s="56"/>
    </row>
    <row r="1235" spans="1:16" s="57" customFormat="1">
      <c r="A1235" s="1"/>
      <c r="B1235" s="1"/>
      <c r="C1235" s="1"/>
      <c r="D1235" s="40"/>
      <c r="E1235" s="1"/>
      <c r="F1235" s="1"/>
      <c r="G1235" s="1"/>
      <c r="H1235" s="1"/>
      <c r="I1235" s="1"/>
      <c r="J1235" s="1"/>
      <c r="K1235" s="1"/>
      <c r="L1235" s="1"/>
      <c r="M1235" s="1"/>
      <c r="N1235" s="1"/>
      <c r="O1235" s="1"/>
      <c r="P1235" s="56"/>
    </row>
    <row r="1236" spans="1:16" s="57" customFormat="1">
      <c r="A1236" s="1"/>
      <c r="B1236" s="1"/>
      <c r="C1236" s="1"/>
      <c r="D1236" s="40"/>
      <c r="E1236" s="1"/>
      <c r="F1236" s="1"/>
      <c r="G1236" s="1"/>
      <c r="H1236" s="1"/>
      <c r="I1236" s="1"/>
      <c r="J1236" s="1"/>
      <c r="K1236" s="1"/>
      <c r="L1236" s="1"/>
      <c r="M1236" s="1"/>
      <c r="N1236" s="1"/>
      <c r="O1236" s="1"/>
      <c r="P1236" s="56"/>
    </row>
    <row r="1237" spans="1:16" s="57" customFormat="1">
      <c r="A1237" s="1"/>
      <c r="B1237" s="1"/>
      <c r="C1237" s="1"/>
      <c r="D1237" s="40"/>
      <c r="E1237" s="1"/>
      <c r="F1237" s="1"/>
      <c r="G1237" s="1"/>
      <c r="H1237" s="1"/>
      <c r="I1237" s="1"/>
      <c r="J1237" s="1"/>
      <c r="K1237" s="1"/>
      <c r="L1237" s="1"/>
      <c r="M1237" s="1"/>
      <c r="N1237" s="1"/>
      <c r="O1237" s="1"/>
      <c r="P1237" s="56"/>
    </row>
    <row r="1238" spans="1:16" s="57" customFormat="1">
      <c r="A1238" s="1"/>
      <c r="B1238" s="1"/>
      <c r="C1238" s="1"/>
      <c r="D1238" s="40"/>
      <c r="E1238" s="1"/>
      <c r="F1238" s="1"/>
      <c r="G1238" s="1"/>
      <c r="H1238" s="1"/>
      <c r="I1238" s="1"/>
      <c r="J1238" s="1"/>
      <c r="K1238" s="1"/>
      <c r="L1238" s="1"/>
      <c r="M1238" s="1"/>
      <c r="N1238" s="1"/>
      <c r="O1238" s="1"/>
      <c r="P1238" s="56"/>
    </row>
    <row r="1239" spans="1:16" s="57" customFormat="1">
      <c r="A1239" s="1"/>
      <c r="B1239" s="1"/>
      <c r="C1239" s="1"/>
      <c r="D1239" s="40"/>
      <c r="E1239" s="1"/>
      <c r="F1239" s="1"/>
      <c r="G1239" s="1"/>
      <c r="H1239" s="1"/>
      <c r="I1239" s="1"/>
      <c r="J1239" s="1"/>
      <c r="K1239" s="1"/>
      <c r="L1239" s="1"/>
      <c r="M1239" s="1"/>
      <c r="N1239" s="1"/>
      <c r="O1239" s="1"/>
      <c r="P1239" s="56"/>
    </row>
    <row r="1240" spans="1:16" s="57" customFormat="1">
      <c r="A1240" s="1"/>
      <c r="B1240" s="1"/>
      <c r="C1240" s="1"/>
      <c r="D1240" s="40"/>
      <c r="E1240" s="1"/>
      <c r="F1240" s="1"/>
      <c r="G1240" s="1"/>
      <c r="H1240" s="1"/>
      <c r="I1240" s="1"/>
      <c r="J1240" s="1"/>
      <c r="K1240" s="1"/>
      <c r="L1240" s="1"/>
      <c r="M1240" s="1"/>
      <c r="N1240" s="1"/>
      <c r="O1240" s="1"/>
      <c r="P1240" s="56"/>
    </row>
    <row r="1241" spans="1:16" s="57" customFormat="1">
      <c r="A1241" s="1"/>
      <c r="B1241" s="1"/>
      <c r="C1241" s="1"/>
      <c r="D1241" s="40"/>
      <c r="E1241" s="1"/>
      <c r="F1241" s="1"/>
      <c r="G1241" s="1"/>
      <c r="H1241" s="1"/>
      <c r="I1241" s="1"/>
      <c r="J1241" s="1"/>
      <c r="K1241" s="1"/>
      <c r="L1241" s="1"/>
      <c r="M1241" s="1"/>
      <c r="N1241" s="1"/>
      <c r="O1241" s="1"/>
      <c r="P1241" s="56"/>
    </row>
    <row r="1242" spans="1:16" s="57" customFormat="1">
      <c r="A1242" s="1"/>
      <c r="B1242" s="1"/>
      <c r="C1242" s="1"/>
      <c r="D1242" s="40"/>
      <c r="E1242" s="1"/>
      <c r="F1242" s="1"/>
      <c r="G1242" s="1"/>
      <c r="H1242" s="1"/>
      <c r="I1242" s="1"/>
      <c r="J1242" s="1"/>
      <c r="K1242" s="1"/>
      <c r="L1242" s="1"/>
      <c r="M1242" s="1"/>
      <c r="N1242" s="1"/>
      <c r="O1242" s="1"/>
      <c r="P1242" s="56"/>
    </row>
    <row r="1243" spans="1:16" s="57" customFormat="1">
      <c r="A1243" s="1"/>
      <c r="B1243" s="1"/>
      <c r="C1243" s="1"/>
      <c r="D1243" s="40"/>
      <c r="E1243" s="1"/>
      <c r="F1243" s="1"/>
      <c r="G1243" s="1"/>
      <c r="H1243" s="1"/>
      <c r="I1243" s="1"/>
      <c r="J1243" s="1"/>
      <c r="K1243" s="1"/>
      <c r="L1243" s="1"/>
      <c r="M1243" s="1"/>
      <c r="N1243" s="1"/>
      <c r="O1243" s="1"/>
      <c r="P1243" s="56"/>
    </row>
    <row r="1244" spans="1:16" s="57" customFormat="1">
      <c r="A1244" s="1"/>
      <c r="B1244" s="1"/>
      <c r="C1244" s="1"/>
      <c r="D1244" s="40"/>
      <c r="E1244" s="1"/>
      <c r="F1244" s="1"/>
      <c r="G1244" s="1"/>
      <c r="H1244" s="1"/>
      <c r="I1244" s="1"/>
      <c r="J1244" s="1"/>
      <c r="K1244" s="1"/>
      <c r="L1244" s="1"/>
      <c r="M1244" s="1"/>
      <c r="N1244" s="1"/>
      <c r="O1244" s="1"/>
      <c r="P1244" s="56"/>
    </row>
    <row r="1245" spans="1:16" s="57" customFormat="1">
      <c r="A1245" s="1"/>
      <c r="B1245" s="1"/>
      <c r="C1245" s="1"/>
      <c r="D1245" s="40"/>
      <c r="E1245" s="1"/>
      <c r="F1245" s="1"/>
      <c r="G1245" s="1"/>
      <c r="H1245" s="1"/>
      <c r="I1245" s="1"/>
      <c r="J1245" s="1"/>
      <c r="K1245" s="1"/>
      <c r="L1245" s="1"/>
      <c r="M1245" s="1"/>
      <c r="N1245" s="1"/>
      <c r="O1245" s="1"/>
      <c r="P1245" s="56"/>
    </row>
    <row r="1246" spans="1:16" s="57" customFormat="1">
      <c r="A1246" s="1"/>
      <c r="B1246" s="1"/>
      <c r="C1246" s="1"/>
      <c r="D1246" s="40"/>
      <c r="E1246" s="1"/>
      <c r="F1246" s="1"/>
      <c r="G1246" s="1"/>
      <c r="H1246" s="1"/>
      <c r="I1246" s="1"/>
      <c r="J1246" s="1"/>
      <c r="K1246" s="1"/>
      <c r="L1246" s="1"/>
      <c r="M1246" s="1"/>
      <c r="N1246" s="1"/>
      <c r="O1246" s="1"/>
      <c r="P1246" s="56"/>
    </row>
    <row r="1247" spans="1:16" s="57" customFormat="1">
      <c r="A1247" s="1"/>
      <c r="B1247" s="1"/>
      <c r="C1247" s="1"/>
      <c r="D1247" s="40"/>
      <c r="E1247" s="1"/>
      <c r="F1247" s="1"/>
      <c r="G1247" s="1"/>
      <c r="H1247" s="1"/>
      <c r="I1247" s="1"/>
      <c r="J1247" s="1"/>
      <c r="K1247" s="1"/>
      <c r="L1247" s="1"/>
      <c r="M1247" s="1"/>
      <c r="N1247" s="1"/>
      <c r="O1247" s="1"/>
      <c r="P1247" s="56"/>
    </row>
    <row r="1248" spans="1:16" s="57" customFormat="1">
      <c r="A1248" s="1"/>
      <c r="B1248" s="1"/>
      <c r="C1248" s="1"/>
      <c r="D1248" s="40"/>
      <c r="E1248" s="1"/>
      <c r="F1248" s="1"/>
      <c r="G1248" s="1"/>
      <c r="H1248" s="1"/>
      <c r="I1248" s="1"/>
      <c r="J1248" s="1"/>
      <c r="K1248" s="1"/>
      <c r="L1248" s="1"/>
      <c r="M1248" s="1"/>
      <c r="N1248" s="1"/>
      <c r="O1248" s="1"/>
      <c r="P1248" s="56"/>
    </row>
    <row r="1249" spans="1:16" s="57" customFormat="1">
      <c r="A1249" s="1"/>
      <c r="B1249" s="1"/>
      <c r="C1249" s="1"/>
      <c r="D1249" s="40"/>
      <c r="E1249" s="1"/>
      <c r="F1249" s="1"/>
      <c r="G1249" s="1"/>
      <c r="H1249" s="1"/>
      <c r="I1249" s="1"/>
      <c r="J1249" s="1"/>
      <c r="K1249" s="1"/>
      <c r="L1249" s="1"/>
      <c r="M1249" s="1"/>
      <c r="N1249" s="1"/>
      <c r="O1249" s="1"/>
      <c r="P1249" s="56"/>
    </row>
    <row r="1250" spans="1:16" s="57" customFormat="1">
      <c r="A1250" s="1"/>
      <c r="B1250" s="1"/>
      <c r="C1250" s="1"/>
      <c r="D1250" s="40"/>
      <c r="E1250" s="1"/>
      <c r="F1250" s="1"/>
      <c r="G1250" s="1"/>
      <c r="H1250" s="1"/>
      <c r="I1250" s="1"/>
      <c r="J1250" s="1"/>
      <c r="K1250" s="1"/>
      <c r="L1250" s="1"/>
      <c r="M1250" s="1"/>
      <c r="N1250" s="1"/>
      <c r="O1250" s="1"/>
      <c r="P1250" s="56"/>
    </row>
    <row r="1251" spans="1:16" s="57" customFormat="1">
      <c r="A1251" s="1"/>
      <c r="B1251" s="1"/>
      <c r="C1251" s="1"/>
      <c r="D1251" s="40"/>
      <c r="E1251" s="1"/>
      <c r="F1251" s="1"/>
      <c r="G1251" s="1"/>
      <c r="H1251" s="1"/>
      <c r="I1251" s="1"/>
      <c r="J1251" s="1"/>
      <c r="K1251" s="1"/>
      <c r="L1251" s="1"/>
      <c r="M1251" s="1"/>
      <c r="N1251" s="1"/>
      <c r="O1251" s="1"/>
      <c r="P1251" s="56"/>
    </row>
    <row r="1252" spans="1:16" s="57" customFormat="1">
      <c r="A1252" s="1"/>
      <c r="B1252" s="1"/>
      <c r="C1252" s="1"/>
      <c r="D1252" s="40"/>
      <c r="E1252" s="1"/>
      <c r="F1252" s="1"/>
      <c r="G1252" s="1"/>
      <c r="H1252" s="1"/>
      <c r="I1252" s="1"/>
      <c r="J1252" s="1"/>
      <c r="K1252" s="1"/>
      <c r="L1252" s="1"/>
      <c r="M1252" s="1"/>
      <c r="N1252" s="1"/>
      <c r="O1252" s="1"/>
      <c r="P1252" s="56"/>
    </row>
    <row r="1253" spans="1:16" s="57" customFormat="1">
      <c r="A1253" s="1"/>
      <c r="B1253" s="1"/>
      <c r="C1253" s="1"/>
      <c r="D1253" s="40"/>
      <c r="E1253" s="1"/>
      <c r="F1253" s="1"/>
      <c r="G1253" s="1"/>
      <c r="H1253" s="1"/>
      <c r="I1253" s="1"/>
      <c r="J1253" s="1"/>
      <c r="K1253" s="1"/>
      <c r="L1253" s="1"/>
      <c r="M1253" s="1"/>
      <c r="N1253" s="1"/>
      <c r="O1253" s="1"/>
      <c r="P1253" s="56"/>
    </row>
    <row r="1254" spans="1:16" s="57" customFormat="1">
      <c r="A1254" s="1"/>
      <c r="B1254" s="1"/>
      <c r="C1254" s="1"/>
      <c r="D1254" s="40"/>
      <c r="E1254" s="1"/>
      <c r="F1254" s="1"/>
      <c r="G1254" s="1"/>
      <c r="H1254" s="1"/>
      <c r="I1254" s="1"/>
      <c r="J1254" s="1"/>
      <c r="K1254" s="1"/>
      <c r="L1254" s="1"/>
      <c r="M1254" s="1"/>
      <c r="N1254" s="1"/>
      <c r="O1254" s="1"/>
      <c r="P1254" s="56"/>
    </row>
    <row r="1255" spans="1:16" s="57" customFormat="1">
      <c r="A1255" s="1"/>
      <c r="B1255" s="1"/>
      <c r="C1255" s="1"/>
      <c r="D1255" s="40"/>
      <c r="E1255" s="1"/>
      <c r="F1255" s="1"/>
      <c r="G1255" s="1"/>
      <c r="H1255" s="1"/>
      <c r="I1255" s="1"/>
      <c r="J1255" s="1"/>
      <c r="K1255" s="1"/>
      <c r="L1255" s="1"/>
      <c r="M1255" s="1"/>
      <c r="N1255" s="1"/>
      <c r="O1255" s="1"/>
      <c r="P1255" s="56"/>
    </row>
    <row r="1256" spans="1:16" s="57" customFormat="1">
      <c r="A1256" s="1"/>
      <c r="B1256" s="1"/>
      <c r="C1256" s="1"/>
      <c r="D1256" s="40"/>
      <c r="E1256" s="1"/>
      <c r="F1256" s="1"/>
      <c r="G1256" s="1"/>
      <c r="H1256" s="1"/>
      <c r="I1256" s="1"/>
      <c r="J1256" s="1"/>
      <c r="K1256" s="1"/>
      <c r="L1256" s="1"/>
      <c r="M1256" s="1"/>
      <c r="N1256" s="1"/>
      <c r="O1256" s="1"/>
      <c r="P1256" s="56"/>
    </row>
    <row r="1257" spans="1:16" s="57" customFormat="1">
      <c r="A1257" s="1"/>
      <c r="B1257" s="1"/>
      <c r="C1257" s="1"/>
      <c r="D1257" s="40"/>
      <c r="E1257" s="1"/>
      <c r="F1257" s="1"/>
      <c r="G1257" s="1"/>
      <c r="H1257" s="1"/>
      <c r="I1257" s="1"/>
      <c r="J1257" s="1"/>
      <c r="K1257" s="1"/>
      <c r="L1257" s="1"/>
      <c r="M1257" s="1"/>
      <c r="N1257" s="1"/>
      <c r="O1257" s="1"/>
      <c r="P1257" s="56"/>
    </row>
    <row r="1258" spans="1:16" s="57" customFormat="1">
      <c r="A1258" s="1"/>
      <c r="B1258" s="1"/>
      <c r="C1258" s="1"/>
      <c r="D1258" s="40"/>
      <c r="E1258" s="1"/>
      <c r="F1258" s="1"/>
      <c r="G1258" s="1"/>
      <c r="H1258" s="1"/>
      <c r="I1258" s="1"/>
      <c r="J1258" s="1"/>
      <c r="K1258" s="1"/>
      <c r="L1258" s="1"/>
      <c r="M1258" s="1"/>
      <c r="N1258" s="1"/>
      <c r="O1258" s="1"/>
      <c r="P1258" s="56"/>
    </row>
    <row r="1259" spans="1:16" s="57" customFormat="1">
      <c r="A1259" s="1"/>
      <c r="B1259" s="1"/>
      <c r="C1259" s="1"/>
      <c r="D1259" s="40"/>
      <c r="E1259" s="1"/>
      <c r="F1259" s="1"/>
      <c r="G1259" s="1"/>
      <c r="H1259" s="1"/>
      <c r="I1259" s="1"/>
      <c r="J1259" s="1"/>
      <c r="K1259" s="1"/>
      <c r="L1259" s="1"/>
      <c r="M1259" s="1"/>
      <c r="N1259" s="1"/>
      <c r="O1259" s="1"/>
      <c r="P1259" s="56"/>
    </row>
    <row r="1260" spans="1:16" s="57" customFormat="1">
      <c r="A1260" s="1"/>
      <c r="B1260" s="1"/>
      <c r="C1260" s="1"/>
      <c r="D1260" s="40"/>
      <c r="E1260" s="1"/>
      <c r="F1260" s="1"/>
      <c r="G1260" s="1"/>
      <c r="H1260" s="1"/>
      <c r="I1260" s="1"/>
      <c r="J1260" s="1"/>
      <c r="K1260" s="1"/>
      <c r="L1260" s="1"/>
      <c r="M1260" s="1"/>
      <c r="N1260" s="1"/>
      <c r="O1260" s="1"/>
      <c r="P1260" s="56"/>
    </row>
    <row r="1261" spans="1:16" s="57" customFormat="1">
      <c r="A1261" s="1"/>
      <c r="B1261" s="1"/>
      <c r="C1261" s="1"/>
      <c r="D1261" s="40"/>
      <c r="E1261" s="1"/>
      <c r="F1261" s="1"/>
      <c r="G1261" s="1"/>
      <c r="H1261" s="1"/>
      <c r="I1261" s="1"/>
      <c r="J1261" s="1"/>
      <c r="K1261" s="1"/>
      <c r="L1261" s="1"/>
      <c r="M1261" s="1"/>
      <c r="N1261" s="1"/>
      <c r="O1261" s="1"/>
      <c r="P1261" s="56"/>
    </row>
    <row r="1262" spans="1:16" s="57" customFormat="1">
      <c r="A1262" s="1"/>
      <c r="B1262" s="1"/>
      <c r="C1262" s="1"/>
      <c r="D1262" s="40"/>
      <c r="E1262" s="1"/>
      <c r="F1262" s="1"/>
      <c r="G1262" s="1"/>
      <c r="H1262" s="1"/>
      <c r="I1262" s="1"/>
      <c r="J1262" s="1"/>
      <c r="K1262" s="1"/>
      <c r="L1262" s="1"/>
      <c r="M1262" s="1"/>
      <c r="N1262" s="1"/>
      <c r="O1262" s="1"/>
      <c r="P1262" s="56"/>
    </row>
    <row r="1263" spans="1:16" s="57" customFormat="1">
      <c r="A1263" s="1"/>
      <c r="B1263" s="1"/>
      <c r="C1263" s="1"/>
      <c r="D1263" s="40"/>
      <c r="E1263" s="1"/>
      <c r="F1263" s="1"/>
      <c r="G1263" s="1"/>
      <c r="H1263" s="1"/>
      <c r="I1263" s="1"/>
      <c r="J1263" s="1"/>
      <c r="K1263" s="1"/>
      <c r="L1263" s="1"/>
      <c r="M1263" s="1"/>
      <c r="N1263" s="1"/>
      <c r="O1263" s="1"/>
      <c r="P1263" s="56"/>
    </row>
    <row r="1264" spans="1:16" s="57" customFormat="1">
      <c r="A1264" s="1"/>
      <c r="B1264" s="1"/>
      <c r="C1264" s="1"/>
      <c r="D1264" s="40"/>
      <c r="E1264" s="1"/>
      <c r="F1264" s="1"/>
      <c r="G1264" s="1"/>
      <c r="H1264" s="1"/>
      <c r="I1264" s="1"/>
      <c r="J1264" s="1"/>
      <c r="K1264" s="1"/>
      <c r="L1264" s="1"/>
      <c r="M1264" s="1"/>
      <c r="N1264" s="1"/>
      <c r="O1264" s="1"/>
      <c r="P1264" s="56"/>
    </row>
    <row r="1265" spans="1:16" s="57" customFormat="1">
      <c r="A1265" s="1"/>
      <c r="B1265" s="1"/>
      <c r="C1265" s="1"/>
      <c r="D1265" s="40"/>
      <c r="E1265" s="1"/>
      <c r="F1265" s="1"/>
      <c r="G1265" s="1"/>
      <c r="H1265" s="1"/>
      <c r="I1265" s="1"/>
      <c r="J1265" s="1"/>
      <c r="K1265" s="1"/>
      <c r="L1265" s="1"/>
      <c r="M1265" s="1"/>
      <c r="N1265" s="1"/>
      <c r="O1265" s="1"/>
      <c r="P1265" s="56"/>
    </row>
    <row r="1266" spans="1:16" s="57" customFormat="1">
      <c r="A1266" s="1"/>
      <c r="B1266" s="1"/>
      <c r="C1266" s="1"/>
      <c r="D1266" s="40"/>
      <c r="E1266" s="1"/>
      <c r="F1266" s="1"/>
      <c r="G1266" s="1"/>
      <c r="H1266" s="1"/>
      <c r="I1266" s="1"/>
      <c r="J1266" s="1"/>
      <c r="K1266" s="1"/>
      <c r="L1266" s="1"/>
      <c r="M1266" s="1"/>
      <c r="N1266" s="1"/>
      <c r="O1266" s="1"/>
      <c r="P1266" s="56"/>
    </row>
    <row r="1267" spans="1:16" s="57" customFormat="1">
      <c r="A1267" s="1"/>
      <c r="B1267" s="1"/>
      <c r="C1267" s="1"/>
      <c r="D1267" s="40"/>
      <c r="E1267" s="1"/>
      <c r="F1267" s="1"/>
      <c r="G1267" s="1"/>
      <c r="H1267" s="1"/>
      <c r="I1267" s="1"/>
      <c r="J1267" s="1"/>
      <c r="K1267" s="1"/>
      <c r="L1267" s="1"/>
      <c r="M1267" s="1"/>
      <c r="N1267" s="1"/>
      <c r="O1267" s="1"/>
      <c r="P1267" s="56"/>
    </row>
    <row r="1268" spans="1:16" s="57" customFormat="1">
      <c r="A1268" s="1"/>
      <c r="B1268" s="1"/>
      <c r="C1268" s="1"/>
      <c r="D1268" s="40"/>
      <c r="E1268" s="1"/>
      <c r="F1268" s="1"/>
      <c r="G1268" s="1"/>
      <c r="H1268" s="1"/>
      <c r="I1268" s="1"/>
      <c r="J1268" s="1"/>
      <c r="K1268" s="1"/>
      <c r="L1268" s="1"/>
      <c r="M1268" s="1"/>
      <c r="N1268" s="1"/>
      <c r="O1268" s="1"/>
      <c r="P1268" s="56"/>
    </row>
    <row r="1269" spans="1:16" s="57" customFormat="1">
      <c r="A1269" s="1"/>
      <c r="B1269" s="1"/>
      <c r="C1269" s="1"/>
      <c r="D1269" s="40"/>
      <c r="E1269" s="1"/>
      <c r="F1269" s="1"/>
      <c r="G1269" s="1"/>
      <c r="H1269" s="1"/>
      <c r="I1269" s="1"/>
      <c r="J1269" s="1"/>
      <c r="K1269" s="1"/>
      <c r="L1269" s="1"/>
      <c r="M1269" s="1"/>
      <c r="N1269" s="1"/>
      <c r="O1269" s="1"/>
      <c r="P1269" s="56"/>
    </row>
    <row r="1270" spans="1:16" s="57" customFormat="1">
      <c r="A1270" s="1"/>
      <c r="B1270" s="1"/>
      <c r="C1270" s="1"/>
      <c r="D1270" s="40"/>
      <c r="E1270" s="1"/>
      <c r="F1270" s="1"/>
      <c r="G1270" s="1"/>
      <c r="H1270" s="1"/>
      <c r="I1270" s="1"/>
      <c r="J1270" s="1"/>
      <c r="K1270" s="1"/>
      <c r="L1270" s="1"/>
      <c r="M1270" s="1"/>
      <c r="N1270" s="1"/>
      <c r="O1270" s="1"/>
      <c r="P1270" s="56"/>
    </row>
    <row r="1271" spans="1:16" s="57" customFormat="1">
      <c r="A1271" s="1"/>
      <c r="B1271" s="1"/>
      <c r="C1271" s="1"/>
      <c r="D1271" s="40"/>
      <c r="E1271" s="1"/>
      <c r="F1271" s="1"/>
      <c r="G1271" s="1"/>
      <c r="H1271" s="1"/>
      <c r="I1271" s="1"/>
      <c r="J1271" s="1"/>
      <c r="K1271" s="1"/>
      <c r="L1271" s="1"/>
      <c r="M1271" s="1"/>
      <c r="N1271" s="1"/>
      <c r="O1271" s="1"/>
      <c r="P1271" s="56"/>
    </row>
    <row r="1272" spans="1:16" s="57" customFormat="1">
      <c r="A1272" s="1"/>
      <c r="B1272" s="1"/>
      <c r="C1272" s="1"/>
      <c r="D1272" s="40"/>
      <c r="E1272" s="1"/>
      <c r="F1272" s="1"/>
      <c r="G1272" s="1"/>
      <c r="H1272" s="1"/>
      <c r="I1272" s="1"/>
      <c r="J1272" s="1"/>
      <c r="K1272" s="1"/>
      <c r="L1272" s="1"/>
      <c r="M1272" s="1"/>
      <c r="N1272" s="1"/>
      <c r="O1272" s="1"/>
      <c r="P1272" s="56"/>
    </row>
    <row r="1273" spans="1:16" s="57" customFormat="1">
      <c r="A1273" s="1"/>
      <c r="B1273" s="1"/>
      <c r="C1273" s="1"/>
      <c r="D1273" s="40"/>
      <c r="E1273" s="1"/>
      <c r="F1273" s="1"/>
      <c r="G1273" s="1"/>
      <c r="H1273" s="1"/>
      <c r="I1273" s="1"/>
      <c r="J1273" s="1"/>
      <c r="K1273" s="1"/>
      <c r="L1273" s="1"/>
      <c r="M1273" s="1"/>
      <c r="N1273" s="1"/>
      <c r="O1273" s="1"/>
      <c r="P1273" s="56"/>
    </row>
    <row r="1274" spans="1:16" s="57" customFormat="1">
      <c r="A1274" s="1"/>
      <c r="B1274" s="1"/>
      <c r="C1274" s="1"/>
      <c r="D1274" s="40"/>
      <c r="E1274" s="1"/>
      <c r="F1274" s="1"/>
      <c r="G1274" s="1"/>
      <c r="H1274" s="1"/>
      <c r="I1274" s="1"/>
      <c r="J1274" s="1"/>
      <c r="K1274" s="1"/>
      <c r="L1274" s="1"/>
      <c r="M1274" s="1"/>
      <c r="N1274" s="1"/>
      <c r="O1274" s="1"/>
      <c r="P1274" s="56"/>
    </row>
    <row r="1275" spans="1:16" s="57" customFormat="1">
      <c r="A1275" s="1"/>
      <c r="B1275" s="1"/>
      <c r="C1275" s="1"/>
      <c r="D1275" s="40"/>
      <c r="E1275" s="1"/>
      <c r="F1275" s="1"/>
      <c r="G1275" s="1"/>
      <c r="H1275" s="1"/>
      <c r="I1275" s="1"/>
      <c r="J1275" s="1"/>
      <c r="K1275" s="1"/>
      <c r="L1275" s="1"/>
      <c r="M1275" s="1"/>
      <c r="N1275" s="1"/>
      <c r="O1275" s="1"/>
      <c r="P1275" s="56"/>
    </row>
    <row r="1276" spans="1:16" s="57" customFormat="1">
      <c r="A1276" s="1"/>
      <c r="B1276" s="1"/>
      <c r="C1276" s="1"/>
      <c r="D1276" s="40"/>
      <c r="E1276" s="1"/>
      <c r="F1276" s="1"/>
      <c r="G1276" s="1"/>
      <c r="H1276" s="1"/>
      <c r="I1276" s="1"/>
      <c r="J1276" s="1"/>
      <c r="K1276" s="1"/>
      <c r="L1276" s="1"/>
      <c r="M1276" s="1"/>
      <c r="N1276" s="1"/>
      <c r="O1276" s="1"/>
      <c r="P1276" s="56"/>
    </row>
    <row r="1277" spans="1:16" s="57" customFormat="1">
      <c r="A1277" s="1"/>
      <c r="B1277" s="1"/>
      <c r="C1277" s="1"/>
      <c r="D1277" s="40"/>
      <c r="E1277" s="1"/>
      <c r="F1277" s="1"/>
      <c r="G1277" s="1"/>
      <c r="H1277" s="1"/>
      <c r="I1277" s="1"/>
      <c r="J1277" s="1"/>
      <c r="K1277" s="1"/>
      <c r="L1277" s="1"/>
      <c r="M1277" s="1"/>
      <c r="N1277" s="1"/>
      <c r="O1277" s="1"/>
      <c r="P1277" s="56"/>
    </row>
    <row r="1278" spans="1:16" s="57" customFormat="1">
      <c r="A1278" s="1"/>
      <c r="B1278" s="1"/>
      <c r="C1278" s="1"/>
      <c r="D1278" s="40"/>
      <c r="E1278" s="1"/>
      <c r="F1278" s="1"/>
      <c r="G1278" s="1"/>
      <c r="H1278" s="1"/>
      <c r="I1278" s="1"/>
      <c r="J1278" s="1"/>
      <c r="K1278" s="1"/>
      <c r="L1278" s="1"/>
      <c r="M1278" s="1"/>
      <c r="N1278" s="1"/>
      <c r="O1278" s="1"/>
      <c r="P1278" s="56"/>
    </row>
    <row r="1279" spans="1:16" s="57" customFormat="1">
      <c r="A1279" s="1"/>
      <c r="B1279" s="1"/>
      <c r="C1279" s="1"/>
      <c r="D1279" s="40"/>
      <c r="E1279" s="1"/>
      <c r="F1279" s="1"/>
      <c r="G1279" s="1"/>
      <c r="H1279" s="1"/>
      <c r="I1279" s="1"/>
      <c r="J1279" s="1"/>
      <c r="K1279" s="1"/>
      <c r="L1279" s="1"/>
      <c r="M1279" s="1"/>
      <c r="N1279" s="1"/>
      <c r="O1279" s="1"/>
      <c r="P1279" s="56"/>
    </row>
    <row r="1280" spans="1:16" s="57" customFormat="1">
      <c r="A1280" s="1"/>
      <c r="B1280" s="1"/>
      <c r="C1280" s="1"/>
      <c r="D1280" s="40"/>
      <c r="E1280" s="1"/>
      <c r="F1280" s="1"/>
      <c r="G1280" s="1"/>
      <c r="H1280" s="1"/>
      <c r="I1280" s="1"/>
      <c r="J1280" s="1"/>
      <c r="K1280" s="1"/>
      <c r="L1280" s="1"/>
      <c r="M1280" s="1"/>
      <c r="N1280" s="1"/>
      <c r="O1280" s="1"/>
      <c r="P1280" s="56"/>
    </row>
    <row r="1281" spans="1:16" s="57" customFormat="1">
      <c r="A1281" s="1"/>
      <c r="B1281" s="1"/>
      <c r="C1281" s="1"/>
      <c r="D1281" s="40"/>
      <c r="E1281" s="1"/>
      <c r="F1281" s="1"/>
      <c r="G1281" s="1"/>
      <c r="H1281" s="1"/>
      <c r="I1281" s="1"/>
      <c r="J1281" s="1"/>
      <c r="K1281" s="1"/>
      <c r="L1281" s="1"/>
      <c r="M1281" s="1"/>
      <c r="N1281" s="1"/>
      <c r="O1281" s="1"/>
      <c r="P1281" s="56"/>
    </row>
    <row r="1282" spans="1:16" s="57" customFormat="1">
      <c r="A1282" s="1"/>
      <c r="B1282" s="1"/>
      <c r="C1282" s="1"/>
      <c r="D1282" s="40"/>
      <c r="E1282" s="1"/>
      <c r="F1282" s="1"/>
      <c r="G1282" s="1"/>
      <c r="H1282" s="1"/>
      <c r="I1282" s="1"/>
      <c r="J1282" s="1"/>
      <c r="K1282" s="1"/>
      <c r="L1282" s="1"/>
      <c r="M1282" s="1"/>
      <c r="N1282" s="1"/>
      <c r="O1282" s="1"/>
      <c r="P1282" s="56"/>
    </row>
    <row r="1283" spans="1:16" s="57" customFormat="1">
      <c r="A1283" s="1"/>
      <c r="B1283" s="1"/>
      <c r="C1283" s="1"/>
      <c r="D1283" s="40"/>
      <c r="E1283" s="1"/>
      <c r="F1283" s="1"/>
      <c r="G1283" s="1"/>
      <c r="H1283" s="1"/>
      <c r="I1283" s="1"/>
      <c r="J1283" s="1"/>
      <c r="K1283" s="1"/>
      <c r="L1283" s="1"/>
      <c r="M1283" s="1"/>
      <c r="N1283" s="1"/>
      <c r="O1283" s="1"/>
      <c r="P1283" s="56"/>
    </row>
    <row r="1284" spans="1:16" s="57" customFormat="1">
      <c r="A1284" s="1"/>
      <c r="B1284" s="1"/>
      <c r="C1284" s="1"/>
      <c r="D1284" s="40"/>
      <c r="E1284" s="1"/>
      <c r="F1284" s="1"/>
      <c r="G1284" s="1"/>
      <c r="H1284" s="1"/>
      <c r="I1284" s="1"/>
      <c r="J1284" s="1"/>
      <c r="K1284" s="1"/>
      <c r="L1284" s="1"/>
      <c r="M1284" s="1"/>
      <c r="N1284" s="1"/>
      <c r="O1284" s="1"/>
      <c r="P1284" s="56"/>
    </row>
    <row r="1285" spans="1:16" s="57" customFormat="1">
      <c r="A1285" s="1"/>
      <c r="B1285" s="1"/>
      <c r="C1285" s="1"/>
      <c r="D1285" s="40"/>
      <c r="E1285" s="1"/>
      <c r="F1285" s="1"/>
      <c r="G1285" s="1"/>
      <c r="H1285" s="1"/>
      <c r="I1285" s="1"/>
      <c r="J1285" s="1"/>
      <c r="K1285" s="1"/>
      <c r="L1285" s="1"/>
      <c r="M1285" s="1"/>
      <c r="N1285" s="1"/>
      <c r="O1285" s="1"/>
      <c r="P1285" s="56"/>
    </row>
    <row r="1286" spans="1:16" s="57" customFormat="1">
      <c r="A1286" s="1"/>
      <c r="B1286" s="1"/>
      <c r="C1286" s="1"/>
      <c r="D1286" s="40"/>
      <c r="E1286" s="1"/>
      <c r="F1286" s="1"/>
      <c r="G1286" s="1"/>
      <c r="H1286" s="1"/>
      <c r="I1286" s="1"/>
      <c r="J1286" s="1"/>
      <c r="K1286" s="1"/>
      <c r="L1286" s="1"/>
      <c r="M1286" s="1"/>
      <c r="N1286" s="1"/>
      <c r="O1286" s="1"/>
      <c r="P1286" s="56"/>
    </row>
    <row r="1287" spans="1:16" s="57" customFormat="1">
      <c r="A1287" s="1"/>
      <c r="B1287" s="1"/>
      <c r="C1287" s="1"/>
      <c r="D1287" s="40"/>
      <c r="E1287" s="1"/>
      <c r="F1287" s="1"/>
      <c r="G1287" s="1"/>
      <c r="H1287" s="1"/>
      <c r="I1287" s="1"/>
      <c r="J1287" s="1"/>
      <c r="K1287" s="1"/>
      <c r="L1287" s="1"/>
      <c r="M1287" s="1"/>
      <c r="N1287" s="1"/>
      <c r="O1287" s="1"/>
      <c r="P1287" s="56"/>
    </row>
    <row r="1288" spans="1:16" s="57" customFormat="1">
      <c r="A1288" s="1"/>
      <c r="B1288" s="1"/>
      <c r="C1288" s="1"/>
      <c r="D1288" s="40"/>
      <c r="E1288" s="1"/>
      <c r="F1288" s="1"/>
      <c r="G1288" s="1"/>
      <c r="H1288" s="1"/>
      <c r="I1288" s="1"/>
      <c r="J1288" s="1"/>
      <c r="K1288" s="1"/>
      <c r="L1288" s="1"/>
      <c r="M1288" s="1"/>
      <c r="N1288" s="1"/>
      <c r="O1288" s="1"/>
      <c r="P1288" s="56"/>
    </row>
    <row r="1289" spans="1:16" s="57" customFormat="1">
      <c r="A1289" s="1"/>
      <c r="B1289" s="1"/>
      <c r="C1289" s="1"/>
      <c r="D1289" s="40"/>
      <c r="E1289" s="1"/>
      <c r="F1289" s="1"/>
      <c r="G1289" s="1"/>
      <c r="H1289" s="1"/>
      <c r="I1289" s="1"/>
      <c r="J1289" s="1"/>
      <c r="K1289" s="1"/>
      <c r="L1289" s="1"/>
      <c r="M1289" s="1"/>
      <c r="N1289" s="1"/>
      <c r="O1289" s="1"/>
      <c r="P1289" s="56"/>
    </row>
    <row r="1290" spans="1:16" s="57" customFormat="1">
      <c r="A1290" s="1"/>
      <c r="B1290" s="1"/>
      <c r="C1290" s="1"/>
      <c r="D1290" s="40"/>
      <c r="E1290" s="1"/>
      <c r="F1290" s="1"/>
      <c r="G1290" s="1"/>
      <c r="H1290" s="1"/>
      <c r="I1290" s="1"/>
      <c r="J1290" s="1"/>
      <c r="K1290" s="1"/>
      <c r="L1290" s="1"/>
      <c r="M1290" s="1"/>
      <c r="N1290" s="1"/>
      <c r="O1290" s="1"/>
      <c r="P1290" s="56"/>
    </row>
    <row r="1291" spans="1:16" s="57" customFormat="1">
      <c r="A1291" s="1"/>
      <c r="B1291" s="1"/>
      <c r="C1291" s="1"/>
      <c r="D1291" s="40"/>
      <c r="E1291" s="1"/>
      <c r="F1291" s="1"/>
      <c r="G1291" s="1"/>
      <c r="H1291" s="1"/>
      <c r="I1291" s="1"/>
      <c r="J1291" s="1"/>
      <c r="K1291" s="1"/>
      <c r="L1291" s="1"/>
      <c r="M1291" s="1"/>
      <c r="N1291" s="1"/>
      <c r="O1291" s="1"/>
      <c r="P1291" s="56"/>
    </row>
    <row r="1292" spans="1:16" s="57" customFormat="1">
      <c r="A1292" s="1"/>
      <c r="B1292" s="1"/>
      <c r="C1292" s="1"/>
      <c r="D1292" s="40"/>
      <c r="E1292" s="1"/>
      <c r="F1292" s="1"/>
      <c r="G1292" s="1"/>
      <c r="H1292" s="1"/>
      <c r="I1292" s="1"/>
      <c r="J1292" s="1"/>
      <c r="K1292" s="1"/>
      <c r="L1292" s="1"/>
      <c r="M1292" s="1"/>
      <c r="N1292" s="1"/>
      <c r="O1292" s="1"/>
      <c r="P1292" s="56"/>
    </row>
    <row r="1293" spans="1:16" s="57" customFormat="1">
      <c r="A1293" s="1"/>
      <c r="B1293" s="1"/>
      <c r="C1293" s="1"/>
      <c r="D1293" s="40"/>
      <c r="E1293" s="1"/>
      <c r="F1293" s="1"/>
      <c r="G1293" s="1"/>
      <c r="H1293" s="1"/>
      <c r="I1293" s="1"/>
      <c r="J1293" s="1"/>
      <c r="K1293" s="1"/>
      <c r="L1293" s="1"/>
      <c r="M1293" s="1"/>
      <c r="N1293" s="1"/>
      <c r="O1293" s="1"/>
      <c r="P1293" s="56"/>
    </row>
    <row r="1294" spans="1:16" s="57" customFormat="1">
      <c r="A1294" s="1"/>
      <c r="B1294" s="1"/>
      <c r="C1294" s="1"/>
      <c r="D1294" s="40"/>
      <c r="E1294" s="1"/>
      <c r="F1294" s="1"/>
      <c r="G1294" s="1"/>
      <c r="H1294" s="1"/>
      <c r="I1294" s="1"/>
      <c r="J1294" s="1"/>
      <c r="K1294" s="1"/>
      <c r="L1294" s="1"/>
      <c r="M1294" s="1"/>
      <c r="N1294" s="1"/>
      <c r="O1294" s="1"/>
      <c r="P1294" s="56"/>
    </row>
    <row r="1295" spans="1:16" s="57" customFormat="1">
      <c r="A1295" s="1"/>
      <c r="B1295" s="1"/>
      <c r="C1295" s="1"/>
      <c r="D1295" s="40"/>
      <c r="E1295" s="1"/>
      <c r="F1295" s="1"/>
      <c r="G1295" s="1"/>
      <c r="H1295" s="1"/>
      <c r="I1295" s="1"/>
      <c r="J1295" s="1"/>
      <c r="K1295" s="1"/>
      <c r="L1295" s="1"/>
      <c r="M1295" s="1"/>
      <c r="N1295" s="1"/>
      <c r="O1295" s="1"/>
      <c r="P1295" s="56"/>
    </row>
    <row r="1296" spans="1:16" s="57" customFormat="1">
      <c r="A1296" s="1"/>
      <c r="B1296" s="1"/>
      <c r="C1296" s="1"/>
      <c r="D1296" s="40"/>
      <c r="E1296" s="1"/>
      <c r="F1296" s="1"/>
      <c r="G1296" s="1"/>
      <c r="H1296" s="1"/>
      <c r="I1296" s="1"/>
      <c r="J1296" s="1"/>
      <c r="K1296" s="1"/>
      <c r="L1296" s="1"/>
      <c r="M1296" s="1"/>
      <c r="N1296" s="1"/>
      <c r="O1296" s="1"/>
      <c r="P1296" s="56"/>
    </row>
    <row r="1297" spans="1:16" s="57" customFormat="1">
      <c r="A1297" s="1"/>
      <c r="B1297" s="1"/>
      <c r="C1297" s="1"/>
      <c r="D1297" s="40"/>
      <c r="E1297" s="1"/>
      <c r="F1297" s="1"/>
      <c r="G1297" s="1"/>
      <c r="H1297" s="1"/>
      <c r="I1297" s="1"/>
      <c r="J1297" s="1"/>
      <c r="K1297" s="1"/>
      <c r="L1297" s="1"/>
      <c r="M1297" s="1"/>
      <c r="N1297" s="1"/>
      <c r="O1297" s="1"/>
      <c r="P1297" s="56"/>
    </row>
    <row r="1298" spans="1:16" s="57" customFormat="1">
      <c r="A1298" s="1"/>
      <c r="B1298" s="1"/>
      <c r="C1298" s="1"/>
      <c r="D1298" s="40"/>
      <c r="E1298" s="1"/>
      <c r="F1298" s="1"/>
      <c r="G1298" s="1"/>
      <c r="H1298" s="1"/>
      <c r="I1298" s="1"/>
      <c r="J1298" s="1"/>
      <c r="K1298" s="1"/>
      <c r="L1298" s="1"/>
      <c r="M1298" s="1"/>
      <c r="N1298" s="1"/>
      <c r="O1298" s="1"/>
      <c r="P1298" s="56"/>
    </row>
    <row r="1299" spans="1:16" s="57" customFormat="1">
      <c r="A1299" s="1"/>
      <c r="B1299" s="1"/>
      <c r="C1299" s="1"/>
      <c r="D1299" s="40"/>
      <c r="E1299" s="1"/>
      <c r="F1299" s="1"/>
      <c r="G1299" s="1"/>
      <c r="H1299" s="1"/>
      <c r="I1299" s="1"/>
      <c r="J1299" s="1"/>
      <c r="K1299" s="1"/>
      <c r="L1299" s="1"/>
      <c r="M1299" s="1"/>
      <c r="N1299" s="1"/>
      <c r="O1299" s="1"/>
      <c r="P1299" s="56"/>
    </row>
    <row r="1300" spans="1:16" s="57" customFormat="1">
      <c r="A1300" s="1"/>
      <c r="B1300" s="1"/>
      <c r="C1300" s="1"/>
      <c r="D1300" s="40"/>
      <c r="E1300" s="1"/>
      <c r="F1300" s="1"/>
      <c r="G1300" s="1"/>
      <c r="H1300" s="1"/>
      <c r="I1300" s="1"/>
      <c r="J1300" s="1"/>
      <c r="K1300" s="1"/>
      <c r="L1300" s="1"/>
      <c r="M1300" s="1"/>
      <c r="N1300" s="1"/>
      <c r="O1300" s="1"/>
      <c r="P1300" s="56"/>
    </row>
    <row r="1301" spans="1:16" s="57" customFormat="1">
      <c r="A1301" s="1"/>
      <c r="B1301" s="1"/>
      <c r="C1301" s="1"/>
      <c r="D1301" s="40"/>
      <c r="E1301" s="1"/>
      <c r="F1301" s="1"/>
      <c r="G1301" s="1"/>
      <c r="H1301" s="1"/>
      <c r="I1301" s="1"/>
      <c r="J1301" s="1"/>
      <c r="K1301" s="1"/>
      <c r="L1301" s="1"/>
      <c r="M1301" s="1"/>
      <c r="N1301" s="1"/>
      <c r="O1301" s="1"/>
      <c r="P1301" s="56"/>
    </row>
    <row r="1302" spans="1:16" s="57" customFormat="1">
      <c r="A1302" s="1"/>
      <c r="B1302" s="1"/>
      <c r="C1302" s="1"/>
      <c r="D1302" s="40"/>
      <c r="E1302" s="1"/>
      <c r="F1302" s="1"/>
      <c r="G1302" s="1"/>
      <c r="H1302" s="1"/>
      <c r="I1302" s="1"/>
      <c r="J1302" s="1"/>
      <c r="K1302" s="1"/>
      <c r="L1302" s="1"/>
      <c r="M1302" s="1"/>
      <c r="N1302" s="1"/>
      <c r="O1302" s="1"/>
      <c r="P1302" s="56"/>
    </row>
    <row r="1303" spans="1:16" s="57" customFormat="1">
      <c r="A1303" s="1"/>
      <c r="B1303" s="1"/>
      <c r="C1303" s="1"/>
      <c r="D1303" s="40"/>
      <c r="E1303" s="1"/>
      <c r="F1303" s="1"/>
      <c r="G1303" s="1"/>
      <c r="H1303" s="1"/>
      <c r="I1303" s="1"/>
      <c r="J1303" s="1"/>
      <c r="K1303" s="1"/>
      <c r="L1303" s="1"/>
      <c r="M1303" s="1"/>
      <c r="N1303" s="1"/>
      <c r="O1303" s="1"/>
      <c r="P1303" s="56"/>
    </row>
    <row r="1304" spans="1:16" s="57" customFormat="1">
      <c r="A1304" s="1"/>
      <c r="B1304" s="1"/>
      <c r="C1304" s="1"/>
      <c r="D1304" s="40"/>
      <c r="E1304" s="1"/>
      <c r="F1304" s="1"/>
      <c r="G1304" s="1"/>
      <c r="H1304" s="1"/>
      <c r="I1304" s="1"/>
      <c r="J1304" s="1"/>
      <c r="K1304" s="1"/>
      <c r="L1304" s="1"/>
      <c r="M1304" s="1"/>
      <c r="N1304" s="1"/>
      <c r="O1304" s="1"/>
      <c r="P1304" s="56"/>
    </row>
    <row r="1305" spans="1:16" s="57" customFormat="1">
      <c r="A1305" s="1"/>
      <c r="B1305" s="1"/>
      <c r="C1305" s="1"/>
      <c r="D1305" s="40"/>
      <c r="E1305" s="1"/>
      <c r="F1305" s="1"/>
      <c r="G1305" s="1"/>
      <c r="H1305" s="1"/>
      <c r="I1305" s="1"/>
      <c r="J1305" s="1"/>
      <c r="K1305" s="1"/>
      <c r="L1305" s="1"/>
      <c r="M1305" s="1"/>
      <c r="N1305" s="1"/>
      <c r="O1305" s="1"/>
      <c r="P1305" s="56"/>
    </row>
    <row r="1306" spans="1:16" s="57" customFormat="1">
      <c r="A1306" s="1"/>
      <c r="B1306" s="1"/>
      <c r="C1306" s="1"/>
      <c r="D1306" s="40"/>
      <c r="E1306" s="1"/>
      <c r="F1306" s="1"/>
      <c r="G1306" s="1"/>
      <c r="H1306" s="1"/>
      <c r="I1306" s="1"/>
      <c r="J1306" s="1"/>
      <c r="K1306" s="1"/>
      <c r="L1306" s="1"/>
      <c r="M1306" s="1"/>
      <c r="N1306" s="1"/>
      <c r="O1306" s="1"/>
      <c r="P1306" s="56"/>
    </row>
    <row r="1307" spans="1:16" s="57" customFormat="1">
      <c r="A1307" s="1"/>
      <c r="B1307" s="1"/>
      <c r="C1307" s="1"/>
      <c r="D1307" s="40"/>
      <c r="E1307" s="1"/>
      <c r="F1307" s="1"/>
      <c r="G1307" s="1"/>
      <c r="H1307" s="1"/>
      <c r="I1307" s="1"/>
      <c r="J1307" s="1"/>
      <c r="K1307" s="1"/>
      <c r="L1307" s="1"/>
      <c r="M1307" s="1"/>
      <c r="N1307" s="1"/>
      <c r="O1307" s="1"/>
      <c r="P1307" s="56"/>
    </row>
    <row r="1308" spans="1:16" s="57" customFormat="1">
      <c r="A1308" s="1"/>
      <c r="B1308" s="1"/>
      <c r="C1308" s="1"/>
      <c r="D1308" s="40"/>
      <c r="E1308" s="1"/>
      <c r="F1308" s="1"/>
      <c r="G1308" s="1"/>
      <c r="H1308" s="1"/>
      <c r="I1308" s="1"/>
      <c r="J1308" s="1"/>
      <c r="K1308" s="1"/>
      <c r="L1308" s="1"/>
      <c r="M1308" s="1"/>
      <c r="N1308" s="1"/>
      <c r="O1308" s="1"/>
      <c r="P1308" s="56"/>
    </row>
    <row r="1309" spans="1:16" s="57" customFormat="1">
      <c r="A1309" s="1"/>
      <c r="B1309" s="1"/>
      <c r="C1309" s="1"/>
      <c r="D1309" s="40"/>
      <c r="E1309" s="1"/>
      <c r="F1309" s="1"/>
      <c r="G1309" s="1"/>
      <c r="H1309" s="1"/>
      <c r="I1309" s="1"/>
      <c r="J1309" s="1"/>
      <c r="K1309" s="1"/>
      <c r="L1309" s="1"/>
      <c r="M1309" s="1"/>
      <c r="N1309" s="1"/>
      <c r="O1309" s="1"/>
      <c r="P1309" s="56"/>
    </row>
    <row r="1310" spans="1:16" s="57" customFormat="1">
      <c r="A1310" s="1"/>
      <c r="B1310" s="1"/>
      <c r="C1310" s="1"/>
      <c r="D1310" s="40"/>
      <c r="E1310" s="1"/>
      <c r="F1310" s="1"/>
      <c r="G1310" s="1"/>
      <c r="H1310" s="1"/>
      <c r="I1310" s="1"/>
      <c r="J1310" s="1"/>
      <c r="K1310" s="1"/>
      <c r="L1310" s="1"/>
      <c r="M1310" s="1"/>
      <c r="N1310" s="1"/>
      <c r="O1310" s="1"/>
      <c r="P1310" s="56"/>
    </row>
    <row r="1311" spans="1:16" s="57" customFormat="1">
      <c r="A1311" s="1"/>
      <c r="B1311" s="1"/>
      <c r="C1311" s="1"/>
      <c r="D1311" s="40"/>
      <c r="E1311" s="1"/>
      <c r="F1311" s="1"/>
      <c r="G1311" s="1"/>
      <c r="H1311" s="1"/>
      <c r="I1311" s="1"/>
      <c r="J1311" s="1"/>
      <c r="K1311" s="1"/>
      <c r="L1311" s="1"/>
      <c r="M1311" s="1"/>
      <c r="N1311" s="1"/>
      <c r="O1311" s="1"/>
      <c r="P1311" s="56"/>
    </row>
    <row r="1312" spans="1:16" s="57" customFormat="1">
      <c r="A1312" s="1"/>
      <c r="B1312" s="1"/>
      <c r="C1312" s="1"/>
      <c r="D1312" s="40"/>
      <c r="E1312" s="1"/>
      <c r="F1312" s="1"/>
      <c r="G1312" s="1"/>
      <c r="H1312" s="1"/>
      <c r="I1312" s="1"/>
      <c r="J1312" s="1"/>
      <c r="K1312" s="1"/>
      <c r="L1312" s="1"/>
      <c r="M1312" s="1"/>
      <c r="N1312" s="1"/>
      <c r="O1312" s="1"/>
      <c r="P1312" s="56"/>
    </row>
    <row r="1313" spans="1:16" s="57" customFormat="1">
      <c r="A1313" s="1"/>
      <c r="B1313" s="1"/>
      <c r="C1313" s="1"/>
      <c r="D1313" s="40"/>
      <c r="E1313" s="1"/>
      <c r="F1313" s="1"/>
      <c r="G1313" s="1"/>
      <c r="H1313" s="1"/>
      <c r="I1313" s="1"/>
      <c r="J1313" s="1"/>
      <c r="K1313" s="1"/>
      <c r="L1313" s="1"/>
      <c r="M1313" s="1"/>
      <c r="N1313" s="1"/>
      <c r="O1313" s="1"/>
      <c r="P1313" s="56"/>
    </row>
    <row r="1314" spans="1:16" s="57" customFormat="1">
      <c r="A1314" s="1"/>
      <c r="B1314" s="1"/>
      <c r="C1314" s="1"/>
      <c r="D1314" s="40"/>
      <c r="E1314" s="1"/>
      <c r="F1314" s="1"/>
      <c r="G1314" s="1"/>
      <c r="H1314" s="1"/>
      <c r="I1314" s="1"/>
      <c r="J1314" s="1"/>
      <c r="K1314" s="1"/>
      <c r="L1314" s="1"/>
      <c r="M1314" s="1"/>
      <c r="N1314" s="1"/>
      <c r="O1314" s="1"/>
      <c r="P1314" s="56"/>
    </row>
    <row r="1315" spans="1:16" s="57" customFormat="1">
      <c r="A1315" s="1"/>
      <c r="B1315" s="1"/>
      <c r="C1315" s="1"/>
      <c r="D1315" s="40"/>
      <c r="E1315" s="1"/>
      <c r="F1315" s="1"/>
      <c r="G1315" s="1"/>
      <c r="H1315" s="1"/>
      <c r="I1315" s="1"/>
      <c r="J1315" s="1"/>
      <c r="K1315" s="1"/>
      <c r="L1315" s="1"/>
      <c r="M1315" s="1"/>
      <c r="N1315" s="1"/>
      <c r="O1315" s="1"/>
      <c r="P1315" s="56"/>
    </row>
    <row r="1316" spans="1:16" s="57" customFormat="1">
      <c r="A1316" s="1"/>
      <c r="B1316" s="1"/>
      <c r="C1316" s="1"/>
      <c r="D1316" s="40"/>
      <c r="E1316" s="1"/>
      <c r="F1316" s="1"/>
      <c r="G1316" s="1"/>
      <c r="H1316" s="1"/>
      <c r="I1316" s="1"/>
      <c r="J1316" s="1"/>
      <c r="K1316" s="1"/>
      <c r="L1316" s="1"/>
      <c r="M1316" s="1"/>
      <c r="N1316" s="1"/>
      <c r="O1316" s="1"/>
      <c r="P1316" s="56"/>
    </row>
    <row r="1317" spans="1:16" s="57" customFormat="1">
      <c r="A1317" s="1"/>
      <c r="B1317" s="1"/>
      <c r="C1317" s="1"/>
      <c r="D1317" s="40"/>
      <c r="E1317" s="1"/>
      <c r="F1317" s="1"/>
      <c r="G1317" s="1"/>
      <c r="H1317" s="1"/>
      <c r="I1317" s="1"/>
      <c r="J1317" s="1"/>
      <c r="K1317" s="1"/>
      <c r="L1317" s="1"/>
      <c r="M1317" s="1"/>
      <c r="N1317" s="1"/>
      <c r="O1317" s="1"/>
      <c r="P1317" s="56"/>
    </row>
    <row r="1318" spans="1:16" s="57" customFormat="1">
      <c r="A1318" s="1"/>
      <c r="B1318" s="1"/>
      <c r="C1318" s="1"/>
      <c r="D1318" s="40"/>
      <c r="E1318" s="1"/>
      <c r="F1318" s="1"/>
      <c r="G1318" s="1"/>
      <c r="H1318" s="1"/>
      <c r="I1318" s="1"/>
      <c r="J1318" s="1"/>
      <c r="K1318" s="1"/>
      <c r="L1318" s="1"/>
      <c r="M1318" s="1"/>
      <c r="N1318" s="1"/>
      <c r="O1318" s="1"/>
      <c r="P1318" s="56"/>
    </row>
    <row r="1319" spans="1:16" s="57" customFormat="1">
      <c r="A1319" s="1"/>
      <c r="B1319" s="1"/>
      <c r="C1319" s="1"/>
      <c r="D1319" s="40"/>
      <c r="E1319" s="1"/>
      <c r="F1319" s="1"/>
      <c r="G1319" s="1"/>
      <c r="H1319" s="1"/>
      <c r="I1319" s="1"/>
      <c r="J1319" s="1"/>
      <c r="K1319" s="1"/>
      <c r="L1319" s="1"/>
      <c r="M1319" s="1"/>
      <c r="N1319" s="1"/>
      <c r="O1319" s="1"/>
      <c r="P1319" s="56"/>
    </row>
    <row r="1320" spans="1:16" s="57" customFormat="1">
      <c r="A1320" s="1"/>
      <c r="B1320" s="1"/>
      <c r="C1320" s="1"/>
      <c r="D1320" s="40"/>
      <c r="E1320" s="1"/>
      <c r="F1320" s="1"/>
      <c r="G1320" s="1"/>
      <c r="H1320" s="1"/>
      <c r="I1320" s="1"/>
      <c r="J1320" s="1"/>
      <c r="K1320" s="1"/>
      <c r="L1320" s="1"/>
      <c r="M1320" s="1"/>
      <c r="N1320" s="1"/>
      <c r="O1320" s="1"/>
      <c r="P1320" s="56"/>
    </row>
    <row r="1321" spans="1:16" s="57" customFormat="1">
      <c r="A1321" s="1"/>
      <c r="B1321" s="1"/>
      <c r="C1321" s="1"/>
      <c r="D1321" s="40"/>
      <c r="E1321" s="1"/>
      <c r="F1321" s="1"/>
      <c r="G1321" s="1"/>
      <c r="H1321" s="1"/>
      <c r="I1321" s="1"/>
      <c r="J1321" s="1"/>
      <c r="K1321" s="1"/>
      <c r="L1321" s="1"/>
      <c r="M1321" s="1"/>
      <c r="N1321" s="1"/>
      <c r="O1321" s="1"/>
      <c r="P1321" s="56"/>
    </row>
    <row r="1322" spans="1:16" s="57" customFormat="1">
      <c r="A1322" s="1"/>
      <c r="B1322" s="1"/>
      <c r="C1322" s="1"/>
      <c r="D1322" s="40"/>
      <c r="E1322" s="1"/>
      <c r="F1322" s="1"/>
      <c r="G1322" s="1"/>
      <c r="H1322" s="1"/>
      <c r="I1322" s="1"/>
      <c r="J1322" s="1"/>
      <c r="K1322" s="1"/>
      <c r="L1322" s="1"/>
      <c r="M1322" s="1"/>
      <c r="N1322" s="1"/>
      <c r="O1322" s="1"/>
      <c r="P1322" s="56"/>
    </row>
    <row r="1323" spans="1:16" s="57" customFormat="1">
      <c r="A1323" s="1"/>
      <c r="B1323" s="1"/>
      <c r="C1323" s="1"/>
      <c r="D1323" s="40"/>
      <c r="E1323" s="1"/>
      <c r="F1323" s="1"/>
      <c r="G1323" s="1"/>
      <c r="H1323" s="1"/>
      <c r="I1323" s="1"/>
      <c r="J1323" s="1"/>
      <c r="K1323" s="1"/>
      <c r="L1323" s="1"/>
      <c r="M1323" s="1"/>
      <c r="N1323" s="1"/>
      <c r="O1323" s="1"/>
      <c r="P1323" s="56"/>
    </row>
    <row r="1324" spans="1:16" s="57" customFormat="1">
      <c r="A1324" s="1"/>
      <c r="B1324" s="1"/>
      <c r="C1324" s="1"/>
      <c r="D1324" s="40"/>
      <c r="E1324" s="1"/>
      <c r="F1324" s="1"/>
      <c r="G1324" s="1"/>
      <c r="H1324" s="1"/>
      <c r="I1324" s="1"/>
      <c r="J1324" s="1"/>
      <c r="K1324" s="1"/>
      <c r="L1324" s="1"/>
      <c r="M1324" s="1"/>
      <c r="N1324" s="1"/>
      <c r="O1324" s="1"/>
      <c r="P1324" s="56"/>
    </row>
    <row r="1325" spans="1:16" s="57" customFormat="1">
      <c r="A1325" s="1"/>
      <c r="B1325" s="1"/>
      <c r="C1325" s="1"/>
      <c r="D1325" s="40"/>
      <c r="E1325" s="1"/>
      <c r="F1325" s="1"/>
      <c r="G1325" s="1"/>
      <c r="H1325" s="1"/>
      <c r="I1325" s="1"/>
      <c r="J1325" s="1"/>
      <c r="K1325" s="1"/>
      <c r="L1325" s="1"/>
      <c r="M1325" s="1"/>
      <c r="N1325" s="1"/>
      <c r="O1325" s="1"/>
      <c r="P1325" s="56"/>
    </row>
    <row r="1326" spans="1:16" s="57" customFormat="1">
      <c r="A1326" s="1"/>
      <c r="B1326" s="1"/>
      <c r="C1326" s="1"/>
      <c r="D1326" s="40"/>
      <c r="E1326" s="1"/>
      <c r="F1326" s="1"/>
      <c r="G1326" s="1"/>
      <c r="H1326" s="1"/>
      <c r="I1326" s="1"/>
      <c r="J1326" s="1"/>
      <c r="K1326" s="1"/>
      <c r="L1326" s="1"/>
      <c r="M1326" s="1"/>
      <c r="N1326" s="1"/>
      <c r="O1326" s="1"/>
      <c r="P1326" s="56"/>
    </row>
    <row r="1327" spans="1:16" s="57" customFormat="1">
      <c r="A1327" s="1"/>
      <c r="B1327" s="1"/>
      <c r="C1327" s="1"/>
      <c r="D1327" s="40"/>
      <c r="E1327" s="1"/>
      <c r="F1327" s="1"/>
      <c r="G1327" s="1"/>
      <c r="H1327" s="1"/>
      <c r="I1327" s="1"/>
      <c r="J1327" s="1"/>
      <c r="K1327" s="1"/>
      <c r="L1327" s="1"/>
      <c r="M1327" s="1"/>
      <c r="N1327" s="1"/>
      <c r="O1327" s="1"/>
      <c r="P1327" s="56"/>
    </row>
    <row r="1328" spans="1:16" s="57" customFormat="1">
      <c r="A1328" s="1"/>
      <c r="B1328" s="1"/>
      <c r="C1328" s="1"/>
      <c r="D1328" s="40"/>
      <c r="E1328" s="1"/>
      <c r="F1328" s="1"/>
      <c r="G1328" s="1"/>
      <c r="H1328" s="1"/>
      <c r="I1328" s="1"/>
      <c r="J1328" s="1"/>
      <c r="K1328" s="1"/>
      <c r="L1328" s="1"/>
      <c r="M1328" s="1"/>
      <c r="N1328" s="1"/>
      <c r="O1328" s="1"/>
      <c r="P1328" s="56"/>
    </row>
    <row r="1329" spans="1:16" s="57" customFormat="1">
      <c r="A1329" s="1"/>
      <c r="B1329" s="1"/>
      <c r="C1329" s="1"/>
      <c r="D1329" s="40"/>
      <c r="E1329" s="1"/>
      <c r="F1329" s="1"/>
      <c r="G1329" s="1"/>
      <c r="H1329" s="1"/>
      <c r="I1329" s="1"/>
      <c r="J1329" s="1"/>
      <c r="K1329" s="1"/>
      <c r="L1329" s="1"/>
      <c r="M1329" s="1"/>
      <c r="N1329" s="1"/>
      <c r="O1329" s="1"/>
      <c r="P1329" s="56"/>
    </row>
    <row r="1330" spans="1:16" s="57" customFormat="1">
      <c r="A1330" s="1"/>
      <c r="B1330" s="1"/>
      <c r="C1330" s="1"/>
      <c r="D1330" s="40"/>
      <c r="E1330" s="1"/>
      <c r="F1330" s="1"/>
      <c r="G1330" s="1"/>
      <c r="H1330" s="1"/>
      <c r="I1330" s="1"/>
      <c r="J1330" s="1"/>
      <c r="K1330" s="1"/>
      <c r="L1330" s="1"/>
      <c r="M1330" s="1"/>
      <c r="N1330" s="1"/>
      <c r="O1330" s="1"/>
      <c r="P1330" s="56"/>
    </row>
    <row r="1331" spans="1:16" s="57" customFormat="1">
      <c r="A1331" s="1"/>
      <c r="B1331" s="1"/>
      <c r="C1331" s="1"/>
      <c r="D1331" s="40"/>
      <c r="E1331" s="1"/>
      <c r="F1331" s="1"/>
      <c r="G1331" s="1"/>
      <c r="H1331" s="1"/>
      <c r="I1331" s="1"/>
      <c r="J1331" s="1"/>
      <c r="K1331" s="1"/>
      <c r="L1331" s="1"/>
      <c r="M1331" s="1"/>
      <c r="N1331" s="1"/>
      <c r="O1331" s="1"/>
      <c r="P1331" s="56"/>
    </row>
    <row r="1332" spans="1:16" s="57" customFormat="1">
      <c r="A1332" s="1"/>
      <c r="B1332" s="1"/>
      <c r="C1332" s="1"/>
      <c r="D1332" s="40"/>
      <c r="E1332" s="1"/>
      <c r="F1332" s="1"/>
      <c r="G1332" s="1"/>
      <c r="H1332" s="1"/>
      <c r="I1332" s="1"/>
      <c r="J1332" s="1"/>
      <c r="K1332" s="1"/>
      <c r="L1332" s="1"/>
      <c r="M1332" s="1"/>
      <c r="N1332" s="1"/>
      <c r="O1332" s="1"/>
      <c r="P1332" s="56"/>
    </row>
    <row r="1333" spans="1:16" s="57" customFormat="1">
      <c r="A1333" s="1"/>
      <c r="B1333" s="1"/>
      <c r="C1333" s="1"/>
      <c r="D1333" s="40"/>
      <c r="E1333" s="1"/>
      <c r="F1333" s="1"/>
      <c r="G1333" s="1"/>
      <c r="H1333" s="1"/>
      <c r="I1333" s="1"/>
      <c r="J1333" s="1"/>
      <c r="K1333" s="1"/>
      <c r="L1333" s="1"/>
      <c r="M1333" s="1"/>
      <c r="N1333" s="1"/>
      <c r="O1333" s="1"/>
      <c r="P1333" s="56"/>
    </row>
    <row r="1334" spans="1:16" s="57" customFormat="1">
      <c r="A1334" s="1"/>
      <c r="B1334" s="1"/>
      <c r="C1334" s="1"/>
      <c r="D1334" s="40"/>
      <c r="E1334" s="1"/>
      <c r="F1334" s="1"/>
      <c r="G1334" s="1"/>
      <c r="H1334" s="1"/>
      <c r="I1334" s="1"/>
      <c r="J1334" s="1"/>
      <c r="K1334" s="1"/>
      <c r="L1334" s="1"/>
      <c r="M1334" s="1"/>
      <c r="N1334" s="1"/>
      <c r="O1334" s="1"/>
      <c r="P1334" s="56"/>
    </row>
    <row r="1335" spans="1:16" s="57" customFormat="1">
      <c r="A1335" s="1"/>
      <c r="B1335" s="1"/>
      <c r="C1335" s="1"/>
      <c r="D1335" s="40"/>
      <c r="E1335" s="1"/>
      <c r="F1335" s="1"/>
      <c r="G1335" s="1"/>
      <c r="H1335" s="1"/>
      <c r="I1335" s="1"/>
      <c r="J1335" s="1"/>
      <c r="K1335" s="1"/>
      <c r="L1335" s="1"/>
      <c r="M1335" s="1"/>
      <c r="N1335" s="1"/>
      <c r="O1335" s="1"/>
      <c r="P1335" s="56"/>
    </row>
    <row r="1336" spans="1:16" s="57" customFormat="1">
      <c r="A1336" s="1"/>
      <c r="B1336" s="1"/>
      <c r="C1336" s="1"/>
      <c r="D1336" s="40"/>
      <c r="E1336" s="1"/>
      <c r="F1336" s="1"/>
      <c r="G1336" s="1"/>
      <c r="H1336" s="1"/>
      <c r="I1336" s="1"/>
      <c r="J1336" s="1"/>
      <c r="K1336" s="1"/>
      <c r="L1336" s="1"/>
      <c r="M1336" s="1"/>
      <c r="N1336" s="1"/>
      <c r="O1336" s="1"/>
      <c r="P1336" s="56"/>
    </row>
    <row r="1337" spans="1:16" s="57" customFormat="1">
      <c r="A1337" s="1"/>
      <c r="B1337" s="1"/>
      <c r="C1337" s="1"/>
      <c r="D1337" s="40"/>
      <c r="E1337" s="1"/>
      <c r="F1337" s="1"/>
      <c r="G1337" s="1"/>
      <c r="H1337" s="1"/>
      <c r="I1337" s="1"/>
      <c r="J1337" s="1"/>
      <c r="K1337" s="1"/>
      <c r="L1337" s="1"/>
      <c r="M1337" s="1"/>
      <c r="N1337" s="1"/>
      <c r="O1337" s="1"/>
      <c r="P1337" s="56"/>
    </row>
    <row r="1338" spans="1:16" s="57" customFormat="1">
      <c r="A1338" s="1"/>
      <c r="B1338" s="1"/>
      <c r="C1338" s="1"/>
      <c r="D1338" s="40"/>
      <c r="E1338" s="1"/>
      <c r="F1338" s="1"/>
      <c r="G1338" s="1"/>
      <c r="H1338" s="1"/>
      <c r="I1338" s="1"/>
      <c r="J1338" s="1"/>
      <c r="K1338" s="1"/>
      <c r="L1338" s="1"/>
      <c r="M1338" s="1"/>
      <c r="N1338" s="1"/>
      <c r="O1338" s="1"/>
      <c r="P1338" s="56"/>
    </row>
    <row r="1339" spans="1:16" s="57" customFormat="1">
      <c r="A1339" s="1"/>
      <c r="B1339" s="1"/>
      <c r="C1339" s="1"/>
      <c r="D1339" s="40"/>
      <c r="E1339" s="1"/>
      <c r="F1339" s="1"/>
      <c r="G1339" s="1"/>
      <c r="H1339" s="1"/>
      <c r="I1339" s="1"/>
      <c r="J1339" s="1"/>
      <c r="K1339" s="1"/>
      <c r="L1339" s="1"/>
      <c r="M1339" s="1"/>
      <c r="N1339" s="1"/>
      <c r="O1339" s="1"/>
      <c r="P1339" s="56"/>
    </row>
    <row r="1340" spans="1:16" s="57" customFormat="1">
      <c r="A1340" s="1"/>
      <c r="B1340" s="1"/>
      <c r="C1340" s="1"/>
      <c r="D1340" s="40"/>
      <c r="E1340" s="1"/>
      <c r="F1340" s="1"/>
      <c r="G1340" s="1"/>
      <c r="H1340" s="1"/>
      <c r="I1340" s="1"/>
      <c r="J1340" s="1"/>
      <c r="K1340" s="1"/>
      <c r="L1340" s="1"/>
      <c r="M1340" s="1"/>
      <c r="N1340" s="1"/>
      <c r="O1340" s="1"/>
      <c r="P1340" s="56"/>
    </row>
    <row r="1341" spans="1:16" s="57" customFormat="1">
      <c r="A1341" s="1"/>
      <c r="B1341" s="1"/>
      <c r="C1341" s="1"/>
      <c r="D1341" s="40"/>
      <c r="E1341" s="1"/>
      <c r="F1341" s="1"/>
      <c r="G1341" s="1"/>
      <c r="H1341" s="1"/>
      <c r="I1341" s="1"/>
      <c r="J1341" s="1"/>
      <c r="K1341" s="1"/>
      <c r="L1341" s="1"/>
      <c r="M1341" s="1"/>
      <c r="N1341" s="1"/>
      <c r="O1341" s="1"/>
      <c r="P1341" s="56"/>
    </row>
    <row r="1342" spans="1:16" s="57" customFormat="1">
      <c r="A1342" s="1"/>
      <c r="B1342" s="1"/>
      <c r="C1342" s="1"/>
      <c r="D1342" s="40"/>
      <c r="E1342" s="1"/>
      <c r="F1342" s="1"/>
      <c r="G1342" s="1"/>
      <c r="H1342" s="1"/>
      <c r="I1342" s="1"/>
      <c r="J1342" s="1"/>
      <c r="K1342" s="1"/>
      <c r="L1342" s="1"/>
      <c r="M1342" s="1"/>
      <c r="N1342" s="1"/>
      <c r="O1342" s="1"/>
      <c r="P1342" s="56"/>
    </row>
    <row r="1343" spans="1:16" s="57" customFormat="1">
      <c r="A1343" s="1"/>
      <c r="B1343" s="1"/>
      <c r="C1343" s="1"/>
      <c r="D1343" s="40"/>
      <c r="E1343" s="1"/>
      <c r="F1343" s="1"/>
      <c r="G1343" s="1"/>
      <c r="H1343" s="1"/>
      <c r="I1343" s="1"/>
      <c r="J1343" s="1"/>
      <c r="K1343" s="1"/>
      <c r="L1343" s="1"/>
      <c r="M1343" s="1"/>
      <c r="N1343" s="1"/>
      <c r="O1343" s="1"/>
      <c r="P1343" s="56"/>
    </row>
    <row r="1344" spans="1:16" s="57" customFormat="1">
      <c r="A1344" s="1"/>
      <c r="B1344" s="1"/>
      <c r="C1344" s="1"/>
      <c r="D1344" s="40"/>
      <c r="E1344" s="1"/>
      <c r="F1344" s="1"/>
      <c r="G1344" s="1"/>
      <c r="H1344" s="1"/>
      <c r="I1344" s="1"/>
      <c r="J1344" s="1"/>
      <c r="K1344" s="1"/>
      <c r="L1344" s="1"/>
      <c r="M1344" s="1"/>
      <c r="N1344" s="1"/>
      <c r="O1344" s="1"/>
      <c r="P1344" s="56"/>
    </row>
    <row r="1345" spans="1:16" s="57" customFormat="1">
      <c r="A1345" s="1"/>
      <c r="B1345" s="1"/>
      <c r="C1345" s="1"/>
      <c r="D1345" s="40"/>
      <c r="E1345" s="1"/>
      <c r="F1345" s="1"/>
      <c r="G1345" s="1"/>
      <c r="H1345" s="1"/>
      <c r="I1345" s="1"/>
      <c r="J1345" s="1"/>
      <c r="K1345" s="1"/>
      <c r="L1345" s="1"/>
      <c r="M1345" s="1"/>
      <c r="N1345" s="1"/>
      <c r="O1345" s="1"/>
      <c r="P1345" s="56"/>
    </row>
    <row r="1346" spans="1:16" s="57" customFormat="1">
      <c r="A1346" s="1"/>
      <c r="B1346" s="1"/>
      <c r="C1346" s="1"/>
      <c r="D1346" s="40"/>
      <c r="E1346" s="1"/>
      <c r="F1346" s="1"/>
      <c r="G1346" s="1"/>
      <c r="H1346" s="1"/>
      <c r="I1346" s="1"/>
      <c r="J1346" s="1"/>
      <c r="K1346" s="1"/>
      <c r="L1346" s="1"/>
      <c r="M1346" s="1"/>
      <c r="N1346" s="1"/>
      <c r="O1346" s="1"/>
      <c r="P1346" s="56"/>
    </row>
    <row r="1347" spans="1:16" s="57" customFormat="1">
      <c r="A1347" s="1"/>
      <c r="B1347" s="1"/>
      <c r="C1347" s="1"/>
      <c r="D1347" s="40"/>
      <c r="E1347" s="1"/>
      <c r="F1347" s="1"/>
      <c r="G1347" s="1"/>
      <c r="H1347" s="1"/>
      <c r="I1347" s="1"/>
      <c r="J1347" s="1"/>
      <c r="K1347" s="1"/>
      <c r="L1347" s="1"/>
      <c r="M1347" s="1"/>
      <c r="N1347" s="1"/>
      <c r="O1347" s="1"/>
      <c r="P1347" s="56"/>
    </row>
    <row r="1348" spans="1:16" s="57" customFormat="1">
      <c r="A1348" s="1"/>
      <c r="B1348" s="1"/>
      <c r="C1348" s="1"/>
      <c r="D1348" s="40"/>
      <c r="E1348" s="1"/>
      <c r="F1348" s="1"/>
      <c r="G1348" s="1"/>
      <c r="H1348" s="1"/>
      <c r="I1348" s="1"/>
      <c r="J1348" s="1"/>
      <c r="K1348" s="1"/>
      <c r="L1348" s="1"/>
      <c r="M1348" s="1"/>
      <c r="N1348" s="1"/>
      <c r="O1348" s="1"/>
      <c r="P1348" s="56"/>
    </row>
    <row r="1349" spans="1:16" s="57" customFormat="1">
      <c r="A1349" s="1"/>
      <c r="B1349" s="1"/>
      <c r="C1349" s="1"/>
      <c r="D1349" s="40"/>
      <c r="E1349" s="1"/>
      <c r="F1349" s="1"/>
      <c r="G1349" s="1"/>
      <c r="H1349" s="1"/>
      <c r="I1349" s="1"/>
      <c r="J1349" s="1"/>
      <c r="K1349" s="1"/>
      <c r="L1349" s="1"/>
      <c r="M1349" s="1"/>
      <c r="N1349" s="1"/>
      <c r="O1349" s="1"/>
      <c r="P1349" s="56"/>
    </row>
    <row r="1350" spans="1:16" s="57" customFormat="1">
      <c r="A1350" s="1"/>
      <c r="B1350" s="1"/>
      <c r="C1350" s="1"/>
      <c r="D1350" s="40"/>
      <c r="E1350" s="1"/>
      <c r="F1350" s="1"/>
      <c r="G1350" s="1"/>
      <c r="H1350" s="1"/>
      <c r="I1350" s="1"/>
      <c r="J1350" s="1"/>
      <c r="K1350" s="1"/>
      <c r="L1350" s="1"/>
      <c r="M1350" s="1"/>
      <c r="N1350" s="1"/>
      <c r="O1350" s="1"/>
      <c r="P1350" s="56"/>
    </row>
    <row r="1351" spans="1:16" s="57" customFormat="1">
      <c r="A1351" s="1"/>
      <c r="B1351" s="1"/>
      <c r="C1351" s="1"/>
      <c r="D1351" s="40"/>
      <c r="E1351" s="1"/>
      <c r="F1351" s="1"/>
      <c r="G1351" s="1"/>
      <c r="H1351" s="1"/>
      <c r="I1351" s="1"/>
      <c r="J1351" s="1"/>
      <c r="K1351" s="1"/>
      <c r="L1351" s="1"/>
      <c r="M1351" s="1"/>
      <c r="N1351" s="1"/>
      <c r="O1351" s="1"/>
      <c r="P1351" s="56"/>
    </row>
    <row r="1352" spans="1:16" s="57" customFormat="1">
      <c r="A1352" s="1"/>
      <c r="B1352" s="1"/>
      <c r="C1352" s="1"/>
      <c r="D1352" s="40"/>
      <c r="E1352" s="1"/>
      <c r="F1352" s="1"/>
      <c r="G1352" s="1"/>
      <c r="H1352" s="1"/>
      <c r="I1352" s="1"/>
      <c r="J1352" s="1"/>
      <c r="K1352" s="1"/>
      <c r="L1352" s="1"/>
      <c r="M1352" s="1"/>
      <c r="N1352" s="1"/>
      <c r="O1352" s="1"/>
      <c r="P1352" s="56"/>
    </row>
    <row r="1353" spans="1:16" s="57" customFormat="1">
      <c r="A1353" s="1"/>
      <c r="B1353" s="1"/>
      <c r="C1353" s="1"/>
      <c r="D1353" s="40"/>
      <c r="E1353" s="1"/>
      <c r="F1353" s="1"/>
      <c r="G1353" s="1"/>
      <c r="H1353" s="1"/>
      <c r="I1353" s="1"/>
      <c r="J1353" s="1"/>
      <c r="K1353" s="1"/>
      <c r="L1353" s="1"/>
      <c r="M1353" s="1"/>
      <c r="N1353" s="1"/>
      <c r="O1353" s="1"/>
      <c r="P1353" s="56"/>
    </row>
    <row r="1354" spans="1:16" s="57" customFormat="1">
      <c r="A1354" s="1"/>
      <c r="B1354" s="1"/>
      <c r="C1354" s="1"/>
      <c r="D1354" s="40"/>
      <c r="E1354" s="1"/>
      <c r="F1354" s="1"/>
      <c r="G1354" s="1"/>
      <c r="H1354" s="1"/>
      <c r="I1354" s="1"/>
      <c r="J1354" s="1"/>
      <c r="K1354" s="1"/>
      <c r="L1354" s="1"/>
      <c r="M1354" s="1"/>
      <c r="N1354" s="1"/>
      <c r="O1354" s="1"/>
      <c r="P1354" s="56"/>
    </row>
    <row r="1355" spans="1:16" s="57" customFormat="1">
      <c r="A1355" s="1"/>
      <c r="B1355" s="1"/>
      <c r="C1355" s="1"/>
      <c r="D1355" s="40"/>
      <c r="E1355" s="1"/>
      <c r="F1355" s="1"/>
      <c r="G1355" s="1"/>
      <c r="H1355" s="1"/>
      <c r="I1355" s="1"/>
      <c r="J1355" s="1"/>
      <c r="K1355" s="1"/>
      <c r="L1355" s="1"/>
      <c r="M1355" s="1"/>
      <c r="N1355" s="1"/>
      <c r="O1355" s="1"/>
      <c r="P1355" s="56"/>
    </row>
    <row r="1356" spans="1:16" s="57" customFormat="1">
      <c r="A1356" s="1"/>
      <c r="B1356" s="1"/>
      <c r="C1356" s="1"/>
      <c r="D1356" s="40"/>
      <c r="E1356" s="1"/>
      <c r="F1356" s="1"/>
      <c r="G1356" s="1"/>
      <c r="H1356" s="1"/>
      <c r="I1356" s="1"/>
      <c r="J1356" s="1"/>
      <c r="K1356" s="1"/>
      <c r="L1356" s="1"/>
      <c r="M1356" s="1"/>
      <c r="N1356" s="1"/>
      <c r="O1356" s="1"/>
      <c r="P1356" s="56"/>
    </row>
    <row r="1357" spans="1:16" s="57" customFormat="1">
      <c r="A1357" s="1"/>
      <c r="B1357" s="1"/>
      <c r="C1357" s="1"/>
      <c r="D1357" s="40"/>
      <c r="E1357" s="1"/>
      <c r="F1357" s="1"/>
      <c r="G1357" s="1"/>
      <c r="H1357" s="1"/>
      <c r="I1357" s="1"/>
      <c r="J1357" s="1"/>
      <c r="K1357" s="1"/>
      <c r="L1357" s="1"/>
      <c r="M1357" s="1"/>
      <c r="N1357" s="1"/>
      <c r="O1357" s="1"/>
      <c r="P1357" s="56"/>
    </row>
    <row r="1358" spans="1:16" s="57" customFormat="1">
      <c r="A1358" s="1"/>
      <c r="B1358" s="1"/>
      <c r="C1358" s="1"/>
      <c r="D1358" s="40"/>
      <c r="E1358" s="1"/>
      <c r="F1358" s="1"/>
      <c r="G1358" s="1"/>
      <c r="H1358" s="1"/>
      <c r="I1358" s="1"/>
      <c r="J1358" s="1"/>
      <c r="K1358" s="1"/>
      <c r="L1358" s="1"/>
      <c r="M1358" s="1"/>
      <c r="N1358" s="1"/>
      <c r="O1358" s="1"/>
      <c r="P1358" s="56"/>
    </row>
    <row r="1359" spans="1:16" s="57" customFormat="1">
      <c r="A1359" s="1"/>
      <c r="B1359" s="1"/>
      <c r="C1359" s="1"/>
      <c r="D1359" s="40"/>
      <c r="E1359" s="1"/>
      <c r="F1359" s="1"/>
      <c r="G1359" s="1"/>
      <c r="H1359" s="1"/>
      <c r="I1359" s="1"/>
      <c r="J1359" s="1"/>
      <c r="K1359" s="1"/>
      <c r="L1359" s="1"/>
      <c r="M1359" s="1"/>
      <c r="N1359" s="1"/>
      <c r="O1359" s="1"/>
      <c r="P1359" s="56"/>
    </row>
    <row r="1360" spans="1:16" s="57" customFormat="1">
      <c r="A1360" s="1"/>
      <c r="B1360" s="1"/>
      <c r="C1360" s="1"/>
      <c r="D1360" s="40"/>
      <c r="E1360" s="1"/>
      <c r="F1360" s="1"/>
      <c r="G1360" s="1"/>
      <c r="H1360" s="1"/>
      <c r="I1360" s="1"/>
      <c r="J1360" s="1"/>
      <c r="K1360" s="1"/>
      <c r="L1360" s="1"/>
      <c r="M1360" s="1"/>
      <c r="N1360" s="1"/>
      <c r="O1360" s="1"/>
      <c r="P1360" s="56"/>
    </row>
    <row r="1361" spans="1:16" s="57" customFormat="1">
      <c r="A1361" s="1"/>
      <c r="B1361" s="1"/>
      <c r="C1361" s="1"/>
      <c r="D1361" s="40"/>
      <c r="E1361" s="1"/>
      <c r="F1361" s="1"/>
      <c r="G1361" s="1"/>
      <c r="H1361" s="1"/>
      <c r="I1361" s="1"/>
      <c r="J1361" s="1"/>
      <c r="K1361" s="1"/>
      <c r="L1361" s="1"/>
      <c r="M1361" s="1"/>
      <c r="N1361" s="1"/>
      <c r="O1361" s="1"/>
      <c r="P1361" s="56"/>
    </row>
    <row r="1362" spans="1:16" s="57" customFormat="1">
      <c r="A1362" s="1"/>
      <c r="B1362" s="1"/>
      <c r="C1362" s="1"/>
      <c r="D1362" s="40"/>
      <c r="E1362" s="1"/>
      <c r="F1362" s="1"/>
      <c r="G1362" s="1"/>
      <c r="H1362" s="1"/>
      <c r="I1362" s="1"/>
      <c r="J1362" s="1"/>
      <c r="K1362" s="1"/>
      <c r="L1362" s="1"/>
      <c r="M1362" s="1"/>
      <c r="N1362" s="1"/>
      <c r="O1362" s="1"/>
      <c r="P1362" s="56"/>
    </row>
    <row r="1363" spans="1:16" s="57" customFormat="1">
      <c r="A1363" s="1"/>
      <c r="B1363" s="1"/>
      <c r="C1363" s="1"/>
      <c r="D1363" s="40"/>
      <c r="E1363" s="1"/>
      <c r="F1363" s="1"/>
      <c r="G1363" s="1"/>
      <c r="H1363" s="1"/>
      <c r="I1363" s="1"/>
      <c r="J1363" s="1"/>
      <c r="K1363" s="1"/>
      <c r="L1363" s="1"/>
      <c r="M1363" s="1"/>
      <c r="N1363" s="1"/>
      <c r="O1363" s="1"/>
      <c r="P1363" s="56"/>
    </row>
    <row r="1364" spans="1:16" s="57" customFormat="1">
      <c r="A1364" s="1"/>
      <c r="B1364" s="1"/>
      <c r="C1364" s="1"/>
      <c r="D1364" s="40"/>
      <c r="E1364" s="1"/>
      <c r="F1364" s="1"/>
      <c r="G1364" s="1"/>
      <c r="H1364" s="1"/>
      <c r="I1364" s="1"/>
      <c r="J1364" s="1"/>
      <c r="K1364" s="1"/>
      <c r="L1364" s="1"/>
      <c r="M1364" s="1"/>
      <c r="N1364" s="1"/>
      <c r="O1364" s="1"/>
      <c r="P1364" s="56"/>
    </row>
    <row r="1365" spans="1:16" s="57" customFormat="1">
      <c r="A1365" s="1"/>
      <c r="B1365" s="1"/>
      <c r="C1365" s="1"/>
      <c r="D1365" s="40"/>
      <c r="E1365" s="1"/>
      <c r="F1365" s="1"/>
      <c r="G1365" s="1"/>
      <c r="H1365" s="1"/>
      <c r="I1365" s="1"/>
      <c r="J1365" s="1"/>
      <c r="K1365" s="1"/>
      <c r="L1365" s="1"/>
      <c r="M1365" s="1"/>
      <c r="N1365" s="1"/>
      <c r="O1365" s="1"/>
      <c r="P1365" s="56"/>
    </row>
    <row r="1366" spans="1:16" s="57" customFormat="1">
      <c r="A1366" s="1"/>
      <c r="B1366" s="1"/>
      <c r="C1366" s="1"/>
      <c r="D1366" s="40"/>
      <c r="E1366" s="1"/>
      <c r="F1366" s="1"/>
      <c r="G1366" s="1"/>
      <c r="H1366" s="1"/>
      <c r="I1366" s="1"/>
      <c r="J1366" s="1"/>
      <c r="K1366" s="1"/>
      <c r="L1366" s="1"/>
      <c r="M1366" s="1"/>
      <c r="N1366" s="1"/>
      <c r="O1366" s="1"/>
      <c r="P1366" s="56"/>
    </row>
    <row r="1367" spans="1:16" s="57" customFormat="1">
      <c r="A1367" s="1"/>
      <c r="B1367" s="1"/>
      <c r="C1367" s="1"/>
      <c r="D1367" s="40"/>
      <c r="E1367" s="1"/>
      <c r="F1367" s="1"/>
      <c r="G1367" s="1"/>
      <c r="H1367" s="1"/>
      <c r="I1367" s="1"/>
      <c r="J1367" s="1"/>
      <c r="K1367" s="1"/>
      <c r="L1367" s="1"/>
      <c r="M1367" s="1"/>
      <c r="N1367" s="1"/>
      <c r="O1367" s="1"/>
      <c r="P1367" s="56"/>
    </row>
    <row r="1368" spans="1:16" s="57" customFormat="1">
      <c r="A1368" s="1"/>
      <c r="B1368" s="1"/>
      <c r="C1368" s="1"/>
      <c r="D1368" s="40"/>
      <c r="E1368" s="1"/>
      <c r="F1368" s="1"/>
      <c r="G1368" s="1"/>
      <c r="H1368" s="1"/>
      <c r="I1368" s="1"/>
      <c r="J1368" s="1"/>
      <c r="K1368" s="1"/>
      <c r="L1368" s="1"/>
      <c r="M1368" s="1"/>
      <c r="N1368" s="1"/>
      <c r="O1368" s="1"/>
      <c r="P1368" s="56"/>
    </row>
    <row r="1369" spans="1:16" s="57" customFormat="1">
      <c r="A1369" s="1"/>
      <c r="B1369" s="1"/>
      <c r="C1369" s="1"/>
      <c r="D1369" s="40"/>
      <c r="E1369" s="1"/>
      <c r="F1369" s="1"/>
      <c r="G1369" s="1"/>
      <c r="H1369" s="1"/>
      <c r="I1369" s="1"/>
      <c r="J1369" s="1"/>
      <c r="K1369" s="1"/>
      <c r="L1369" s="1"/>
      <c r="M1369" s="1"/>
      <c r="N1369" s="1"/>
      <c r="O1369" s="1"/>
      <c r="P1369" s="56"/>
    </row>
    <row r="1370" spans="1:16" s="57" customFormat="1">
      <c r="A1370" s="1"/>
      <c r="B1370" s="1"/>
      <c r="C1370" s="1"/>
      <c r="D1370" s="40"/>
      <c r="E1370" s="1"/>
      <c r="F1370" s="1"/>
      <c r="G1370" s="1"/>
      <c r="H1370" s="1"/>
      <c r="I1370" s="1"/>
      <c r="J1370" s="1"/>
      <c r="K1370" s="1"/>
      <c r="L1370" s="1"/>
      <c r="M1370" s="1"/>
      <c r="N1370" s="1"/>
      <c r="O1370" s="1"/>
      <c r="P1370" s="56"/>
    </row>
    <row r="1371" spans="1:16" s="57" customFormat="1">
      <c r="A1371" s="1"/>
      <c r="B1371" s="1"/>
      <c r="C1371" s="1"/>
      <c r="D1371" s="40"/>
      <c r="E1371" s="1"/>
      <c r="F1371" s="1"/>
      <c r="G1371" s="1"/>
      <c r="H1371" s="1"/>
      <c r="I1371" s="1"/>
      <c r="J1371" s="1"/>
      <c r="K1371" s="1"/>
      <c r="L1371" s="1"/>
      <c r="M1371" s="1"/>
      <c r="N1371" s="1"/>
      <c r="O1371" s="1"/>
      <c r="P1371" s="56"/>
    </row>
    <row r="1372" spans="1:16" s="57" customFormat="1">
      <c r="A1372" s="1"/>
      <c r="B1372" s="1"/>
      <c r="C1372" s="1"/>
      <c r="D1372" s="40"/>
      <c r="E1372" s="1"/>
      <c r="F1372" s="1"/>
      <c r="G1372" s="1"/>
      <c r="H1372" s="1"/>
      <c r="I1372" s="1"/>
      <c r="J1372" s="1"/>
      <c r="K1372" s="1"/>
      <c r="L1372" s="1"/>
      <c r="M1372" s="1"/>
      <c r="N1372" s="1"/>
      <c r="O1372" s="1"/>
      <c r="P1372" s="56"/>
    </row>
    <row r="1373" spans="1:16" s="57" customFormat="1">
      <c r="A1373" s="1"/>
      <c r="B1373" s="1"/>
      <c r="C1373" s="1"/>
      <c r="D1373" s="40"/>
      <c r="E1373" s="1"/>
      <c r="F1373" s="1"/>
      <c r="G1373" s="1"/>
      <c r="H1373" s="1"/>
      <c r="I1373" s="1"/>
      <c r="J1373" s="1"/>
      <c r="K1373" s="1"/>
      <c r="L1373" s="1"/>
      <c r="M1373" s="1"/>
      <c r="N1373" s="1"/>
      <c r="O1373" s="1"/>
      <c r="P1373" s="56"/>
    </row>
    <row r="1374" spans="1:16" s="57" customFormat="1">
      <c r="A1374" s="1"/>
      <c r="B1374" s="1"/>
      <c r="C1374" s="1"/>
      <c r="D1374" s="40"/>
      <c r="E1374" s="1"/>
      <c r="F1374" s="1"/>
      <c r="G1374" s="1"/>
      <c r="H1374" s="1"/>
      <c r="I1374" s="1"/>
      <c r="J1374" s="1"/>
      <c r="K1374" s="1"/>
      <c r="L1374" s="1"/>
      <c r="M1374" s="1"/>
      <c r="N1374" s="1"/>
      <c r="O1374" s="1"/>
      <c r="P1374" s="56"/>
    </row>
    <row r="1375" spans="1:16" s="57" customFormat="1">
      <c r="A1375" s="1"/>
      <c r="B1375" s="1"/>
      <c r="C1375" s="1"/>
      <c r="D1375" s="40"/>
      <c r="E1375" s="1"/>
      <c r="F1375" s="1"/>
      <c r="G1375" s="1"/>
      <c r="H1375" s="1"/>
      <c r="I1375" s="1"/>
      <c r="J1375" s="1"/>
      <c r="K1375" s="1"/>
      <c r="L1375" s="1"/>
      <c r="M1375" s="1"/>
      <c r="N1375" s="1"/>
      <c r="O1375" s="1"/>
      <c r="P1375" s="56"/>
    </row>
    <row r="1376" spans="1:16" s="57" customFormat="1">
      <c r="A1376" s="1"/>
      <c r="B1376" s="1"/>
      <c r="C1376" s="1"/>
      <c r="D1376" s="40"/>
      <c r="E1376" s="1"/>
      <c r="F1376" s="1"/>
      <c r="G1376" s="1"/>
      <c r="H1376" s="1"/>
      <c r="I1376" s="1"/>
      <c r="J1376" s="1"/>
      <c r="K1376" s="1"/>
      <c r="L1376" s="1"/>
      <c r="M1376" s="1"/>
      <c r="N1376" s="1"/>
      <c r="O1376" s="1"/>
      <c r="P1376" s="56"/>
    </row>
    <row r="1377" spans="1:16" s="57" customFormat="1">
      <c r="A1377" s="1"/>
      <c r="B1377" s="1"/>
      <c r="C1377" s="1"/>
      <c r="D1377" s="40"/>
      <c r="E1377" s="1"/>
      <c r="F1377" s="1"/>
      <c r="G1377" s="1"/>
      <c r="H1377" s="1"/>
      <c r="I1377" s="1"/>
      <c r="J1377" s="1"/>
      <c r="K1377" s="1"/>
      <c r="L1377" s="1"/>
      <c r="M1377" s="1"/>
      <c r="N1377" s="1"/>
      <c r="O1377" s="1"/>
      <c r="P1377" s="56"/>
    </row>
    <row r="1378" spans="1:16" s="57" customFormat="1">
      <c r="A1378" s="1"/>
      <c r="B1378" s="1"/>
      <c r="C1378" s="1"/>
      <c r="D1378" s="40"/>
      <c r="E1378" s="1"/>
      <c r="F1378" s="1"/>
      <c r="G1378" s="1"/>
      <c r="H1378" s="1"/>
      <c r="I1378" s="1"/>
      <c r="J1378" s="1"/>
      <c r="K1378" s="1"/>
      <c r="L1378" s="1"/>
      <c r="M1378" s="1"/>
      <c r="N1378" s="1"/>
      <c r="O1378" s="1"/>
      <c r="P1378" s="56"/>
    </row>
    <row r="1379" spans="1:16" s="57" customFormat="1">
      <c r="A1379" s="1"/>
      <c r="B1379" s="1"/>
      <c r="C1379" s="1"/>
      <c r="D1379" s="40"/>
      <c r="E1379" s="1"/>
      <c r="F1379" s="1"/>
      <c r="G1379" s="1"/>
      <c r="H1379" s="1"/>
      <c r="I1379" s="1"/>
      <c r="J1379" s="1"/>
      <c r="K1379" s="1"/>
      <c r="L1379" s="1"/>
      <c r="M1379" s="1"/>
      <c r="N1379" s="1"/>
      <c r="O1379" s="1"/>
      <c r="P1379" s="56"/>
    </row>
    <row r="1380" spans="1:16" s="57" customFormat="1">
      <c r="A1380" s="1"/>
      <c r="B1380" s="1"/>
      <c r="C1380" s="1"/>
      <c r="D1380" s="40"/>
      <c r="E1380" s="1"/>
      <c r="F1380" s="1"/>
      <c r="G1380" s="1"/>
      <c r="H1380" s="1"/>
      <c r="I1380" s="1"/>
      <c r="J1380" s="1"/>
      <c r="K1380" s="1"/>
      <c r="L1380" s="1"/>
      <c r="M1380" s="1"/>
      <c r="N1380" s="1"/>
      <c r="O1380" s="1"/>
      <c r="P1380" s="56"/>
    </row>
    <row r="1381" spans="1:16" s="57" customFormat="1">
      <c r="A1381" s="1"/>
      <c r="B1381" s="1"/>
      <c r="C1381" s="1"/>
      <c r="D1381" s="40"/>
      <c r="E1381" s="1"/>
      <c r="F1381" s="1"/>
      <c r="G1381" s="1"/>
      <c r="H1381" s="1"/>
      <c r="I1381" s="1"/>
      <c r="J1381" s="1"/>
      <c r="K1381" s="1"/>
      <c r="L1381" s="1"/>
      <c r="M1381" s="1"/>
      <c r="N1381" s="1"/>
      <c r="O1381" s="1"/>
      <c r="P1381" s="56"/>
    </row>
    <row r="1382" spans="1:16" s="57" customFormat="1">
      <c r="A1382" s="1"/>
      <c r="B1382" s="1"/>
      <c r="C1382" s="1"/>
      <c r="D1382" s="40"/>
      <c r="E1382" s="1"/>
      <c r="F1382" s="1"/>
      <c r="G1382" s="1"/>
      <c r="H1382" s="1"/>
      <c r="I1382" s="1"/>
      <c r="J1382" s="1"/>
      <c r="K1382" s="1"/>
      <c r="L1382" s="1"/>
      <c r="M1382" s="1"/>
      <c r="N1382" s="1"/>
      <c r="O1382" s="1"/>
      <c r="P1382" s="56"/>
    </row>
    <row r="1383" spans="1:16" s="57" customFormat="1">
      <c r="A1383" s="1"/>
      <c r="B1383" s="1"/>
      <c r="C1383" s="1"/>
      <c r="D1383" s="40"/>
      <c r="E1383" s="1"/>
      <c r="F1383" s="1"/>
      <c r="G1383" s="1"/>
      <c r="H1383" s="1"/>
      <c r="I1383" s="1"/>
      <c r="J1383" s="1"/>
      <c r="K1383" s="1"/>
      <c r="L1383" s="1"/>
      <c r="M1383" s="1"/>
      <c r="N1383" s="1"/>
      <c r="O1383" s="1"/>
      <c r="P1383" s="56"/>
    </row>
    <row r="1384" spans="1:16" s="57" customFormat="1">
      <c r="A1384" s="1"/>
      <c r="B1384" s="1"/>
      <c r="C1384" s="1"/>
      <c r="D1384" s="40"/>
      <c r="E1384" s="1"/>
      <c r="F1384" s="1"/>
      <c r="G1384" s="1"/>
      <c r="H1384" s="1"/>
      <c r="I1384" s="1"/>
      <c r="J1384" s="1"/>
      <c r="K1384" s="1"/>
      <c r="L1384" s="1"/>
      <c r="M1384" s="1"/>
      <c r="N1384" s="1"/>
      <c r="O1384" s="1"/>
      <c r="P1384" s="56"/>
    </row>
    <row r="1385" spans="1:16" s="57" customFormat="1">
      <c r="A1385" s="1"/>
      <c r="B1385" s="1"/>
      <c r="C1385" s="1"/>
      <c r="D1385" s="40"/>
      <c r="E1385" s="1"/>
      <c r="F1385" s="1"/>
      <c r="G1385" s="1"/>
      <c r="H1385" s="1"/>
      <c r="I1385" s="1"/>
      <c r="J1385" s="1"/>
      <c r="K1385" s="1"/>
      <c r="L1385" s="1"/>
      <c r="M1385" s="1"/>
      <c r="N1385" s="1"/>
      <c r="O1385" s="1"/>
      <c r="P1385" s="56"/>
    </row>
    <row r="1386" spans="1:16" s="57" customFormat="1">
      <c r="A1386" s="1"/>
      <c r="B1386" s="1"/>
      <c r="C1386" s="1"/>
      <c r="D1386" s="40"/>
      <c r="E1386" s="1"/>
      <c r="F1386" s="1"/>
      <c r="G1386" s="1"/>
      <c r="H1386" s="1"/>
      <c r="I1386" s="1"/>
      <c r="J1386" s="1"/>
      <c r="K1386" s="1"/>
      <c r="L1386" s="1"/>
      <c r="M1386" s="1"/>
      <c r="N1386" s="1"/>
      <c r="O1386" s="1"/>
      <c r="P1386" s="56"/>
    </row>
    <row r="1387" spans="1:16" s="57" customFormat="1">
      <c r="A1387" s="1"/>
      <c r="B1387" s="1"/>
      <c r="C1387" s="1"/>
      <c r="D1387" s="40"/>
      <c r="E1387" s="1"/>
      <c r="F1387" s="1"/>
      <c r="G1387" s="1"/>
      <c r="H1387" s="1"/>
      <c r="I1387" s="1"/>
      <c r="J1387" s="1"/>
      <c r="K1387" s="1"/>
      <c r="L1387" s="1"/>
      <c r="M1387" s="1"/>
      <c r="N1387" s="1"/>
      <c r="O1387" s="1"/>
      <c r="P1387" s="56"/>
    </row>
    <row r="1388" spans="1:16" s="57" customFormat="1">
      <c r="A1388" s="1"/>
      <c r="B1388" s="1"/>
      <c r="C1388" s="1"/>
      <c r="D1388" s="40"/>
      <c r="E1388" s="1"/>
      <c r="F1388" s="1"/>
      <c r="G1388" s="1"/>
      <c r="H1388" s="1"/>
      <c r="I1388" s="1"/>
      <c r="J1388" s="1"/>
      <c r="K1388" s="1"/>
      <c r="L1388" s="1"/>
      <c r="M1388" s="1"/>
      <c r="N1388" s="1"/>
      <c r="O1388" s="1"/>
      <c r="P1388" s="56"/>
    </row>
    <row r="1389" spans="1:16" s="57" customFormat="1" hidden="1">
      <c r="A1389" s="1"/>
      <c r="B1389" s="1"/>
      <c r="C1389" s="1"/>
      <c r="D1389" s="40"/>
      <c r="E1389" s="1"/>
      <c r="F1389" s="1"/>
      <c r="G1389" s="1"/>
      <c r="H1389" s="1"/>
      <c r="I1389" s="1"/>
      <c r="J1389" s="1"/>
      <c r="K1389" s="1"/>
      <c r="L1389" s="1"/>
      <c r="M1389" s="1"/>
      <c r="N1389" s="1"/>
      <c r="O1389" s="1"/>
      <c r="P1389" s="56"/>
    </row>
    <row r="1390" spans="1:16" s="57" customFormat="1" hidden="1">
      <c r="A1390" s="1"/>
      <c r="B1390" s="1"/>
      <c r="C1390" s="1"/>
      <c r="D1390" s="40"/>
      <c r="E1390" s="1"/>
      <c r="F1390" s="1"/>
      <c r="G1390" s="1"/>
      <c r="H1390" s="1"/>
      <c r="I1390" s="1"/>
      <c r="J1390" s="1"/>
      <c r="K1390" s="1"/>
      <c r="L1390" s="1"/>
      <c r="M1390" s="1"/>
      <c r="N1390" s="1"/>
      <c r="O1390" s="1"/>
      <c r="P1390" s="56"/>
    </row>
    <row r="1391" spans="1:16" s="57" customFormat="1" hidden="1">
      <c r="A1391" s="1"/>
      <c r="B1391" s="1"/>
      <c r="C1391" s="1"/>
      <c r="D1391" s="40"/>
      <c r="E1391" s="1"/>
      <c r="F1391" s="1"/>
      <c r="G1391" s="1"/>
      <c r="H1391" s="1"/>
      <c r="I1391" s="1"/>
      <c r="J1391" s="1"/>
      <c r="K1391" s="1"/>
      <c r="L1391" s="1"/>
      <c r="M1391" s="1"/>
      <c r="N1391" s="1"/>
      <c r="O1391" s="1"/>
      <c r="P1391" s="56"/>
    </row>
    <row r="1392" spans="1:16" s="57" customFormat="1" hidden="1">
      <c r="A1392" s="1"/>
      <c r="B1392" s="1"/>
      <c r="C1392" s="1"/>
      <c r="D1392" s="40"/>
      <c r="E1392" s="1"/>
      <c r="F1392" s="1"/>
      <c r="G1392" s="1"/>
      <c r="H1392" s="1"/>
      <c r="I1392" s="1"/>
      <c r="J1392" s="1"/>
      <c r="K1392" s="1"/>
      <c r="L1392" s="1"/>
      <c r="M1392" s="1"/>
      <c r="N1392" s="1"/>
      <c r="O1392" s="1"/>
      <c r="P1392" s="56"/>
    </row>
    <row r="1393" spans="1:16" s="57" customFormat="1" hidden="1">
      <c r="A1393" s="1"/>
      <c r="B1393" s="1"/>
      <c r="C1393" s="1"/>
      <c r="D1393" s="40"/>
      <c r="E1393" s="1"/>
      <c r="F1393" s="1"/>
      <c r="G1393" s="1"/>
      <c r="H1393" s="1"/>
      <c r="I1393" s="1"/>
      <c r="J1393" s="1"/>
      <c r="K1393" s="1"/>
      <c r="L1393" s="1"/>
      <c r="M1393" s="1"/>
      <c r="N1393" s="1"/>
      <c r="O1393" s="1"/>
      <c r="P1393" s="56"/>
    </row>
    <row r="1394" spans="1:16" s="57" customFormat="1" hidden="1">
      <c r="A1394" s="1"/>
      <c r="B1394" s="1"/>
      <c r="C1394" s="1"/>
      <c r="D1394" s="40"/>
      <c r="E1394" s="1"/>
      <c r="F1394" s="1"/>
      <c r="G1394" s="1"/>
      <c r="H1394" s="1"/>
      <c r="I1394" s="1"/>
      <c r="J1394" s="1"/>
      <c r="K1394" s="1"/>
      <c r="L1394" s="1"/>
      <c r="M1394" s="1"/>
      <c r="N1394" s="1"/>
      <c r="O1394" s="1"/>
      <c r="P1394" s="56"/>
    </row>
    <row r="1395" spans="1:16" s="57" customFormat="1" hidden="1">
      <c r="A1395" s="1"/>
      <c r="B1395" s="1"/>
      <c r="C1395" s="1"/>
      <c r="D1395" s="40"/>
      <c r="E1395" s="1"/>
      <c r="F1395" s="1"/>
      <c r="G1395" s="1"/>
      <c r="H1395" s="1"/>
      <c r="I1395" s="1"/>
      <c r="J1395" s="1"/>
      <c r="K1395" s="1"/>
      <c r="L1395" s="1"/>
      <c r="M1395" s="1"/>
      <c r="N1395" s="1"/>
      <c r="O1395" s="1"/>
      <c r="P1395" s="56"/>
    </row>
    <row r="1396" spans="1:16" s="57" customFormat="1" hidden="1">
      <c r="A1396" s="1"/>
      <c r="B1396" s="1"/>
      <c r="C1396" s="1"/>
      <c r="D1396" s="40"/>
      <c r="E1396" s="1"/>
      <c r="F1396" s="1"/>
      <c r="G1396" s="1"/>
      <c r="H1396" s="1"/>
      <c r="I1396" s="1"/>
      <c r="J1396" s="1"/>
      <c r="K1396" s="1"/>
      <c r="L1396" s="1"/>
      <c r="M1396" s="1"/>
      <c r="N1396" s="1"/>
      <c r="O1396" s="1"/>
      <c r="P1396" s="56"/>
    </row>
    <row r="1397" spans="1:16" s="57" customFormat="1" hidden="1">
      <c r="A1397" s="1"/>
      <c r="B1397" s="1"/>
      <c r="C1397" s="1"/>
      <c r="D1397" s="40"/>
      <c r="E1397" s="1"/>
      <c r="F1397" s="1"/>
      <c r="G1397" s="1"/>
      <c r="H1397" s="1"/>
      <c r="I1397" s="1"/>
      <c r="J1397" s="1"/>
      <c r="K1397" s="1"/>
      <c r="L1397" s="1"/>
      <c r="M1397" s="1"/>
      <c r="N1397" s="1"/>
      <c r="O1397" s="1"/>
      <c r="P1397" s="56"/>
    </row>
    <row r="1398" spans="1:16" s="57" customFormat="1" hidden="1">
      <c r="A1398" s="1"/>
      <c r="B1398" s="1"/>
      <c r="C1398" s="1"/>
      <c r="D1398" s="40"/>
      <c r="E1398" s="1"/>
      <c r="F1398" s="1"/>
      <c r="G1398" s="1"/>
      <c r="H1398" s="1"/>
      <c r="I1398" s="1"/>
      <c r="J1398" s="1"/>
      <c r="K1398" s="1"/>
      <c r="L1398" s="1"/>
      <c r="M1398" s="1"/>
      <c r="N1398" s="1"/>
      <c r="O1398" s="1"/>
      <c r="P1398" s="56"/>
    </row>
    <row r="1399" spans="1:16" s="57" customFormat="1" hidden="1">
      <c r="A1399" s="1"/>
      <c r="B1399" s="1"/>
      <c r="C1399" s="1"/>
      <c r="D1399" s="40"/>
      <c r="E1399" s="1"/>
      <c r="F1399" s="1"/>
      <c r="G1399" s="1"/>
      <c r="H1399" s="1"/>
      <c r="I1399" s="1"/>
      <c r="J1399" s="1"/>
      <c r="K1399" s="1"/>
      <c r="L1399" s="1"/>
      <c r="M1399" s="1"/>
      <c r="N1399" s="1"/>
      <c r="O1399" s="1"/>
      <c r="P1399" s="56"/>
    </row>
    <row r="1400" spans="1:16" s="57" customFormat="1" hidden="1">
      <c r="A1400" s="1"/>
      <c r="B1400" s="1"/>
      <c r="C1400" s="1"/>
      <c r="D1400" s="40"/>
      <c r="E1400" s="1"/>
      <c r="F1400" s="1"/>
      <c r="G1400" s="1"/>
      <c r="H1400" s="1"/>
      <c r="I1400" s="1"/>
      <c r="J1400" s="1"/>
      <c r="K1400" s="1"/>
      <c r="L1400" s="1"/>
      <c r="M1400" s="1"/>
      <c r="N1400" s="1"/>
      <c r="O1400" s="1"/>
      <c r="P1400" s="56"/>
    </row>
    <row r="1401" spans="1:16" s="57" customFormat="1" hidden="1">
      <c r="A1401" s="1"/>
      <c r="B1401" s="1"/>
      <c r="C1401" s="1"/>
      <c r="D1401" s="40"/>
      <c r="E1401" s="1"/>
      <c r="F1401" s="1"/>
      <c r="G1401" s="1"/>
      <c r="H1401" s="1"/>
      <c r="I1401" s="1"/>
      <c r="J1401" s="1"/>
      <c r="K1401" s="1"/>
      <c r="L1401" s="1"/>
      <c r="M1401" s="1"/>
      <c r="N1401" s="1"/>
      <c r="O1401" s="1"/>
      <c r="P1401" s="56"/>
    </row>
    <row r="1402" spans="1:16" s="57" customFormat="1" hidden="1">
      <c r="A1402" s="1"/>
      <c r="B1402" s="1"/>
      <c r="C1402" s="1"/>
      <c r="D1402" s="40"/>
      <c r="E1402" s="1"/>
      <c r="F1402" s="1"/>
      <c r="G1402" s="1"/>
      <c r="H1402" s="1"/>
      <c r="I1402" s="1"/>
      <c r="J1402" s="1"/>
      <c r="K1402" s="1"/>
      <c r="L1402" s="1"/>
      <c r="M1402" s="1"/>
      <c r="N1402" s="1"/>
      <c r="O1402" s="1"/>
      <c r="P1402" s="56"/>
    </row>
    <row r="1403" spans="1:16" s="57" customFormat="1" hidden="1">
      <c r="A1403" s="1"/>
      <c r="B1403" s="1"/>
      <c r="C1403" s="1"/>
      <c r="D1403" s="40"/>
      <c r="E1403" s="1"/>
      <c r="F1403" s="1"/>
      <c r="G1403" s="1"/>
      <c r="H1403" s="1"/>
      <c r="I1403" s="1"/>
      <c r="J1403" s="1"/>
      <c r="K1403" s="1"/>
      <c r="L1403" s="1"/>
      <c r="M1403" s="1"/>
      <c r="N1403" s="1"/>
      <c r="O1403" s="1"/>
      <c r="P1403" s="56"/>
    </row>
    <row r="1404" spans="1:16" s="57" customFormat="1" hidden="1">
      <c r="A1404" s="1"/>
      <c r="B1404" s="1"/>
      <c r="C1404" s="1"/>
      <c r="D1404" s="40"/>
      <c r="E1404" s="1"/>
      <c r="F1404" s="1"/>
      <c r="G1404" s="1"/>
      <c r="H1404" s="1"/>
      <c r="I1404" s="1"/>
      <c r="J1404" s="1"/>
      <c r="K1404" s="1"/>
      <c r="L1404" s="1"/>
      <c r="M1404" s="1"/>
      <c r="N1404" s="1"/>
      <c r="O1404" s="1"/>
      <c r="P1404" s="56"/>
    </row>
    <row r="1405" spans="1:16" s="57" customFormat="1" hidden="1">
      <c r="A1405" s="1"/>
      <c r="B1405" s="1"/>
      <c r="C1405" s="1"/>
      <c r="D1405" s="40"/>
      <c r="E1405" s="1"/>
      <c r="F1405" s="1"/>
      <c r="G1405" s="1"/>
      <c r="H1405" s="1"/>
      <c r="I1405" s="1"/>
      <c r="J1405" s="1"/>
      <c r="K1405" s="1"/>
      <c r="L1405" s="1"/>
      <c r="M1405" s="1"/>
      <c r="N1405" s="1"/>
      <c r="O1405" s="1"/>
      <c r="P1405" s="56"/>
    </row>
    <row r="1406" spans="1:16" s="57" customFormat="1" hidden="1">
      <c r="A1406" s="1"/>
      <c r="B1406" s="1"/>
      <c r="C1406" s="1"/>
      <c r="D1406" s="40"/>
      <c r="E1406" s="1"/>
      <c r="F1406" s="1"/>
      <c r="G1406" s="1"/>
      <c r="H1406" s="1"/>
      <c r="I1406" s="1"/>
      <c r="J1406" s="1"/>
      <c r="K1406" s="1"/>
      <c r="L1406" s="1"/>
      <c r="M1406" s="1"/>
      <c r="N1406" s="1"/>
      <c r="O1406" s="1"/>
      <c r="P1406" s="56"/>
    </row>
    <row r="1407" spans="1:16" s="57" customFormat="1" hidden="1">
      <c r="A1407" s="1"/>
      <c r="B1407" s="1"/>
      <c r="C1407" s="1"/>
      <c r="D1407" s="40"/>
      <c r="E1407" s="1"/>
      <c r="F1407" s="1"/>
      <c r="G1407" s="1"/>
      <c r="H1407" s="1"/>
      <c r="I1407" s="1"/>
      <c r="J1407" s="1"/>
      <c r="K1407" s="1"/>
      <c r="L1407" s="1"/>
      <c r="M1407" s="1"/>
      <c r="N1407" s="1"/>
      <c r="O1407" s="1"/>
      <c r="P1407" s="56"/>
    </row>
    <row r="1408" spans="1:16" s="57" customFormat="1" hidden="1">
      <c r="A1408" s="1"/>
      <c r="B1408" s="1"/>
      <c r="C1408" s="1"/>
      <c r="D1408" s="40"/>
      <c r="E1408" s="1"/>
      <c r="F1408" s="1"/>
      <c r="G1408" s="1"/>
      <c r="H1408" s="1"/>
      <c r="I1408" s="1"/>
      <c r="J1408" s="1"/>
      <c r="K1408" s="1"/>
      <c r="L1408" s="1"/>
      <c r="M1408" s="1"/>
      <c r="N1408" s="1"/>
      <c r="O1408" s="1"/>
      <c r="P1408" s="56"/>
    </row>
    <row r="1409" spans="1:16" s="57" customFormat="1" hidden="1">
      <c r="A1409" s="1"/>
      <c r="B1409" s="1"/>
      <c r="C1409" s="1"/>
      <c r="D1409" s="40"/>
      <c r="E1409" s="1"/>
      <c r="F1409" s="1"/>
      <c r="G1409" s="1"/>
      <c r="H1409" s="1"/>
      <c r="I1409" s="1"/>
      <c r="J1409" s="1"/>
      <c r="K1409" s="1"/>
      <c r="L1409" s="1"/>
      <c r="M1409" s="1"/>
      <c r="N1409" s="1"/>
      <c r="O1409" s="1"/>
      <c r="P1409" s="56"/>
    </row>
    <row r="1410" spans="1:16" s="57" customFormat="1" hidden="1">
      <c r="A1410" s="1"/>
      <c r="B1410" s="1"/>
      <c r="C1410" s="1"/>
      <c r="D1410" s="40"/>
      <c r="E1410" s="1"/>
      <c r="F1410" s="1"/>
      <c r="G1410" s="1"/>
      <c r="H1410" s="1"/>
      <c r="I1410" s="1"/>
      <c r="J1410" s="1"/>
      <c r="K1410" s="1"/>
      <c r="L1410" s="1"/>
      <c r="M1410" s="1"/>
      <c r="N1410" s="1"/>
      <c r="O1410" s="1"/>
      <c r="P1410" s="56"/>
    </row>
    <row r="1411" spans="1:16" s="57" customFormat="1" hidden="1">
      <c r="A1411" s="1"/>
      <c r="B1411" s="1"/>
      <c r="C1411" s="1"/>
      <c r="D1411" s="40"/>
      <c r="E1411" s="1"/>
      <c r="F1411" s="1"/>
      <c r="G1411" s="1"/>
      <c r="H1411" s="1"/>
      <c r="I1411" s="1"/>
      <c r="J1411" s="1"/>
      <c r="K1411" s="1"/>
      <c r="L1411" s="1"/>
      <c r="M1411" s="1"/>
      <c r="N1411" s="1"/>
      <c r="O1411" s="1"/>
      <c r="P1411" s="56"/>
    </row>
    <row r="1412" spans="1:16" s="57" customFormat="1" hidden="1">
      <c r="A1412" s="1"/>
      <c r="B1412" s="1"/>
      <c r="C1412" s="1"/>
      <c r="D1412" s="40"/>
      <c r="E1412" s="1"/>
      <c r="F1412" s="1"/>
      <c r="G1412" s="1"/>
      <c r="H1412" s="1"/>
      <c r="I1412" s="1"/>
      <c r="J1412" s="1"/>
      <c r="K1412" s="1"/>
      <c r="L1412" s="1"/>
      <c r="M1412" s="1"/>
      <c r="N1412" s="1"/>
      <c r="O1412" s="1"/>
      <c r="P1412" s="56"/>
    </row>
    <row r="1413" spans="1:16" s="57" customFormat="1" hidden="1">
      <c r="A1413" s="1"/>
      <c r="B1413" s="1"/>
      <c r="C1413" s="1"/>
      <c r="D1413" s="40"/>
      <c r="E1413" s="1"/>
      <c r="F1413" s="1"/>
      <c r="G1413" s="1"/>
      <c r="H1413" s="1"/>
      <c r="I1413" s="1"/>
      <c r="J1413" s="1"/>
      <c r="K1413" s="1"/>
      <c r="L1413" s="1"/>
      <c r="M1413" s="1"/>
      <c r="N1413" s="1"/>
      <c r="O1413" s="1"/>
      <c r="P1413" s="56"/>
    </row>
    <row r="1414" spans="1:16" s="57" customFormat="1" hidden="1">
      <c r="A1414" s="1"/>
      <c r="B1414" s="1"/>
      <c r="C1414" s="1"/>
      <c r="D1414" s="40"/>
      <c r="E1414" s="1"/>
      <c r="F1414" s="1"/>
      <c r="G1414" s="1"/>
      <c r="H1414" s="1"/>
      <c r="I1414" s="1"/>
      <c r="J1414" s="1"/>
      <c r="K1414" s="1"/>
      <c r="L1414" s="1"/>
      <c r="M1414" s="1"/>
      <c r="N1414" s="1"/>
      <c r="O1414" s="1"/>
      <c r="P1414" s="56"/>
    </row>
    <row r="1415" spans="1:16" s="57" customFormat="1" hidden="1">
      <c r="A1415" s="1"/>
      <c r="B1415" s="1"/>
      <c r="C1415" s="1"/>
      <c r="D1415" s="40"/>
      <c r="E1415" s="1"/>
      <c r="F1415" s="1"/>
      <c r="G1415" s="1"/>
      <c r="H1415" s="1"/>
      <c r="I1415" s="1"/>
      <c r="J1415" s="1"/>
      <c r="K1415" s="1"/>
      <c r="L1415" s="1"/>
      <c r="M1415" s="1"/>
      <c r="N1415" s="1"/>
      <c r="O1415" s="1"/>
      <c r="P1415" s="56"/>
    </row>
    <row r="1416" spans="1:16" s="57" customFormat="1">
      <c r="A1416" s="1"/>
      <c r="B1416" s="1"/>
      <c r="C1416" s="1"/>
      <c r="D1416" s="40"/>
      <c r="E1416" s="1"/>
      <c r="F1416" s="1"/>
      <c r="G1416" s="1"/>
      <c r="H1416" s="1"/>
      <c r="I1416" s="1"/>
      <c r="J1416" s="1"/>
      <c r="K1416" s="1"/>
      <c r="L1416" s="1"/>
      <c r="M1416" s="1"/>
      <c r="N1416" s="1"/>
      <c r="O1416" s="1"/>
      <c r="P1416" s="56"/>
    </row>
    <row r="1417" spans="1:16" s="57" customFormat="1">
      <c r="A1417" s="1"/>
      <c r="B1417" s="1"/>
      <c r="C1417" s="1"/>
      <c r="D1417" s="40"/>
      <c r="E1417" s="1"/>
      <c r="F1417" s="1"/>
      <c r="G1417" s="1"/>
      <c r="H1417" s="1"/>
      <c r="I1417" s="1"/>
      <c r="J1417" s="1"/>
      <c r="K1417" s="1"/>
      <c r="L1417" s="1"/>
      <c r="M1417" s="1"/>
      <c r="N1417" s="1"/>
      <c r="O1417" s="1"/>
      <c r="P1417" s="56"/>
    </row>
    <row r="1418" spans="1:16" s="57" customFormat="1">
      <c r="A1418" s="1"/>
      <c r="B1418" s="1"/>
      <c r="C1418" s="1"/>
      <c r="D1418" s="40"/>
      <c r="E1418" s="1"/>
      <c r="F1418" s="1"/>
      <c r="G1418" s="1"/>
      <c r="H1418" s="1"/>
      <c r="I1418" s="1"/>
      <c r="J1418" s="1"/>
      <c r="K1418" s="1"/>
      <c r="L1418" s="1"/>
      <c r="M1418" s="1"/>
      <c r="N1418" s="1"/>
      <c r="O1418" s="1"/>
      <c r="P1418" s="56"/>
    </row>
    <row r="1419" spans="1:16" s="57" customFormat="1">
      <c r="A1419" s="1"/>
      <c r="B1419" s="1"/>
      <c r="C1419" s="1"/>
      <c r="D1419" s="40"/>
      <c r="E1419" s="1"/>
      <c r="F1419" s="1"/>
      <c r="G1419" s="1"/>
      <c r="H1419" s="1"/>
      <c r="I1419" s="1"/>
      <c r="J1419" s="1"/>
      <c r="K1419" s="1"/>
      <c r="L1419" s="1"/>
      <c r="M1419" s="1"/>
      <c r="N1419" s="1"/>
      <c r="O1419" s="1"/>
      <c r="P1419" s="56"/>
    </row>
    <row r="1420" spans="1:16" s="57" customFormat="1">
      <c r="A1420" s="1"/>
      <c r="B1420" s="1"/>
      <c r="C1420" s="1"/>
      <c r="D1420" s="40"/>
      <c r="E1420" s="1"/>
      <c r="F1420" s="1"/>
      <c r="G1420" s="1"/>
      <c r="H1420" s="1"/>
      <c r="I1420" s="1"/>
      <c r="J1420" s="1"/>
      <c r="K1420" s="1"/>
      <c r="L1420" s="1"/>
      <c r="M1420" s="1"/>
      <c r="N1420" s="1"/>
      <c r="O1420" s="1"/>
      <c r="P1420" s="56"/>
    </row>
    <row r="1421" spans="1:16" s="57" customFormat="1">
      <c r="A1421" s="1"/>
      <c r="B1421" s="1"/>
      <c r="C1421" s="1"/>
      <c r="D1421" s="40"/>
      <c r="E1421" s="1"/>
      <c r="F1421" s="1"/>
      <c r="G1421" s="1"/>
      <c r="H1421" s="1"/>
      <c r="I1421" s="1"/>
      <c r="J1421" s="1"/>
      <c r="K1421" s="1"/>
      <c r="L1421" s="1"/>
      <c r="M1421" s="1"/>
      <c r="N1421" s="1"/>
      <c r="O1421" s="1"/>
      <c r="P1421" s="56"/>
    </row>
    <row r="1422" spans="1:16" s="57" customFormat="1">
      <c r="A1422" s="1"/>
      <c r="B1422" s="1"/>
      <c r="C1422" s="1"/>
      <c r="D1422" s="40"/>
      <c r="E1422" s="1"/>
      <c r="F1422" s="1"/>
      <c r="G1422" s="1"/>
      <c r="H1422" s="1"/>
      <c r="I1422" s="1"/>
      <c r="J1422" s="1"/>
      <c r="K1422" s="1"/>
      <c r="L1422" s="1"/>
      <c r="M1422" s="1"/>
      <c r="N1422" s="1"/>
      <c r="O1422" s="1"/>
      <c r="P1422" s="56"/>
    </row>
    <row r="1423" spans="1:16" s="57" customFormat="1">
      <c r="A1423" s="1"/>
      <c r="B1423" s="1"/>
      <c r="C1423" s="1"/>
      <c r="D1423" s="40"/>
      <c r="E1423" s="1"/>
      <c r="F1423" s="1"/>
      <c r="G1423" s="1"/>
      <c r="H1423" s="1"/>
      <c r="I1423" s="1"/>
      <c r="J1423" s="1"/>
      <c r="K1423" s="1"/>
      <c r="L1423" s="1"/>
      <c r="M1423" s="1"/>
      <c r="N1423" s="1"/>
      <c r="O1423" s="1"/>
      <c r="P1423" s="56"/>
    </row>
    <row r="1424" spans="1:16" s="57" customFormat="1">
      <c r="A1424" s="1"/>
      <c r="B1424" s="1"/>
      <c r="C1424" s="1"/>
      <c r="D1424" s="40"/>
      <c r="E1424" s="1"/>
      <c r="F1424" s="1"/>
      <c r="G1424" s="1"/>
      <c r="H1424" s="1"/>
      <c r="I1424" s="1"/>
      <c r="J1424" s="1"/>
      <c r="K1424" s="1"/>
      <c r="L1424" s="1"/>
      <c r="M1424" s="1"/>
      <c r="N1424" s="1"/>
      <c r="O1424" s="1"/>
      <c r="P1424" s="56"/>
    </row>
    <row r="1425" spans="1:16" s="57" customFormat="1">
      <c r="A1425" s="1"/>
      <c r="B1425" s="1"/>
      <c r="C1425" s="1"/>
      <c r="D1425" s="40"/>
      <c r="E1425" s="1"/>
      <c r="F1425" s="1"/>
      <c r="G1425" s="1"/>
      <c r="H1425" s="1"/>
      <c r="I1425" s="1"/>
      <c r="J1425" s="1"/>
      <c r="K1425" s="1"/>
      <c r="L1425" s="1"/>
      <c r="M1425" s="1"/>
      <c r="N1425" s="1"/>
      <c r="O1425" s="1"/>
      <c r="P1425" s="56"/>
    </row>
    <row r="1426" spans="1:16" s="57" customFormat="1">
      <c r="A1426" s="1"/>
      <c r="B1426" s="1"/>
      <c r="C1426" s="1"/>
      <c r="D1426" s="40"/>
      <c r="E1426" s="1"/>
      <c r="F1426" s="1"/>
      <c r="G1426" s="1"/>
      <c r="H1426" s="1"/>
      <c r="I1426" s="1"/>
      <c r="J1426" s="1"/>
      <c r="K1426" s="1"/>
      <c r="L1426" s="1"/>
      <c r="M1426" s="1"/>
      <c r="N1426" s="1"/>
      <c r="O1426" s="1"/>
      <c r="P1426" s="56"/>
    </row>
    <row r="1427" spans="1:16" s="57" customFormat="1">
      <c r="A1427" s="1"/>
      <c r="B1427" s="1"/>
      <c r="C1427" s="1"/>
      <c r="D1427" s="40"/>
      <c r="E1427" s="1"/>
      <c r="F1427" s="1"/>
      <c r="G1427" s="1"/>
      <c r="H1427" s="1"/>
      <c r="I1427" s="1"/>
      <c r="J1427" s="1"/>
      <c r="K1427" s="1"/>
      <c r="L1427" s="1"/>
      <c r="M1427" s="1"/>
      <c r="N1427" s="1"/>
      <c r="O1427" s="1"/>
      <c r="P1427" s="56"/>
    </row>
    <row r="1428" spans="1:16" s="57" customFormat="1">
      <c r="A1428" s="1"/>
      <c r="B1428" s="1"/>
      <c r="C1428" s="1"/>
      <c r="D1428" s="40"/>
      <c r="E1428" s="1"/>
      <c r="F1428" s="1"/>
      <c r="G1428" s="1"/>
      <c r="H1428" s="1"/>
      <c r="I1428" s="1"/>
      <c r="J1428" s="1"/>
      <c r="K1428" s="1"/>
      <c r="L1428" s="1"/>
      <c r="M1428" s="1"/>
      <c r="N1428" s="1"/>
      <c r="O1428" s="1"/>
      <c r="P1428" s="56"/>
    </row>
    <row r="1429" spans="1:16" s="57" customFormat="1">
      <c r="A1429" s="1"/>
      <c r="B1429" s="1"/>
      <c r="C1429" s="1"/>
      <c r="D1429" s="40"/>
      <c r="E1429" s="1"/>
      <c r="F1429" s="1"/>
      <c r="G1429" s="1"/>
      <c r="H1429" s="1"/>
      <c r="I1429" s="1"/>
      <c r="J1429" s="1"/>
      <c r="K1429" s="1"/>
      <c r="L1429" s="1"/>
      <c r="M1429" s="1"/>
      <c r="N1429" s="1"/>
      <c r="O1429" s="1"/>
      <c r="P1429" s="56"/>
    </row>
    <row r="1430" spans="1:16" s="57" customFormat="1">
      <c r="A1430" s="1"/>
      <c r="B1430" s="1"/>
      <c r="C1430" s="1"/>
      <c r="D1430" s="40"/>
      <c r="E1430" s="1"/>
      <c r="F1430" s="1"/>
      <c r="G1430" s="1"/>
      <c r="H1430" s="1"/>
      <c r="I1430" s="1"/>
      <c r="J1430" s="1"/>
      <c r="K1430" s="1"/>
      <c r="L1430" s="1"/>
      <c r="M1430" s="1"/>
      <c r="N1430" s="1"/>
      <c r="O1430" s="1"/>
      <c r="P1430" s="56"/>
    </row>
    <row r="1431" spans="1:16" s="57" customFormat="1">
      <c r="A1431" s="1"/>
      <c r="B1431" s="1"/>
      <c r="C1431" s="1"/>
      <c r="D1431" s="40"/>
      <c r="E1431" s="1"/>
      <c r="F1431" s="1"/>
      <c r="G1431" s="1"/>
      <c r="H1431" s="1"/>
      <c r="I1431" s="1"/>
      <c r="J1431" s="1"/>
      <c r="K1431" s="1"/>
      <c r="L1431" s="1"/>
      <c r="M1431" s="1"/>
      <c r="N1431" s="1"/>
      <c r="O1431" s="1"/>
      <c r="P1431" s="56"/>
    </row>
    <row r="1432" spans="1:16" s="57" customFormat="1">
      <c r="A1432" s="1"/>
      <c r="B1432" s="1"/>
      <c r="C1432" s="1"/>
      <c r="D1432" s="40"/>
      <c r="E1432" s="1"/>
      <c r="F1432" s="1"/>
      <c r="G1432" s="1"/>
      <c r="H1432" s="1"/>
      <c r="I1432" s="1"/>
      <c r="J1432" s="1"/>
      <c r="K1432" s="1"/>
      <c r="L1432" s="1"/>
      <c r="M1432" s="1"/>
      <c r="N1432" s="1"/>
      <c r="O1432" s="1"/>
      <c r="P1432" s="56"/>
    </row>
    <row r="1433" spans="1:16" s="57" customFormat="1">
      <c r="A1433" s="1"/>
      <c r="B1433" s="1"/>
      <c r="C1433" s="1"/>
      <c r="D1433" s="40"/>
      <c r="E1433" s="1"/>
      <c r="F1433" s="1"/>
      <c r="G1433" s="1"/>
      <c r="H1433" s="1"/>
      <c r="I1433" s="1"/>
      <c r="J1433" s="1"/>
      <c r="K1433" s="1"/>
      <c r="L1433" s="1"/>
      <c r="M1433" s="1"/>
      <c r="N1433" s="1"/>
      <c r="O1433" s="1"/>
      <c r="P1433" s="56"/>
    </row>
    <row r="1434" spans="1:16" s="57" customFormat="1">
      <c r="A1434" s="1"/>
      <c r="B1434" s="1"/>
      <c r="C1434" s="1"/>
      <c r="D1434" s="40"/>
      <c r="E1434" s="1"/>
      <c r="F1434" s="1"/>
      <c r="G1434" s="1"/>
      <c r="H1434" s="1"/>
      <c r="I1434" s="1"/>
      <c r="J1434" s="1"/>
      <c r="K1434" s="1"/>
      <c r="L1434" s="1"/>
      <c r="M1434" s="1"/>
      <c r="N1434" s="1"/>
      <c r="O1434" s="1"/>
      <c r="P1434" s="56"/>
    </row>
    <row r="1435" spans="1:16" s="57" customFormat="1">
      <c r="A1435" s="1"/>
      <c r="B1435" s="1"/>
      <c r="C1435" s="1"/>
      <c r="D1435" s="40"/>
      <c r="E1435" s="1"/>
      <c r="F1435" s="1"/>
      <c r="G1435" s="1"/>
      <c r="H1435" s="1"/>
      <c r="I1435" s="1"/>
      <c r="J1435" s="1"/>
      <c r="K1435" s="1"/>
      <c r="L1435" s="1"/>
      <c r="M1435" s="1"/>
      <c r="N1435" s="1"/>
      <c r="O1435" s="1"/>
      <c r="P1435" s="56"/>
    </row>
    <row r="1436" spans="1:16" s="57" customFormat="1">
      <c r="A1436" s="1"/>
      <c r="B1436" s="1"/>
      <c r="C1436" s="1"/>
      <c r="D1436" s="40"/>
      <c r="E1436" s="1"/>
      <c r="F1436" s="1"/>
      <c r="G1436" s="1"/>
      <c r="H1436" s="1"/>
      <c r="I1436" s="1"/>
      <c r="J1436" s="1"/>
      <c r="K1436" s="1"/>
      <c r="L1436" s="1"/>
      <c r="M1436" s="1"/>
      <c r="N1436" s="1"/>
      <c r="O1436" s="1"/>
      <c r="P1436" s="56"/>
    </row>
    <row r="1437" spans="1:16" s="57" customFormat="1">
      <c r="A1437" s="1"/>
      <c r="B1437" s="1"/>
      <c r="C1437" s="1"/>
      <c r="D1437" s="40"/>
      <c r="E1437" s="1"/>
      <c r="F1437" s="1"/>
      <c r="G1437" s="1"/>
      <c r="H1437" s="1"/>
      <c r="I1437" s="1"/>
      <c r="J1437" s="1"/>
      <c r="K1437" s="1"/>
      <c r="L1437" s="1"/>
      <c r="M1437" s="1"/>
      <c r="N1437" s="1"/>
      <c r="O1437" s="1"/>
      <c r="P1437" s="56"/>
    </row>
    <row r="1438" spans="1:16"/>
    <row r="1439" spans="1:16"/>
    <row r="1440" spans="1:16"/>
    <row r="1441"/>
    <row r="1442"/>
  </sheetData>
  <mergeCells count="298">
    <mergeCell ref="L518:N518"/>
    <mergeCell ref="A133:N133"/>
    <mergeCell ref="A108:N108"/>
    <mergeCell ref="A32:N32"/>
    <mergeCell ref="A253:N253"/>
    <mergeCell ref="H419:N419"/>
    <mergeCell ref="H468:N468"/>
    <mergeCell ref="H484:N484"/>
    <mergeCell ref="L496:N496"/>
    <mergeCell ref="M497:N497"/>
    <mergeCell ref="M498:N498"/>
    <mergeCell ref="M499:N499"/>
    <mergeCell ref="A500:N500"/>
    <mergeCell ref="L501:N501"/>
    <mergeCell ref="B69:G69"/>
    <mergeCell ref="B64:G64"/>
    <mergeCell ref="B152:G152"/>
    <mergeCell ref="B35:G35"/>
    <mergeCell ref="B100:G100"/>
    <mergeCell ref="A109:O109"/>
    <mergeCell ref="C227:D227"/>
    <mergeCell ref="G228:H228"/>
    <mergeCell ref="C234:D234"/>
    <mergeCell ref="H87:M87"/>
    <mergeCell ref="E522:L522"/>
    <mergeCell ref="E523:J523"/>
    <mergeCell ref="A486:O486"/>
    <mergeCell ref="B487:O487"/>
    <mergeCell ref="B488:O488"/>
    <mergeCell ref="B489:O489"/>
    <mergeCell ref="B380:G380"/>
    <mergeCell ref="C438:D438"/>
    <mergeCell ref="B442:G442"/>
    <mergeCell ref="A420:O420"/>
    <mergeCell ref="A493:M493"/>
    <mergeCell ref="B491:G491"/>
    <mergeCell ref="B492:G492"/>
    <mergeCell ref="A485:O485"/>
    <mergeCell ref="B400:G400"/>
    <mergeCell ref="C459:D459"/>
    <mergeCell ref="B475:G475"/>
    <mergeCell ref="C476:D476"/>
    <mergeCell ref="B480:G480"/>
    <mergeCell ref="C481:D481"/>
    <mergeCell ref="A469:O469"/>
    <mergeCell ref="B464:G464"/>
    <mergeCell ref="C465:D465"/>
    <mergeCell ref="H398:N398"/>
    <mergeCell ref="C40:D40"/>
    <mergeCell ref="C47:D47"/>
    <mergeCell ref="C55:D55"/>
    <mergeCell ref="C81:D81"/>
    <mergeCell ref="G82:H82"/>
    <mergeCell ref="C58:D58"/>
    <mergeCell ref="C75:D75"/>
    <mergeCell ref="G51:M51"/>
    <mergeCell ref="C25:D25"/>
    <mergeCell ref="B54:G54"/>
    <mergeCell ref="C146:D146"/>
    <mergeCell ref="C153:D153"/>
    <mergeCell ref="B131:G131"/>
    <mergeCell ref="B159:G159"/>
    <mergeCell ref="C137:D137"/>
    <mergeCell ref="A134:O134"/>
    <mergeCell ref="B145:G145"/>
    <mergeCell ref="F113:G113"/>
    <mergeCell ref="F114:G114"/>
    <mergeCell ref="B117:G117"/>
    <mergeCell ref="B205:G205"/>
    <mergeCell ref="B126:G126"/>
    <mergeCell ref="B164:G164"/>
    <mergeCell ref="B247:G247"/>
    <mergeCell ref="C248:D248"/>
    <mergeCell ref="E2:G2"/>
    <mergeCell ref="K2:O2"/>
    <mergeCell ref="C127:D127"/>
    <mergeCell ref="G128:H128"/>
    <mergeCell ref="H85:M85"/>
    <mergeCell ref="H86:M86"/>
    <mergeCell ref="H89:M89"/>
    <mergeCell ref="G49:M49"/>
    <mergeCell ref="B110:G110"/>
    <mergeCell ref="B123:G123"/>
    <mergeCell ref="B97:G97"/>
    <mergeCell ref="B94:G94"/>
    <mergeCell ref="B91:G91"/>
    <mergeCell ref="B111:G111"/>
    <mergeCell ref="B74:G74"/>
    <mergeCell ref="B57:G57"/>
    <mergeCell ref="C24:D24"/>
    <mergeCell ref="H88:M88"/>
    <mergeCell ref="C191:D191"/>
    <mergeCell ref="A1:K1"/>
    <mergeCell ref="B46:G46"/>
    <mergeCell ref="B135:G135"/>
    <mergeCell ref="B120:G120"/>
    <mergeCell ref="B136:G136"/>
    <mergeCell ref="B80:G80"/>
    <mergeCell ref="B12:G12"/>
    <mergeCell ref="B39:G39"/>
    <mergeCell ref="B14:G14"/>
    <mergeCell ref="B38:G38"/>
    <mergeCell ref="B43:G43"/>
    <mergeCell ref="B17:G17"/>
    <mergeCell ref="B22:G22"/>
    <mergeCell ref="B27:G27"/>
    <mergeCell ref="A6:B6"/>
    <mergeCell ref="K6:M6"/>
    <mergeCell ref="A2:C2"/>
    <mergeCell ref="H83:M83"/>
    <mergeCell ref="H84:M84"/>
    <mergeCell ref="C112:D112"/>
    <mergeCell ref="B103:G103"/>
    <mergeCell ref="D106:G106"/>
    <mergeCell ref="D105:G105"/>
    <mergeCell ref="E3:G4"/>
    <mergeCell ref="K3:O4"/>
    <mergeCell ref="K8:M8"/>
    <mergeCell ref="B36:G36"/>
    <mergeCell ref="C18:D18"/>
    <mergeCell ref="C19:D19"/>
    <mergeCell ref="C20:D20"/>
    <mergeCell ref="C23:D23"/>
    <mergeCell ref="C28:D28"/>
    <mergeCell ref="C29:D29"/>
    <mergeCell ref="C30:D30"/>
    <mergeCell ref="K7:M7"/>
    <mergeCell ref="A7:B7"/>
    <mergeCell ref="A9:P9"/>
    <mergeCell ref="A3:D4"/>
    <mergeCell ref="C6:D6"/>
    <mergeCell ref="C7:D7"/>
    <mergeCell ref="B10:O10"/>
    <mergeCell ref="B34:O34"/>
    <mergeCell ref="B401:G401"/>
    <mergeCell ref="B453:G453"/>
    <mergeCell ref="B430:G430"/>
    <mergeCell ref="C431:D431"/>
    <mergeCell ref="B219:G219"/>
    <mergeCell ref="C220:D220"/>
    <mergeCell ref="G221:H221"/>
    <mergeCell ref="C170:D170"/>
    <mergeCell ref="C160:D160"/>
    <mergeCell ref="C165:D165"/>
    <mergeCell ref="C184:D184"/>
    <mergeCell ref="G171:H171"/>
    <mergeCell ref="B176:G176"/>
    <mergeCell ref="B169:G169"/>
    <mergeCell ref="B190:G190"/>
    <mergeCell ref="B183:G183"/>
    <mergeCell ref="B212:G212"/>
    <mergeCell ref="B200:G200"/>
    <mergeCell ref="C201:D201"/>
    <mergeCell ref="G192:H192"/>
    <mergeCell ref="C213:D213"/>
    <mergeCell ref="C206:D206"/>
    <mergeCell ref="B226:G226"/>
    <mergeCell ref="C177:D177"/>
    <mergeCell ref="B470:G470"/>
    <mergeCell ref="B471:G471"/>
    <mergeCell ref="C472:D472"/>
    <mergeCell ref="B416:G416"/>
    <mergeCell ref="B411:G411"/>
    <mergeCell ref="B406:G406"/>
    <mergeCell ref="B421:G421"/>
    <mergeCell ref="B422:G422"/>
    <mergeCell ref="C423:D423"/>
    <mergeCell ref="B437:G437"/>
    <mergeCell ref="C443:D443"/>
    <mergeCell ref="B448:G448"/>
    <mergeCell ref="C449:D449"/>
    <mergeCell ref="C454:D454"/>
    <mergeCell ref="B458:G458"/>
    <mergeCell ref="B257:G257"/>
    <mergeCell ref="B274:G274"/>
    <mergeCell ref="B279:G279"/>
    <mergeCell ref="B286:G286"/>
    <mergeCell ref="B290:G290"/>
    <mergeCell ref="B233:G233"/>
    <mergeCell ref="B255:G255"/>
    <mergeCell ref="B280:G280"/>
    <mergeCell ref="B283:G283"/>
    <mergeCell ref="B287:G287"/>
    <mergeCell ref="B360:G360"/>
    <mergeCell ref="B363:G363"/>
    <mergeCell ref="B366:G366"/>
    <mergeCell ref="B386:G386"/>
    <mergeCell ref="B389:G389"/>
    <mergeCell ref="B392:G392"/>
    <mergeCell ref="B369:G369"/>
    <mergeCell ref="B372:G372"/>
    <mergeCell ref="B375:G375"/>
    <mergeCell ref="B376:G376"/>
    <mergeCell ref="B321:G321"/>
    <mergeCell ref="B337:G337"/>
    <mergeCell ref="B343:G343"/>
    <mergeCell ref="B349:G349"/>
    <mergeCell ref="B322:G322"/>
    <mergeCell ref="B327:G327"/>
    <mergeCell ref="B332:G332"/>
    <mergeCell ref="B338:G338"/>
    <mergeCell ref="B344:G344"/>
    <mergeCell ref="B291:G291"/>
    <mergeCell ref="B295:G295"/>
    <mergeCell ref="B301:G301"/>
    <mergeCell ref="B304:G304"/>
    <mergeCell ref="B309:G309"/>
    <mergeCell ref="B312:G312"/>
    <mergeCell ref="B316:G316"/>
    <mergeCell ref="B299:G299"/>
    <mergeCell ref="B258:G258"/>
    <mergeCell ref="B265:G265"/>
    <mergeCell ref="B300:G300"/>
    <mergeCell ref="B307:G307"/>
    <mergeCell ref="B308:G308"/>
    <mergeCell ref="B315:G315"/>
    <mergeCell ref="B271:G271"/>
    <mergeCell ref="B275:G275"/>
    <mergeCell ref="O508:P508"/>
    <mergeCell ref="O506:P507"/>
    <mergeCell ref="O509:P510"/>
    <mergeCell ref="O514:P514"/>
    <mergeCell ref="O518:P518"/>
    <mergeCell ref="A519:M519"/>
    <mergeCell ref="B240:G240"/>
    <mergeCell ref="C241:D241"/>
    <mergeCell ref="B256:G256"/>
    <mergeCell ref="B356:G356"/>
    <mergeCell ref="B355:G355"/>
    <mergeCell ref="J503:K503"/>
    <mergeCell ref="J504:K504"/>
    <mergeCell ref="I509:I510"/>
    <mergeCell ref="J509:K510"/>
    <mergeCell ref="I496:I497"/>
    <mergeCell ref="J496:K496"/>
    <mergeCell ref="I501:I502"/>
    <mergeCell ref="J501:K502"/>
    <mergeCell ref="B377:G377"/>
    <mergeCell ref="B383:G383"/>
    <mergeCell ref="B395:G395"/>
    <mergeCell ref="B350:G350"/>
    <mergeCell ref="B357:G357"/>
    <mergeCell ref="O516:P517"/>
    <mergeCell ref="J511:K511"/>
    <mergeCell ref="J512:K512"/>
    <mergeCell ref="J513:K513"/>
    <mergeCell ref="O511:P511"/>
    <mergeCell ref="O512:P512"/>
    <mergeCell ref="O513:P513"/>
    <mergeCell ref="L511:N511"/>
    <mergeCell ref="L512:N512"/>
    <mergeCell ref="L513:N513"/>
    <mergeCell ref="L514:N514"/>
    <mergeCell ref="A515:N515"/>
    <mergeCell ref="L516:N517"/>
    <mergeCell ref="J514:K514"/>
    <mergeCell ref="I516:I517"/>
    <mergeCell ref="J516:K517"/>
    <mergeCell ref="B511:H511"/>
    <mergeCell ref="B512:H512"/>
    <mergeCell ref="B513:H513"/>
    <mergeCell ref="B514:H514"/>
    <mergeCell ref="B498:H498"/>
    <mergeCell ref="M502:N502"/>
    <mergeCell ref="M503:N503"/>
    <mergeCell ref="L504:N504"/>
    <mergeCell ref="G505:N505"/>
    <mergeCell ref="G506:N507"/>
    <mergeCell ref="A508:N508"/>
    <mergeCell ref="L509:N510"/>
    <mergeCell ref="B503:H503"/>
    <mergeCell ref="B504:H504"/>
    <mergeCell ref="A507:E507"/>
    <mergeCell ref="A505:E506"/>
    <mergeCell ref="B499:H499"/>
    <mergeCell ref="B518:H518"/>
    <mergeCell ref="O515:P515"/>
    <mergeCell ref="A520:M520"/>
    <mergeCell ref="O520:P520"/>
    <mergeCell ref="O519:P519"/>
    <mergeCell ref="O495:P495"/>
    <mergeCell ref="E524:J524"/>
    <mergeCell ref="B522:D524"/>
    <mergeCell ref="B495:G495"/>
    <mergeCell ref="H495:M495"/>
    <mergeCell ref="A516:H517"/>
    <mergeCell ref="A509:H510"/>
    <mergeCell ref="A501:H502"/>
    <mergeCell ref="A496:H497"/>
    <mergeCell ref="O496:P497"/>
    <mergeCell ref="O498:P498"/>
    <mergeCell ref="O499:P499"/>
    <mergeCell ref="O500:P500"/>
    <mergeCell ref="O501:P502"/>
    <mergeCell ref="O503:P503"/>
    <mergeCell ref="O504:P504"/>
    <mergeCell ref="O505:P505"/>
    <mergeCell ref="J518:K518"/>
  </mergeCells>
  <printOptions horizontalCentered="1"/>
  <pageMargins left="0.7" right="0.7" top="0.75" bottom="0.75" header="0.3" footer="0.3"/>
  <pageSetup paperSize="55" scale="48" fitToHeight="0" orientation="landscape" r:id="rId1"/>
  <headerFooter scaleWithDoc="0" alignWithMargins="0">
    <oddFooter>&amp;C&amp;P</oddFooter>
  </headerFooter>
  <rowBreaks count="1" manualBreakCount="1">
    <brk id="525" max="15" man="1"/>
  </rowBreaks>
  <drawing r:id="rId2"/>
</worksheet>
</file>

<file path=xl/worksheets/sheet2.xml><?xml version="1.0" encoding="utf-8"?>
<worksheet xmlns="http://schemas.openxmlformats.org/spreadsheetml/2006/main" xmlns:r="http://schemas.openxmlformats.org/officeDocument/2006/relationships">
  <sheetPr codeName="Planilha2"/>
  <dimension ref="B1:E11973"/>
  <sheetViews>
    <sheetView topLeftCell="A4894" workbookViewId="0">
      <selection activeCell="B4897" sqref="B4897"/>
    </sheetView>
  </sheetViews>
  <sheetFormatPr defaultRowHeight="50.1" customHeight="1"/>
  <cols>
    <col min="2" max="2" width="25" bestFit="1" customWidth="1"/>
    <col min="3" max="3" width="117" style="18" customWidth="1"/>
    <col min="4" max="4" width="9.28515625" bestFit="1" customWidth="1"/>
    <col min="5" max="5" width="15.42578125" style="19" bestFit="1" customWidth="1"/>
  </cols>
  <sheetData>
    <row r="1" spans="2:5" ht="50.1" customHeight="1" thickBot="1"/>
    <row r="2" spans="2:5" ht="50.1" customHeight="1" thickTop="1">
      <c r="B2" s="20" t="s">
        <v>106</v>
      </c>
      <c r="C2" s="21" t="s">
        <v>12590</v>
      </c>
      <c r="D2" s="20" t="s">
        <v>107</v>
      </c>
      <c r="E2" s="22" t="s">
        <v>108</v>
      </c>
    </row>
    <row r="3" spans="2:5" ht="50.1" customHeight="1">
      <c r="B3" s="23">
        <v>97141</v>
      </c>
      <c r="C3" s="23" t="s">
        <v>109</v>
      </c>
      <c r="D3" s="23" t="s">
        <v>4</v>
      </c>
      <c r="E3" s="24">
        <v>5.97</v>
      </c>
    </row>
    <row r="4" spans="2:5" ht="50.1" customHeight="1">
      <c r="B4" s="23">
        <v>97142</v>
      </c>
      <c r="C4" s="23" t="s">
        <v>110</v>
      </c>
      <c r="D4" s="23" t="s">
        <v>4</v>
      </c>
      <c r="E4" s="24">
        <v>6.65</v>
      </c>
    </row>
    <row r="5" spans="2:5" ht="50.1" customHeight="1">
      <c r="B5" s="23">
        <v>97143</v>
      </c>
      <c r="C5" s="23" t="s">
        <v>111</v>
      </c>
      <c r="D5" s="23" t="s">
        <v>4</v>
      </c>
      <c r="E5" s="24">
        <v>8.39</v>
      </c>
    </row>
    <row r="6" spans="2:5" ht="50.1" customHeight="1">
      <c r="B6" s="23">
        <v>97144</v>
      </c>
      <c r="C6" s="23" t="s">
        <v>112</v>
      </c>
      <c r="D6" s="23" t="s">
        <v>4</v>
      </c>
      <c r="E6" s="24">
        <v>10.1</v>
      </c>
    </row>
    <row r="7" spans="2:5" ht="50.1" customHeight="1">
      <c r="B7" s="23">
        <v>97145</v>
      </c>
      <c r="C7" s="23" t="s">
        <v>113</v>
      </c>
      <c r="D7" s="23" t="s">
        <v>4</v>
      </c>
      <c r="E7" s="24">
        <v>11.84</v>
      </c>
    </row>
    <row r="8" spans="2:5" ht="50.1" customHeight="1">
      <c r="B8" s="23">
        <v>97146</v>
      </c>
      <c r="C8" s="23" t="s">
        <v>114</v>
      </c>
      <c r="D8" s="23" t="s">
        <v>4</v>
      </c>
      <c r="E8" s="24">
        <v>13.57</v>
      </c>
    </row>
    <row r="9" spans="2:5" ht="50.1" customHeight="1">
      <c r="B9" s="23">
        <v>97147</v>
      </c>
      <c r="C9" s="23" t="s">
        <v>115</v>
      </c>
      <c r="D9" s="23" t="s">
        <v>4</v>
      </c>
      <c r="E9" s="24">
        <v>15.33</v>
      </c>
    </row>
    <row r="10" spans="2:5" ht="50.1" customHeight="1">
      <c r="B10" s="23">
        <v>97148</v>
      </c>
      <c r="C10" s="23" t="s">
        <v>116</v>
      </c>
      <c r="D10" s="23" t="s">
        <v>4</v>
      </c>
      <c r="E10" s="24">
        <v>17.04</v>
      </c>
    </row>
    <row r="11" spans="2:5" ht="50.1" customHeight="1">
      <c r="B11" s="23">
        <v>97149</v>
      </c>
      <c r="C11" s="23" t="s">
        <v>117</v>
      </c>
      <c r="D11" s="23" t="s">
        <v>4</v>
      </c>
      <c r="E11" s="24">
        <v>18.8</v>
      </c>
    </row>
    <row r="12" spans="2:5" ht="50.1" customHeight="1">
      <c r="B12" s="23">
        <v>97150</v>
      </c>
      <c r="C12" s="23" t="s">
        <v>118</v>
      </c>
      <c r="D12" s="23" t="s">
        <v>4</v>
      </c>
      <c r="E12" s="24">
        <v>22.67</v>
      </c>
    </row>
    <row r="13" spans="2:5" ht="50.1" customHeight="1">
      <c r="B13" s="23">
        <v>97151</v>
      </c>
      <c r="C13" s="23" t="s">
        <v>119</v>
      </c>
      <c r="D13" s="23" t="s">
        <v>4</v>
      </c>
      <c r="E13" s="24">
        <v>26.46</v>
      </c>
    </row>
    <row r="14" spans="2:5" ht="50.1" customHeight="1">
      <c r="B14" s="23">
        <v>97152</v>
      </c>
      <c r="C14" s="23" t="s">
        <v>120</v>
      </c>
      <c r="D14" s="23" t="s">
        <v>4</v>
      </c>
      <c r="E14" s="24">
        <v>30.13</v>
      </c>
    </row>
    <row r="15" spans="2:5" ht="50.1" customHeight="1">
      <c r="B15" s="23">
        <v>97153</v>
      </c>
      <c r="C15" s="23" t="s">
        <v>121</v>
      </c>
      <c r="D15" s="23" t="s">
        <v>4</v>
      </c>
      <c r="E15" s="24">
        <v>33.86</v>
      </c>
    </row>
    <row r="16" spans="2:5" ht="50.1" customHeight="1">
      <c r="B16" s="23">
        <v>97154</v>
      </c>
      <c r="C16" s="23" t="s">
        <v>122</v>
      </c>
      <c r="D16" s="23" t="s">
        <v>4</v>
      </c>
      <c r="E16" s="24">
        <v>37.619999999999997</v>
      </c>
    </row>
    <row r="17" spans="2:5" ht="50.1" customHeight="1">
      <c r="B17" s="23">
        <v>97155</v>
      </c>
      <c r="C17" s="23" t="s">
        <v>123</v>
      </c>
      <c r="D17" s="23" t="s">
        <v>4</v>
      </c>
      <c r="E17" s="24">
        <v>41.4</v>
      </c>
    </row>
    <row r="18" spans="2:5" ht="50.1" customHeight="1">
      <c r="B18" s="23">
        <v>97156</v>
      </c>
      <c r="C18" s="23" t="s">
        <v>124</v>
      </c>
      <c r="D18" s="23" t="s">
        <v>4</v>
      </c>
      <c r="E18" s="24">
        <v>49.17</v>
      </c>
    </row>
    <row r="19" spans="2:5" ht="50.1" customHeight="1">
      <c r="B19" s="23">
        <v>97157</v>
      </c>
      <c r="C19" s="23" t="s">
        <v>125</v>
      </c>
      <c r="D19" s="23" t="s">
        <v>4</v>
      </c>
      <c r="E19" s="24">
        <v>3.63</v>
      </c>
    </row>
    <row r="20" spans="2:5" ht="50.1" customHeight="1">
      <c r="B20" s="23">
        <v>97158</v>
      </c>
      <c r="C20" s="23" t="s">
        <v>126</v>
      </c>
      <c r="D20" s="23" t="s">
        <v>4</v>
      </c>
      <c r="E20" s="24">
        <v>4.05</v>
      </c>
    </row>
    <row r="21" spans="2:5" ht="50.1" customHeight="1">
      <c r="B21" s="23">
        <v>97159</v>
      </c>
      <c r="C21" s="23" t="s">
        <v>127</v>
      </c>
      <c r="D21" s="23" t="s">
        <v>4</v>
      </c>
      <c r="E21" s="24">
        <v>5.12</v>
      </c>
    </row>
    <row r="22" spans="2:5" ht="50.1" customHeight="1">
      <c r="B22" s="23">
        <v>97160</v>
      </c>
      <c r="C22" s="23" t="s">
        <v>128</v>
      </c>
      <c r="D22" s="23" t="s">
        <v>4</v>
      </c>
      <c r="E22" s="24">
        <v>6.16</v>
      </c>
    </row>
    <row r="23" spans="2:5" ht="50.1" customHeight="1">
      <c r="B23" s="23">
        <v>97161</v>
      </c>
      <c r="C23" s="23" t="s">
        <v>129</v>
      </c>
      <c r="D23" s="23" t="s">
        <v>4</v>
      </c>
      <c r="E23" s="24">
        <v>7.22</v>
      </c>
    </row>
    <row r="24" spans="2:5" ht="50.1" customHeight="1">
      <c r="B24" s="23">
        <v>97162</v>
      </c>
      <c r="C24" s="23" t="s">
        <v>130</v>
      </c>
      <c r="D24" s="23" t="s">
        <v>4</v>
      </c>
      <c r="E24" s="24">
        <v>8.3000000000000007</v>
      </c>
    </row>
    <row r="25" spans="2:5" ht="50.1" customHeight="1">
      <c r="B25" s="23">
        <v>97163</v>
      </c>
      <c r="C25" s="23" t="s">
        <v>131</v>
      </c>
      <c r="D25" s="23" t="s">
        <v>4</v>
      </c>
      <c r="E25" s="24">
        <v>9.3699999999999992</v>
      </c>
    </row>
    <row r="26" spans="2:5" ht="50.1" customHeight="1">
      <c r="B26" s="23">
        <v>97164</v>
      </c>
      <c r="C26" s="23" t="s">
        <v>132</v>
      </c>
      <c r="D26" s="23" t="s">
        <v>4</v>
      </c>
      <c r="E26" s="24">
        <v>10.43</v>
      </c>
    </row>
    <row r="27" spans="2:5" ht="50.1" customHeight="1">
      <c r="B27" s="23">
        <v>97165</v>
      </c>
      <c r="C27" s="23" t="s">
        <v>133</v>
      </c>
      <c r="D27" s="23" t="s">
        <v>4</v>
      </c>
      <c r="E27" s="24">
        <v>11.51</v>
      </c>
    </row>
    <row r="28" spans="2:5" ht="50.1" customHeight="1">
      <c r="B28" s="23">
        <v>97166</v>
      </c>
      <c r="C28" s="23" t="s">
        <v>134</v>
      </c>
      <c r="D28" s="23" t="s">
        <v>4</v>
      </c>
      <c r="E28" s="24">
        <v>13.9</v>
      </c>
    </row>
    <row r="29" spans="2:5" ht="50.1" customHeight="1">
      <c r="B29" s="23">
        <v>97167</v>
      </c>
      <c r="C29" s="23" t="s">
        <v>135</v>
      </c>
      <c r="D29" s="23" t="s">
        <v>4</v>
      </c>
      <c r="E29" s="24">
        <v>16.22</v>
      </c>
    </row>
    <row r="30" spans="2:5" ht="50.1" customHeight="1">
      <c r="B30" s="23">
        <v>97168</v>
      </c>
      <c r="C30" s="23" t="s">
        <v>136</v>
      </c>
      <c r="D30" s="23" t="s">
        <v>4</v>
      </c>
      <c r="E30" s="24">
        <v>18.440000000000001</v>
      </c>
    </row>
    <row r="31" spans="2:5" ht="50.1" customHeight="1">
      <c r="B31" s="23">
        <v>97169</v>
      </c>
      <c r="C31" s="23" t="s">
        <v>137</v>
      </c>
      <c r="D31" s="23" t="s">
        <v>4</v>
      </c>
      <c r="E31" s="24">
        <v>20.73</v>
      </c>
    </row>
    <row r="32" spans="2:5" ht="50.1" customHeight="1">
      <c r="B32" s="23">
        <v>97170</v>
      </c>
      <c r="C32" s="23" t="s">
        <v>138</v>
      </c>
      <c r="D32" s="23" t="s">
        <v>4</v>
      </c>
      <c r="E32" s="24">
        <v>23.03</v>
      </c>
    </row>
    <row r="33" spans="2:5" ht="50.1" customHeight="1">
      <c r="B33" s="23">
        <v>97171</v>
      </c>
      <c r="C33" s="23" t="s">
        <v>139</v>
      </c>
      <c r="D33" s="23" t="s">
        <v>4</v>
      </c>
      <c r="E33" s="24">
        <v>25.35</v>
      </c>
    </row>
    <row r="34" spans="2:5" ht="50.1" customHeight="1">
      <c r="B34" s="23">
        <v>97172</v>
      </c>
      <c r="C34" s="23" t="s">
        <v>140</v>
      </c>
      <c r="D34" s="23" t="s">
        <v>4</v>
      </c>
      <c r="E34" s="24">
        <v>30.23</v>
      </c>
    </row>
    <row r="35" spans="2:5" ht="50.1" customHeight="1">
      <c r="B35" s="23">
        <v>97173</v>
      </c>
      <c r="C35" s="23" t="s">
        <v>141</v>
      </c>
      <c r="D35" s="23" t="s">
        <v>4</v>
      </c>
      <c r="E35" s="24">
        <v>26.46</v>
      </c>
    </row>
    <row r="36" spans="2:5" ht="50.1" customHeight="1">
      <c r="B36" s="23">
        <v>97174</v>
      </c>
      <c r="C36" s="23" t="s">
        <v>142</v>
      </c>
      <c r="D36" s="23" t="s">
        <v>4</v>
      </c>
      <c r="E36" s="24">
        <v>30.6</v>
      </c>
    </row>
    <row r="37" spans="2:5" ht="50.1" customHeight="1">
      <c r="B37" s="23">
        <v>97175</v>
      </c>
      <c r="C37" s="23" t="s">
        <v>143</v>
      </c>
      <c r="D37" s="23" t="s">
        <v>4</v>
      </c>
      <c r="E37" s="24">
        <v>34.75</v>
      </c>
    </row>
    <row r="38" spans="2:5" ht="50.1" customHeight="1">
      <c r="B38" s="23">
        <v>97176</v>
      </c>
      <c r="C38" s="23" t="s">
        <v>144</v>
      </c>
      <c r="D38" s="23" t="s">
        <v>4</v>
      </c>
      <c r="E38" s="24">
        <v>38.909999999999997</v>
      </c>
    </row>
    <row r="39" spans="2:5" ht="50.1" customHeight="1">
      <c r="B39" s="23">
        <v>97177</v>
      </c>
      <c r="C39" s="23" t="s">
        <v>145</v>
      </c>
      <c r="D39" s="23" t="s">
        <v>4</v>
      </c>
      <c r="E39" s="24">
        <v>47.22</v>
      </c>
    </row>
    <row r="40" spans="2:5" ht="50.1" customHeight="1">
      <c r="B40" s="23">
        <v>97178</v>
      </c>
      <c r="C40" s="23" t="s">
        <v>146</v>
      </c>
      <c r="D40" s="23" t="s">
        <v>4</v>
      </c>
      <c r="E40" s="24">
        <v>55.52</v>
      </c>
    </row>
    <row r="41" spans="2:5" ht="50.1" customHeight="1">
      <c r="B41" s="23">
        <v>97179</v>
      </c>
      <c r="C41" s="23" t="s">
        <v>147</v>
      </c>
      <c r="D41" s="23" t="s">
        <v>4</v>
      </c>
      <c r="E41" s="24">
        <v>63.82</v>
      </c>
    </row>
    <row r="42" spans="2:5" ht="50.1" customHeight="1">
      <c r="B42" s="23">
        <v>97180</v>
      </c>
      <c r="C42" s="23" t="s">
        <v>148</v>
      </c>
      <c r="D42" s="23" t="s">
        <v>4</v>
      </c>
      <c r="E42" s="24">
        <v>72.150000000000006</v>
      </c>
    </row>
    <row r="43" spans="2:5" ht="50.1" customHeight="1">
      <c r="B43" s="23">
        <v>97181</v>
      </c>
      <c r="C43" s="23" t="s">
        <v>149</v>
      </c>
      <c r="D43" s="23" t="s">
        <v>4</v>
      </c>
      <c r="E43" s="24">
        <v>83.21</v>
      </c>
    </row>
    <row r="44" spans="2:5" ht="50.1" customHeight="1">
      <c r="B44" s="23">
        <v>97182</v>
      </c>
      <c r="C44" s="23" t="s">
        <v>150</v>
      </c>
      <c r="D44" s="23" t="s">
        <v>4</v>
      </c>
      <c r="E44" s="24">
        <v>91.8</v>
      </c>
    </row>
    <row r="45" spans="2:5" ht="50.1" customHeight="1">
      <c r="B45" s="23">
        <v>97183</v>
      </c>
      <c r="C45" s="23" t="s">
        <v>151</v>
      </c>
      <c r="D45" s="23" t="s">
        <v>4</v>
      </c>
      <c r="E45" s="24">
        <v>21.94</v>
      </c>
    </row>
    <row r="46" spans="2:5" ht="50.1" customHeight="1">
      <c r="B46" s="23">
        <v>97184</v>
      </c>
      <c r="C46" s="23" t="s">
        <v>152</v>
      </c>
      <c r="D46" s="23" t="s">
        <v>4</v>
      </c>
      <c r="E46" s="24">
        <v>25.43</v>
      </c>
    </row>
    <row r="47" spans="2:5" ht="50.1" customHeight="1">
      <c r="B47" s="23">
        <v>97185</v>
      </c>
      <c r="C47" s="23" t="s">
        <v>153</v>
      </c>
      <c r="D47" s="23" t="s">
        <v>4</v>
      </c>
      <c r="E47" s="24">
        <v>28.93</v>
      </c>
    </row>
    <row r="48" spans="2:5" ht="50.1" customHeight="1">
      <c r="B48" s="23">
        <v>97186</v>
      </c>
      <c r="C48" s="23" t="s">
        <v>154</v>
      </c>
      <c r="D48" s="23" t="s">
        <v>4</v>
      </c>
      <c r="E48" s="24">
        <v>32.450000000000003</v>
      </c>
    </row>
    <row r="49" spans="2:5" ht="50.1" customHeight="1">
      <c r="B49" s="23">
        <v>97187</v>
      </c>
      <c r="C49" s="23" t="s">
        <v>155</v>
      </c>
      <c r="D49" s="23" t="s">
        <v>4</v>
      </c>
      <c r="E49" s="24">
        <v>39.43</v>
      </c>
    </row>
    <row r="50" spans="2:5" ht="50.1" customHeight="1">
      <c r="B50" s="23">
        <v>97188</v>
      </c>
      <c r="C50" s="23" t="s">
        <v>156</v>
      </c>
      <c r="D50" s="23" t="s">
        <v>4</v>
      </c>
      <c r="E50" s="24">
        <v>46.45</v>
      </c>
    </row>
    <row r="51" spans="2:5" ht="50.1" customHeight="1">
      <c r="B51" s="23">
        <v>97189</v>
      </c>
      <c r="C51" s="23" t="s">
        <v>157</v>
      </c>
      <c r="D51" s="23" t="s">
        <v>4</v>
      </c>
      <c r="E51" s="24">
        <v>53.45</v>
      </c>
    </row>
    <row r="52" spans="2:5" ht="50.1" customHeight="1">
      <c r="B52" s="23">
        <v>97190</v>
      </c>
      <c r="C52" s="23" t="s">
        <v>158</v>
      </c>
      <c r="D52" s="23" t="s">
        <v>4</v>
      </c>
      <c r="E52" s="24">
        <v>60.46</v>
      </c>
    </row>
    <row r="53" spans="2:5" ht="50.1" customHeight="1">
      <c r="B53" s="23">
        <v>97191</v>
      </c>
      <c r="C53" s="23" t="s">
        <v>159</v>
      </c>
      <c r="D53" s="23" t="s">
        <v>4</v>
      </c>
      <c r="E53" s="24">
        <v>69.64</v>
      </c>
    </row>
    <row r="54" spans="2:5" ht="50.1" customHeight="1">
      <c r="B54" s="23">
        <v>97192</v>
      </c>
      <c r="C54" s="23" t="s">
        <v>160</v>
      </c>
      <c r="D54" s="23" t="s">
        <v>4</v>
      </c>
      <c r="E54" s="24">
        <v>76.86</v>
      </c>
    </row>
    <row r="55" spans="2:5" ht="50.1" customHeight="1">
      <c r="B55" s="23">
        <v>90694</v>
      </c>
      <c r="C55" s="23" t="s">
        <v>161</v>
      </c>
      <c r="D55" s="23" t="s">
        <v>4</v>
      </c>
      <c r="E55" s="24">
        <v>17.13</v>
      </c>
    </row>
    <row r="56" spans="2:5" ht="50.1" customHeight="1">
      <c r="B56" s="23">
        <v>90695</v>
      </c>
      <c r="C56" s="23" t="s">
        <v>162</v>
      </c>
      <c r="D56" s="23" t="s">
        <v>4</v>
      </c>
      <c r="E56" s="24">
        <v>34.89</v>
      </c>
    </row>
    <row r="57" spans="2:5" ht="50.1" customHeight="1">
      <c r="B57" s="23">
        <v>90696</v>
      </c>
      <c r="C57" s="23" t="s">
        <v>163</v>
      </c>
      <c r="D57" s="23" t="s">
        <v>4</v>
      </c>
      <c r="E57" s="24">
        <v>51.55</v>
      </c>
    </row>
    <row r="58" spans="2:5" ht="50.1" customHeight="1">
      <c r="B58" s="23">
        <v>90697</v>
      </c>
      <c r="C58" s="23" t="s">
        <v>164</v>
      </c>
      <c r="D58" s="23" t="s">
        <v>4</v>
      </c>
      <c r="E58" s="24">
        <v>86.14</v>
      </c>
    </row>
    <row r="59" spans="2:5" ht="50.1" customHeight="1">
      <c r="B59" s="23">
        <v>90698</v>
      </c>
      <c r="C59" s="23" t="s">
        <v>165</v>
      </c>
      <c r="D59" s="23" t="s">
        <v>4</v>
      </c>
      <c r="E59" s="24">
        <v>137.36000000000001</v>
      </c>
    </row>
    <row r="60" spans="2:5" ht="50.1" customHeight="1">
      <c r="B60" s="23">
        <v>90699</v>
      </c>
      <c r="C60" s="23" t="s">
        <v>166</v>
      </c>
      <c r="D60" s="23" t="s">
        <v>4</v>
      </c>
      <c r="E60" s="24">
        <v>169.64</v>
      </c>
    </row>
    <row r="61" spans="2:5" ht="50.1" customHeight="1">
      <c r="B61" s="23">
        <v>90700</v>
      </c>
      <c r="C61" s="23" t="s">
        <v>167</v>
      </c>
      <c r="D61" s="23" t="s">
        <v>4</v>
      </c>
      <c r="E61" s="24">
        <v>224.36</v>
      </c>
    </row>
    <row r="62" spans="2:5" ht="50.1" customHeight="1">
      <c r="B62" s="23">
        <v>90701</v>
      </c>
      <c r="C62" s="23" t="s">
        <v>168</v>
      </c>
      <c r="D62" s="23" t="s">
        <v>4</v>
      </c>
      <c r="E62" s="24">
        <v>30.81</v>
      </c>
    </row>
    <row r="63" spans="2:5" ht="50.1" customHeight="1">
      <c r="B63" s="23">
        <v>90702</v>
      </c>
      <c r="C63" s="23" t="s">
        <v>169</v>
      </c>
      <c r="D63" s="23" t="s">
        <v>4</v>
      </c>
      <c r="E63" s="24">
        <v>47.42</v>
      </c>
    </row>
    <row r="64" spans="2:5" ht="50.1" customHeight="1">
      <c r="B64" s="23">
        <v>90703</v>
      </c>
      <c r="C64" s="23" t="s">
        <v>170</v>
      </c>
      <c r="D64" s="23" t="s">
        <v>4</v>
      </c>
      <c r="E64" s="24">
        <v>75.92</v>
      </c>
    </row>
    <row r="65" spans="2:5" ht="50.1" customHeight="1">
      <c r="B65" s="23">
        <v>90704</v>
      </c>
      <c r="C65" s="23" t="s">
        <v>171</v>
      </c>
      <c r="D65" s="23" t="s">
        <v>4</v>
      </c>
      <c r="E65" s="24">
        <v>103.87</v>
      </c>
    </row>
    <row r="66" spans="2:5" ht="50.1" customHeight="1">
      <c r="B66" s="23">
        <v>90705</v>
      </c>
      <c r="C66" s="23" t="s">
        <v>172</v>
      </c>
      <c r="D66" s="23" t="s">
        <v>4</v>
      </c>
      <c r="E66" s="24">
        <v>144.91</v>
      </c>
    </row>
    <row r="67" spans="2:5" ht="50.1" customHeight="1">
      <c r="B67" s="23">
        <v>90706</v>
      </c>
      <c r="C67" s="23" t="s">
        <v>173</v>
      </c>
      <c r="D67" s="23" t="s">
        <v>4</v>
      </c>
      <c r="E67" s="24">
        <v>175.95</v>
      </c>
    </row>
    <row r="68" spans="2:5" ht="50.1" customHeight="1">
      <c r="B68" s="23">
        <v>90708</v>
      </c>
      <c r="C68" s="23" t="s">
        <v>174</v>
      </c>
      <c r="D68" s="23" t="s">
        <v>4</v>
      </c>
      <c r="E68" s="24">
        <v>466.14</v>
      </c>
    </row>
    <row r="69" spans="2:5" ht="50.1" customHeight="1">
      <c r="B69" s="23">
        <v>90709</v>
      </c>
      <c r="C69" s="23" t="s">
        <v>175</v>
      </c>
      <c r="D69" s="23" t="s">
        <v>4</v>
      </c>
      <c r="E69" s="24">
        <v>18.75</v>
      </c>
    </row>
    <row r="70" spans="2:5" ht="50.1" customHeight="1">
      <c r="B70" s="23">
        <v>90710</v>
      </c>
      <c r="C70" s="23" t="s">
        <v>176</v>
      </c>
      <c r="D70" s="23" t="s">
        <v>4</v>
      </c>
      <c r="E70" s="24">
        <v>36.520000000000003</v>
      </c>
    </row>
    <row r="71" spans="2:5" ht="50.1" customHeight="1">
      <c r="B71" s="23">
        <v>90711</v>
      </c>
      <c r="C71" s="23" t="s">
        <v>177</v>
      </c>
      <c r="D71" s="23" t="s">
        <v>4</v>
      </c>
      <c r="E71" s="24">
        <v>53.16</v>
      </c>
    </row>
    <row r="72" spans="2:5" ht="50.1" customHeight="1">
      <c r="B72" s="23">
        <v>90712</v>
      </c>
      <c r="C72" s="23" t="s">
        <v>178</v>
      </c>
      <c r="D72" s="23" t="s">
        <v>4</v>
      </c>
      <c r="E72" s="24">
        <v>87.76</v>
      </c>
    </row>
    <row r="73" spans="2:5" ht="50.1" customHeight="1">
      <c r="B73" s="23">
        <v>90713</v>
      </c>
      <c r="C73" s="23" t="s">
        <v>179</v>
      </c>
      <c r="D73" s="23" t="s">
        <v>4</v>
      </c>
      <c r="E73" s="24">
        <v>138.97999999999999</v>
      </c>
    </row>
    <row r="74" spans="2:5" ht="50.1" customHeight="1">
      <c r="B74" s="23">
        <v>90714</v>
      </c>
      <c r="C74" s="23" t="s">
        <v>180</v>
      </c>
      <c r="D74" s="23" t="s">
        <v>4</v>
      </c>
      <c r="E74" s="24">
        <v>171.26</v>
      </c>
    </row>
    <row r="75" spans="2:5" ht="50.1" customHeight="1">
      <c r="B75" s="23">
        <v>90715</v>
      </c>
      <c r="C75" s="23" t="s">
        <v>181</v>
      </c>
      <c r="D75" s="23" t="s">
        <v>4</v>
      </c>
      <c r="E75" s="24">
        <v>227.87</v>
      </c>
    </row>
    <row r="76" spans="2:5" ht="50.1" customHeight="1">
      <c r="B76" s="23">
        <v>90716</v>
      </c>
      <c r="C76" s="23" t="s">
        <v>182</v>
      </c>
      <c r="D76" s="23" t="s">
        <v>4</v>
      </c>
      <c r="E76" s="24">
        <v>32.43</v>
      </c>
    </row>
    <row r="77" spans="2:5" ht="50.1" customHeight="1">
      <c r="B77" s="23">
        <v>90717</v>
      </c>
      <c r="C77" s="23" t="s">
        <v>183</v>
      </c>
      <c r="D77" s="23" t="s">
        <v>4</v>
      </c>
      <c r="E77" s="24">
        <v>49.04</v>
      </c>
    </row>
    <row r="78" spans="2:5" ht="50.1" customHeight="1">
      <c r="B78" s="23">
        <v>90718</v>
      </c>
      <c r="C78" s="23" t="s">
        <v>184</v>
      </c>
      <c r="D78" s="23" t="s">
        <v>4</v>
      </c>
      <c r="E78" s="24">
        <v>77.540000000000006</v>
      </c>
    </row>
    <row r="79" spans="2:5" ht="50.1" customHeight="1">
      <c r="B79" s="23">
        <v>90719</v>
      </c>
      <c r="C79" s="23" t="s">
        <v>185</v>
      </c>
      <c r="D79" s="23" t="s">
        <v>4</v>
      </c>
      <c r="E79" s="24">
        <v>105.49</v>
      </c>
    </row>
    <row r="80" spans="2:5" ht="50.1" customHeight="1">
      <c r="B80" s="23">
        <v>90720</v>
      </c>
      <c r="C80" s="23" t="s">
        <v>186</v>
      </c>
      <c r="D80" s="23" t="s">
        <v>4</v>
      </c>
      <c r="E80" s="24">
        <v>146.53</v>
      </c>
    </row>
    <row r="81" spans="2:5" ht="50.1" customHeight="1">
      <c r="B81" s="23">
        <v>90721</v>
      </c>
      <c r="C81" s="23" t="s">
        <v>187</v>
      </c>
      <c r="D81" s="23" t="s">
        <v>4</v>
      </c>
      <c r="E81" s="24">
        <v>179.45</v>
      </c>
    </row>
    <row r="82" spans="2:5" ht="50.1" customHeight="1">
      <c r="B82" s="23">
        <v>90723</v>
      </c>
      <c r="C82" s="23" t="s">
        <v>188</v>
      </c>
      <c r="D82" s="23" t="s">
        <v>4</v>
      </c>
      <c r="E82" s="24">
        <v>468.28</v>
      </c>
    </row>
    <row r="83" spans="2:5" ht="50.1" customHeight="1">
      <c r="B83" s="23">
        <v>90724</v>
      </c>
      <c r="C83" s="23" t="s">
        <v>189</v>
      </c>
      <c r="D83" s="23" t="s">
        <v>18</v>
      </c>
      <c r="E83" s="24">
        <v>18.7</v>
      </c>
    </row>
    <row r="84" spans="2:5" ht="50.1" customHeight="1">
      <c r="B84" s="23">
        <v>90725</v>
      </c>
      <c r="C84" s="23" t="s">
        <v>190</v>
      </c>
      <c r="D84" s="23" t="s">
        <v>18</v>
      </c>
      <c r="E84" s="24">
        <v>23.07</v>
      </c>
    </row>
    <row r="85" spans="2:5" ht="50.1" customHeight="1">
      <c r="B85" s="23">
        <v>90726</v>
      </c>
      <c r="C85" s="23" t="s">
        <v>191</v>
      </c>
      <c r="D85" s="23" t="s">
        <v>18</v>
      </c>
      <c r="E85" s="24">
        <v>27.44</v>
      </c>
    </row>
    <row r="86" spans="2:5" ht="50.1" customHeight="1">
      <c r="B86" s="23">
        <v>90727</v>
      </c>
      <c r="C86" s="23" t="s">
        <v>192</v>
      </c>
      <c r="D86" s="23" t="s">
        <v>18</v>
      </c>
      <c r="E86" s="24">
        <v>31.83</v>
      </c>
    </row>
    <row r="87" spans="2:5" ht="50.1" customHeight="1">
      <c r="B87" s="23">
        <v>90728</v>
      </c>
      <c r="C87" s="23" t="s">
        <v>193</v>
      </c>
      <c r="D87" s="23" t="s">
        <v>18</v>
      </c>
      <c r="E87" s="24">
        <v>36.19</v>
      </c>
    </row>
    <row r="88" spans="2:5" ht="50.1" customHeight="1">
      <c r="B88" s="23">
        <v>90729</v>
      </c>
      <c r="C88" s="23" t="s">
        <v>194</v>
      </c>
      <c r="D88" s="23" t="s">
        <v>18</v>
      </c>
      <c r="E88" s="24">
        <v>40.57</v>
      </c>
    </row>
    <row r="89" spans="2:5" ht="50.1" customHeight="1">
      <c r="B89" s="23">
        <v>90730</v>
      </c>
      <c r="C89" s="23" t="s">
        <v>195</v>
      </c>
      <c r="D89" s="23" t="s">
        <v>18</v>
      </c>
      <c r="E89" s="24">
        <v>44.97</v>
      </c>
    </row>
    <row r="90" spans="2:5" ht="50.1" customHeight="1">
      <c r="B90" s="23">
        <v>90731</v>
      </c>
      <c r="C90" s="23" t="s">
        <v>196</v>
      </c>
      <c r="D90" s="23" t="s">
        <v>18</v>
      </c>
      <c r="E90" s="24">
        <v>49.34</v>
      </c>
    </row>
    <row r="91" spans="2:5" ht="50.1" customHeight="1">
      <c r="B91" s="23">
        <v>90732</v>
      </c>
      <c r="C91" s="23" t="s">
        <v>197</v>
      </c>
      <c r="D91" s="23" t="s">
        <v>18</v>
      </c>
      <c r="E91" s="24">
        <v>62.45</v>
      </c>
    </row>
    <row r="92" spans="2:5" ht="50.1" customHeight="1">
      <c r="B92" s="23">
        <v>90733</v>
      </c>
      <c r="C92" s="23" t="s">
        <v>198</v>
      </c>
      <c r="D92" s="23" t="s">
        <v>4</v>
      </c>
      <c r="E92" s="24">
        <v>2.04</v>
      </c>
    </row>
    <row r="93" spans="2:5" ht="50.1" customHeight="1">
      <c r="B93" s="23">
        <v>90734</v>
      </c>
      <c r="C93" s="23" t="s">
        <v>199</v>
      </c>
      <c r="D93" s="23" t="s">
        <v>4</v>
      </c>
      <c r="E93" s="24">
        <v>2.48</v>
      </c>
    </row>
    <row r="94" spans="2:5" ht="50.1" customHeight="1">
      <c r="B94" s="23">
        <v>90735</v>
      </c>
      <c r="C94" s="23" t="s">
        <v>200</v>
      </c>
      <c r="D94" s="23" t="s">
        <v>4</v>
      </c>
      <c r="E94" s="24">
        <v>2.96</v>
      </c>
    </row>
    <row r="95" spans="2:5" ht="50.1" customHeight="1">
      <c r="B95" s="23">
        <v>90736</v>
      </c>
      <c r="C95" s="23" t="s">
        <v>201</v>
      </c>
      <c r="D95" s="23" t="s">
        <v>4</v>
      </c>
      <c r="E95" s="24">
        <v>3.41</v>
      </c>
    </row>
    <row r="96" spans="2:5" ht="50.1" customHeight="1">
      <c r="B96" s="23">
        <v>90737</v>
      </c>
      <c r="C96" s="23" t="s">
        <v>202</v>
      </c>
      <c r="D96" s="23" t="s">
        <v>4</v>
      </c>
      <c r="E96" s="24">
        <v>3.86</v>
      </c>
    </row>
    <row r="97" spans="2:5" ht="50.1" customHeight="1">
      <c r="B97" s="23">
        <v>90738</v>
      </c>
      <c r="C97" s="23" t="s">
        <v>203</v>
      </c>
      <c r="D97" s="23" t="s">
        <v>4</v>
      </c>
      <c r="E97" s="24">
        <v>4.32</v>
      </c>
    </row>
    <row r="98" spans="2:5" ht="50.1" customHeight="1">
      <c r="B98" s="23">
        <v>90739</v>
      </c>
      <c r="C98" s="23" t="s">
        <v>204</v>
      </c>
      <c r="D98" s="23" t="s">
        <v>4</v>
      </c>
      <c r="E98" s="24">
        <v>10.3</v>
      </c>
    </row>
    <row r="99" spans="2:5" ht="50.1" customHeight="1">
      <c r="B99" s="23">
        <v>90740</v>
      </c>
      <c r="C99" s="23" t="s">
        <v>205</v>
      </c>
      <c r="D99" s="23" t="s">
        <v>4</v>
      </c>
      <c r="E99" s="24">
        <v>4.55</v>
      </c>
    </row>
    <row r="100" spans="2:5" ht="50.1" customHeight="1">
      <c r="B100" s="23">
        <v>90741</v>
      </c>
      <c r="C100" s="23" t="s">
        <v>206</v>
      </c>
      <c r="D100" s="23" t="s">
        <v>4</v>
      </c>
      <c r="E100" s="24">
        <v>5.01</v>
      </c>
    </row>
    <row r="101" spans="2:5" ht="50.1" customHeight="1">
      <c r="B101" s="23">
        <v>90742</v>
      </c>
      <c r="C101" s="23" t="s">
        <v>207</v>
      </c>
      <c r="D101" s="23" t="s">
        <v>4</v>
      </c>
      <c r="E101" s="24">
        <v>5.46</v>
      </c>
    </row>
    <row r="102" spans="2:5" ht="50.1" customHeight="1">
      <c r="B102" s="23">
        <v>90743</v>
      </c>
      <c r="C102" s="23" t="s">
        <v>208</v>
      </c>
      <c r="D102" s="23" t="s">
        <v>4</v>
      </c>
      <c r="E102" s="24">
        <v>5.92</v>
      </c>
    </row>
    <row r="103" spans="2:5" ht="50.1" customHeight="1">
      <c r="B103" s="23">
        <v>90744</v>
      </c>
      <c r="C103" s="23" t="s">
        <v>209</v>
      </c>
      <c r="D103" s="23" t="s">
        <v>4</v>
      </c>
      <c r="E103" s="24">
        <v>6.37</v>
      </c>
    </row>
    <row r="104" spans="2:5" ht="50.1" customHeight="1">
      <c r="B104" s="23">
        <v>90745</v>
      </c>
      <c r="C104" s="23" t="s">
        <v>210</v>
      </c>
      <c r="D104" s="23" t="s">
        <v>4</v>
      </c>
      <c r="E104" s="24">
        <v>14.75</v>
      </c>
    </row>
    <row r="105" spans="2:5" ht="50.1" customHeight="1">
      <c r="B105" s="23">
        <v>90746</v>
      </c>
      <c r="C105" s="23" t="s">
        <v>211</v>
      </c>
      <c r="D105" s="23" t="s">
        <v>4</v>
      </c>
      <c r="E105" s="24">
        <v>2.77</v>
      </c>
    </row>
    <row r="106" spans="2:5" ht="50.1" customHeight="1">
      <c r="B106" s="23">
        <v>90747</v>
      </c>
      <c r="C106" s="23" t="s">
        <v>212</v>
      </c>
      <c r="D106" s="23" t="s">
        <v>4</v>
      </c>
      <c r="E106" s="24">
        <v>11.22</v>
      </c>
    </row>
    <row r="107" spans="2:5" ht="50.1" customHeight="1">
      <c r="B107" s="23">
        <v>90748</v>
      </c>
      <c r="C107" s="23" t="s">
        <v>213</v>
      </c>
      <c r="D107" s="23" t="s">
        <v>4</v>
      </c>
      <c r="E107" s="24">
        <v>3.66</v>
      </c>
    </row>
    <row r="108" spans="2:5" ht="50.1" customHeight="1">
      <c r="B108" s="23">
        <v>90749</v>
      </c>
      <c r="C108" s="23" t="s">
        <v>214</v>
      </c>
      <c r="D108" s="23" t="s">
        <v>4</v>
      </c>
      <c r="E108" s="24">
        <v>4.1100000000000003</v>
      </c>
    </row>
    <row r="109" spans="2:5" ht="50.1" customHeight="1">
      <c r="B109" s="23">
        <v>90750</v>
      </c>
      <c r="C109" s="23" t="s">
        <v>215</v>
      </c>
      <c r="D109" s="23" t="s">
        <v>4</v>
      </c>
      <c r="E109" s="24">
        <v>4.57</v>
      </c>
    </row>
    <row r="110" spans="2:5" ht="50.1" customHeight="1">
      <c r="B110" s="23">
        <v>90751</v>
      </c>
      <c r="C110" s="23" t="s">
        <v>216</v>
      </c>
      <c r="D110" s="23" t="s">
        <v>4</v>
      </c>
      <c r="E110" s="24">
        <v>5.03</v>
      </c>
    </row>
    <row r="111" spans="2:5" ht="50.1" customHeight="1">
      <c r="B111" s="23">
        <v>90752</v>
      </c>
      <c r="C111" s="23" t="s">
        <v>217</v>
      </c>
      <c r="D111" s="23" t="s">
        <v>4</v>
      </c>
      <c r="E111" s="24">
        <v>5.48</v>
      </c>
    </row>
    <row r="112" spans="2:5" ht="50.1" customHeight="1">
      <c r="B112" s="23">
        <v>90753</v>
      </c>
      <c r="C112" s="23" t="s">
        <v>218</v>
      </c>
      <c r="D112" s="23" t="s">
        <v>4</v>
      </c>
      <c r="E112" s="24">
        <v>5.94</v>
      </c>
    </row>
    <row r="113" spans="2:5" ht="50.1" customHeight="1">
      <c r="B113" s="23">
        <v>90754</v>
      </c>
      <c r="C113" s="23" t="s">
        <v>219</v>
      </c>
      <c r="D113" s="23" t="s">
        <v>4</v>
      </c>
      <c r="E113" s="24">
        <v>13.81</v>
      </c>
    </row>
    <row r="114" spans="2:5" ht="50.1" customHeight="1">
      <c r="B114" s="23">
        <v>90755</v>
      </c>
      <c r="C114" s="23" t="s">
        <v>220</v>
      </c>
      <c r="D114" s="23" t="s">
        <v>4</v>
      </c>
      <c r="E114" s="24">
        <v>6.17</v>
      </c>
    </row>
    <row r="115" spans="2:5" ht="50.1" customHeight="1">
      <c r="B115" s="23">
        <v>90756</v>
      </c>
      <c r="C115" s="23" t="s">
        <v>221</v>
      </c>
      <c r="D115" s="23" t="s">
        <v>4</v>
      </c>
      <c r="E115" s="24">
        <v>6.63</v>
      </c>
    </row>
    <row r="116" spans="2:5" ht="50.1" customHeight="1">
      <c r="B116" s="23">
        <v>90757</v>
      </c>
      <c r="C116" s="23" t="s">
        <v>222</v>
      </c>
      <c r="D116" s="23" t="s">
        <v>4</v>
      </c>
      <c r="E116" s="24">
        <v>7.08</v>
      </c>
    </row>
    <row r="117" spans="2:5" ht="50.1" customHeight="1">
      <c r="B117" s="23">
        <v>90758</v>
      </c>
      <c r="C117" s="23" t="s">
        <v>223</v>
      </c>
      <c r="D117" s="23" t="s">
        <v>4</v>
      </c>
      <c r="E117" s="24">
        <v>7.54</v>
      </c>
    </row>
    <row r="118" spans="2:5" ht="50.1" customHeight="1">
      <c r="B118" s="23">
        <v>90759</v>
      </c>
      <c r="C118" s="23" t="s">
        <v>224</v>
      </c>
      <c r="D118" s="23" t="s">
        <v>4</v>
      </c>
      <c r="E118" s="24">
        <v>7.99</v>
      </c>
    </row>
    <row r="119" spans="2:5" ht="50.1" customHeight="1">
      <c r="B119" s="23">
        <v>90760</v>
      </c>
      <c r="C119" s="23" t="s">
        <v>225</v>
      </c>
      <c r="D119" s="23" t="s">
        <v>4</v>
      </c>
      <c r="E119" s="24">
        <v>18.25</v>
      </c>
    </row>
    <row r="120" spans="2:5" ht="50.1" customHeight="1">
      <c r="B120" s="23">
        <v>90761</v>
      </c>
      <c r="C120" s="23" t="s">
        <v>226</v>
      </c>
      <c r="D120" s="23" t="s">
        <v>4</v>
      </c>
      <c r="E120" s="24">
        <v>3.39</v>
      </c>
    </row>
    <row r="121" spans="2:5" ht="50.1" customHeight="1">
      <c r="B121" s="23">
        <v>90762</v>
      </c>
      <c r="C121" s="23" t="s">
        <v>227</v>
      </c>
      <c r="D121" s="23" t="s">
        <v>4</v>
      </c>
      <c r="E121" s="24">
        <v>13.36</v>
      </c>
    </row>
    <row r="122" spans="2:5" ht="50.1" customHeight="1">
      <c r="B122" s="23">
        <v>94869</v>
      </c>
      <c r="C122" s="23" t="s">
        <v>228</v>
      </c>
      <c r="D122" s="23" t="s">
        <v>4</v>
      </c>
      <c r="E122" s="24">
        <v>94.34</v>
      </c>
    </row>
    <row r="123" spans="2:5" ht="50.1" customHeight="1">
      <c r="B123" s="23">
        <v>94870</v>
      </c>
      <c r="C123" s="23" t="s">
        <v>229</v>
      </c>
      <c r="D123" s="23" t="s">
        <v>4</v>
      </c>
      <c r="E123" s="24">
        <v>0.67</v>
      </c>
    </row>
    <row r="124" spans="2:5" ht="50.1" customHeight="1">
      <c r="B124" s="23">
        <v>94871</v>
      </c>
      <c r="C124" s="23" t="s">
        <v>230</v>
      </c>
      <c r="D124" s="23" t="s">
        <v>4</v>
      </c>
      <c r="E124" s="24">
        <v>111.93</v>
      </c>
    </row>
    <row r="125" spans="2:5" ht="50.1" customHeight="1">
      <c r="B125" s="23">
        <v>94872</v>
      </c>
      <c r="C125" s="23" t="s">
        <v>231</v>
      </c>
      <c r="D125" s="23" t="s">
        <v>4</v>
      </c>
      <c r="E125" s="24">
        <v>1.19</v>
      </c>
    </row>
    <row r="126" spans="2:5" ht="50.1" customHeight="1">
      <c r="B126" s="23">
        <v>94875</v>
      </c>
      <c r="C126" s="23" t="s">
        <v>232</v>
      </c>
      <c r="D126" s="23" t="s">
        <v>4</v>
      </c>
      <c r="E126" s="24">
        <v>659.05</v>
      </c>
    </row>
    <row r="127" spans="2:5" ht="50.1" customHeight="1">
      <c r="B127" s="23">
        <v>94876</v>
      </c>
      <c r="C127" s="23" t="s">
        <v>233</v>
      </c>
      <c r="D127" s="23" t="s">
        <v>4</v>
      </c>
      <c r="E127" s="24">
        <v>16.98</v>
      </c>
    </row>
    <row r="128" spans="2:5" ht="50.1" customHeight="1">
      <c r="B128" s="23">
        <v>94878</v>
      </c>
      <c r="C128" s="23" t="s">
        <v>234</v>
      </c>
      <c r="D128" s="23" t="s">
        <v>4</v>
      </c>
      <c r="E128" s="24">
        <v>19.95</v>
      </c>
    </row>
    <row r="129" spans="2:5" ht="50.1" customHeight="1">
      <c r="B129" s="23">
        <v>94879</v>
      </c>
      <c r="C129" s="23" t="s">
        <v>235</v>
      </c>
      <c r="D129" s="23" t="s">
        <v>4</v>
      </c>
      <c r="E129" s="24">
        <v>878.94</v>
      </c>
    </row>
    <row r="130" spans="2:5" ht="50.1" customHeight="1">
      <c r="B130" s="23">
        <v>94880</v>
      </c>
      <c r="C130" s="23" t="s">
        <v>236</v>
      </c>
      <c r="D130" s="23" t="s">
        <v>4</v>
      </c>
      <c r="E130" s="24">
        <v>24.42</v>
      </c>
    </row>
    <row r="131" spans="2:5" ht="50.1" customHeight="1">
      <c r="B131" s="23">
        <v>94881</v>
      </c>
      <c r="C131" s="23" t="s">
        <v>237</v>
      </c>
      <c r="D131" s="23" t="s">
        <v>4</v>
      </c>
      <c r="E131" s="24">
        <v>1368.28</v>
      </c>
    </row>
    <row r="132" spans="2:5" ht="50.1" customHeight="1">
      <c r="B132" s="23">
        <v>94882</v>
      </c>
      <c r="C132" s="23" t="s">
        <v>238</v>
      </c>
      <c r="D132" s="23" t="s">
        <v>4</v>
      </c>
      <c r="E132" s="24">
        <v>28.97</v>
      </c>
    </row>
    <row r="133" spans="2:5" ht="50.1" customHeight="1">
      <c r="B133" s="23">
        <v>94884</v>
      </c>
      <c r="C133" s="23" t="s">
        <v>239</v>
      </c>
      <c r="D133" s="23" t="s">
        <v>4</v>
      </c>
      <c r="E133" s="24">
        <v>38.19</v>
      </c>
    </row>
    <row r="134" spans="2:5" ht="50.1" customHeight="1">
      <c r="B134" s="23">
        <v>94885</v>
      </c>
      <c r="C134" s="23" t="s">
        <v>240</v>
      </c>
      <c r="D134" s="23" t="s">
        <v>4</v>
      </c>
      <c r="E134" s="24">
        <v>94.54</v>
      </c>
    </row>
    <row r="135" spans="2:5" ht="50.1" customHeight="1">
      <c r="B135" s="23">
        <v>94886</v>
      </c>
      <c r="C135" s="23" t="s">
        <v>241</v>
      </c>
      <c r="D135" s="23" t="s">
        <v>4</v>
      </c>
      <c r="E135" s="24">
        <v>0.87</v>
      </c>
    </row>
    <row r="136" spans="2:5" ht="50.1" customHeight="1">
      <c r="B136" s="23">
        <v>94887</v>
      </c>
      <c r="C136" s="23" t="s">
        <v>242</v>
      </c>
      <c r="D136" s="23" t="s">
        <v>4</v>
      </c>
      <c r="E136" s="24">
        <v>112.24</v>
      </c>
    </row>
    <row r="137" spans="2:5" ht="50.1" customHeight="1">
      <c r="B137" s="23">
        <v>94888</v>
      </c>
      <c r="C137" s="23" t="s">
        <v>243</v>
      </c>
      <c r="D137" s="23" t="s">
        <v>4</v>
      </c>
      <c r="E137" s="24">
        <v>1.5</v>
      </c>
    </row>
    <row r="138" spans="2:5" ht="50.1" customHeight="1">
      <c r="B138" s="23">
        <v>94891</v>
      </c>
      <c r="C138" s="23" t="s">
        <v>244</v>
      </c>
      <c r="D138" s="23" t="s">
        <v>4</v>
      </c>
      <c r="E138" s="24">
        <v>661.8</v>
      </c>
    </row>
    <row r="139" spans="2:5" ht="50.1" customHeight="1">
      <c r="B139" s="23">
        <v>94892</v>
      </c>
      <c r="C139" s="23" t="s">
        <v>245</v>
      </c>
      <c r="D139" s="23" t="s">
        <v>4</v>
      </c>
      <c r="E139" s="24">
        <v>19.73</v>
      </c>
    </row>
    <row r="140" spans="2:5" ht="50.1" customHeight="1">
      <c r="B140" s="23">
        <v>94894</v>
      </c>
      <c r="C140" s="23" t="s">
        <v>246</v>
      </c>
      <c r="D140" s="23" t="s">
        <v>4</v>
      </c>
      <c r="E140" s="24">
        <v>22.92</v>
      </c>
    </row>
    <row r="141" spans="2:5" ht="50.1" customHeight="1">
      <c r="B141" s="23">
        <v>94895</v>
      </c>
      <c r="C141" s="23" t="s">
        <v>247</v>
      </c>
      <c r="D141" s="23" t="s">
        <v>4</v>
      </c>
      <c r="E141" s="24">
        <v>882.21</v>
      </c>
    </row>
    <row r="142" spans="2:5" ht="50.1" customHeight="1">
      <c r="B142" s="23">
        <v>94896</v>
      </c>
      <c r="C142" s="23" t="s">
        <v>248</v>
      </c>
      <c r="D142" s="23" t="s">
        <v>4</v>
      </c>
      <c r="E142" s="24">
        <v>27.69</v>
      </c>
    </row>
    <row r="143" spans="2:5" ht="50.1" customHeight="1">
      <c r="B143" s="23">
        <v>94897</v>
      </c>
      <c r="C143" s="23" t="s">
        <v>249</v>
      </c>
      <c r="D143" s="23" t="s">
        <v>4</v>
      </c>
      <c r="E143" s="24">
        <v>1371.78</v>
      </c>
    </row>
    <row r="144" spans="2:5" ht="50.1" customHeight="1">
      <c r="B144" s="23">
        <v>94898</v>
      </c>
      <c r="C144" s="23" t="s">
        <v>250</v>
      </c>
      <c r="D144" s="23" t="s">
        <v>4</v>
      </c>
      <c r="E144" s="24">
        <v>32.47</v>
      </c>
    </row>
    <row r="145" spans="2:5" ht="50.1" customHeight="1">
      <c r="B145" s="23">
        <v>94900</v>
      </c>
      <c r="C145" s="23" t="s">
        <v>251</v>
      </c>
      <c r="D145" s="23" t="s">
        <v>4</v>
      </c>
      <c r="E145" s="24">
        <v>42.02</v>
      </c>
    </row>
    <row r="146" spans="2:5" ht="50.1" customHeight="1">
      <c r="B146" s="23">
        <v>97121</v>
      </c>
      <c r="C146" s="23" t="s">
        <v>252</v>
      </c>
      <c r="D146" s="23" t="s">
        <v>4</v>
      </c>
      <c r="E146" s="24">
        <v>1.51</v>
      </c>
    </row>
    <row r="147" spans="2:5" ht="50.1" customHeight="1">
      <c r="B147" s="23">
        <v>97122</v>
      </c>
      <c r="C147" s="23" t="s">
        <v>253</v>
      </c>
      <c r="D147" s="23" t="s">
        <v>4</v>
      </c>
      <c r="E147" s="24">
        <v>2.09</v>
      </c>
    </row>
    <row r="148" spans="2:5" ht="50.1" customHeight="1">
      <c r="B148" s="23">
        <v>97123</v>
      </c>
      <c r="C148" s="23" t="s">
        <v>254</v>
      </c>
      <c r="D148" s="23" t="s">
        <v>4</v>
      </c>
      <c r="E148" s="24">
        <v>2.66</v>
      </c>
    </row>
    <row r="149" spans="2:5" ht="50.1" customHeight="1">
      <c r="B149" s="23">
        <v>97124</v>
      </c>
      <c r="C149" s="23" t="s">
        <v>255</v>
      </c>
      <c r="D149" s="23" t="s">
        <v>4</v>
      </c>
      <c r="E149" s="24">
        <v>0.65</v>
      </c>
    </row>
    <row r="150" spans="2:5" ht="50.1" customHeight="1">
      <c r="B150" s="23">
        <v>97125</v>
      </c>
      <c r="C150" s="23" t="s">
        <v>256</v>
      </c>
      <c r="D150" s="23" t="s">
        <v>4</v>
      </c>
      <c r="E150" s="24">
        <v>0.92</v>
      </c>
    </row>
    <row r="151" spans="2:5" ht="50.1" customHeight="1">
      <c r="B151" s="23">
        <v>97126</v>
      </c>
      <c r="C151" s="23" t="s">
        <v>257</v>
      </c>
      <c r="D151" s="23" t="s">
        <v>4</v>
      </c>
      <c r="E151" s="24">
        <v>1.18</v>
      </c>
    </row>
    <row r="152" spans="2:5" ht="50.1" customHeight="1">
      <c r="B152" s="23">
        <v>92833</v>
      </c>
      <c r="C152" s="23" t="s">
        <v>258</v>
      </c>
      <c r="D152" s="23" t="s">
        <v>4</v>
      </c>
      <c r="E152" s="24">
        <v>108.19</v>
      </c>
    </row>
    <row r="153" spans="2:5" ht="50.1" customHeight="1">
      <c r="B153" s="23">
        <v>92834</v>
      </c>
      <c r="C153" s="23" t="s">
        <v>259</v>
      </c>
      <c r="D153" s="23" t="s">
        <v>4</v>
      </c>
      <c r="E153" s="24">
        <v>6.05</v>
      </c>
    </row>
    <row r="154" spans="2:5" ht="50.1" customHeight="1">
      <c r="B154" s="23">
        <v>92835</v>
      </c>
      <c r="C154" s="23" t="s">
        <v>260</v>
      </c>
      <c r="D154" s="23" t="s">
        <v>4</v>
      </c>
      <c r="E154" s="24">
        <v>142.68</v>
      </c>
    </row>
    <row r="155" spans="2:5" ht="50.1" customHeight="1">
      <c r="B155" s="23">
        <v>92836</v>
      </c>
      <c r="C155" s="23" t="s">
        <v>261</v>
      </c>
      <c r="D155" s="23" t="s">
        <v>4</v>
      </c>
      <c r="E155" s="24">
        <v>7.73</v>
      </c>
    </row>
    <row r="156" spans="2:5" ht="50.1" customHeight="1">
      <c r="B156" s="23">
        <v>92837</v>
      </c>
      <c r="C156" s="23" t="s">
        <v>262</v>
      </c>
      <c r="D156" s="23" t="s">
        <v>4</v>
      </c>
      <c r="E156" s="24">
        <v>179.75</v>
      </c>
    </row>
    <row r="157" spans="2:5" ht="50.1" customHeight="1">
      <c r="B157" s="23">
        <v>92838</v>
      </c>
      <c r="C157" s="23" t="s">
        <v>263</v>
      </c>
      <c r="D157" s="23" t="s">
        <v>4</v>
      </c>
      <c r="E157" s="24">
        <v>9.2799999999999994</v>
      </c>
    </row>
    <row r="158" spans="2:5" ht="50.1" customHeight="1">
      <c r="B158" s="23">
        <v>92839</v>
      </c>
      <c r="C158" s="23" t="s">
        <v>264</v>
      </c>
      <c r="D158" s="23" t="s">
        <v>4</v>
      </c>
      <c r="E158" s="24">
        <v>236.07</v>
      </c>
    </row>
    <row r="159" spans="2:5" ht="50.1" customHeight="1">
      <c r="B159" s="23">
        <v>92840</v>
      </c>
      <c r="C159" s="23" t="s">
        <v>265</v>
      </c>
      <c r="D159" s="23" t="s">
        <v>4</v>
      </c>
      <c r="E159" s="24">
        <v>11</v>
      </c>
    </row>
    <row r="160" spans="2:5" ht="50.1" customHeight="1">
      <c r="B160" s="23">
        <v>92841</v>
      </c>
      <c r="C160" s="23" t="s">
        <v>266</v>
      </c>
      <c r="D160" s="23" t="s">
        <v>4</v>
      </c>
      <c r="E160" s="24">
        <v>267.69</v>
      </c>
    </row>
    <row r="161" spans="2:5" ht="50.1" customHeight="1">
      <c r="B161" s="23">
        <v>92842</v>
      </c>
      <c r="C161" s="23" t="s">
        <v>267</v>
      </c>
      <c r="D161" s="23" t="s">
        <v>4</v>
      </c>
      <c r="E161" s="24">
        <v>12.55</v>
      </c>
    </row>
    <row r="162" spans="2:5" ht="50.1" customHeight="1">
      <c r="B162" s="23">
        <v>92844</v>
      </c>
      <c r="C162" s="23" t="s">
        <v>268</v>
      </c>
      <c r="D162" s="23" t="s">
        <v>4</v>
      </c>
      <c r="E162" s="24">
        <v>14.28</v>
      </c>
    </row>
    <row r="163" spans="2:5" ht="50.1" customHeight="1">
      <c r="B163" s="23">
        <v>92846</v>
      </c>
      <c r="C163" s="23" t="s">
        <v>269</v>
      </c>
      <c r="D163" s="23" t="s">
        <v>4</v>
      </c>
      <c r="E163" s="24">
        <v>15.83</v>
      </c>
    </row>
    <row r="164" spans="2:5" ht="50.1" customHeight="1">
      <c r="B164" s="23">
        <v>92847</v>
      </c>
      <c r="C164" s="23" t="s">
        <v>270</v>
      </c>
      <c r="D164" s="23" t="s">
        <v>4</v>
      </c>
      <c r="E164" s="24">
        <v>467.9</v>
      </c>
    </row>
    <row r="165" spans="2:5" ht="50.1" customHeight="1">
      <c r="B165" s="23">
        <v>92848</v>
      </c>
      <c r="C165" s="23" t="s">
        <v>271</v>
      </c>
      <c r="D165" s="23" t="s">
        <v>4</v>
      </c>
      <c r="E165" s="24">
        <v>17.559999999999999</v>
      </c>
    </row>
    <row r="166" spans="2:5" ht="50.1" customHeight="1">
      <c r="B166" s="23">
        <v>92849</v>
      </c>
      <c r="C166" s="23" t="s">
        <v>272</v>
      </c>
      <c r="D166" s="23" t="s">
        <v>4</v>
      </c>
      <c r="E166" s="24">
        <v>113.71</v>
      </c>
    </row>
    <row r="167" spans="2:5" ht="50.1" customHeight="1">
      <c r="B167" s="23">
        <v>92850</v>
      </c>
      <c r="C167" s="23" t="s">
        <v>273</v>
      </c>
      <c r="D167" s="23" t="s">
        <v>4</v>
      </c>
      <c r="E167" s="24">
        <v>11.46</v>
      </c>
    </row>
    <row r="168" spans="2:5" ht="50.1" customHeight="1">
      <c r="B168" s="23">
        <v>92851</v>
      </c>
      <c r="C168" s="23" t="s">
        <v>274</v>
      </c>
      <c r="D168" s="23" t="s">
        <v>4</v>
      </c>
      <c r="E168" s="24">
        <v>149.55000000000001</v>
      </c>
    </row>
    <row r="169" spans="2:5" ht="50.1" customHeight="1">
      <c r="B169" s="23">
        <v>92852</v>
      </c>
      <c r="C169" s="23" t="s">
        <v>275</v>
      </c>
      <c r="D169" s="23" t="s">
        <v>4</v>
      </c>
      <c r="E169" s="24">
        <v>14.47</v>
      </c>
    </row>
    <row r="170" spans="2:5" ht="50.1" customHeight="1">
      <c r="B170" s="23">
        <v>92853</v>
      </c>
      <c r="C170" s="23" t="s">
        <v>276</v>
      </c>
      <c r="D170" s="23" t="s">
        <v>4</v>
      </c>
      <c r="E170" s="24">
        <v>188.25</v>
      </c>
    </row>
    <row r="171" spans="2:5" ht="50.1" customHeight="1">
      <c r="B171" s="23">
        <v>92854</v>
      </c>
      <c r="C171" s="23" t="s">
        <v>277</v>
      </c>
      <c r="D171" s="23" t="s">
        <v>4</v>
      </c>
      <c r="E171" s="24">
        <v>17.63</v>
      </c>
    </row>
    <row r="172" spans="2:5" ht="50.1" customHeight="1">
      <c r="B172" s="23">
        <v>92855</v>
      </c>
      <c r="C172" s="23" t="s">
        <v>278</v>
      </c>
      <c r="D172" s="23" t="s">
        <v>4</v>
      </c>
      <c r="E172" s="24">
        <v>246.04</v>
      </c>
    </row>
    <row r="173" spans="2:5" ht="50.1" customHeight="1">
      <c r="B173" s="23">
        <v>92856</v>
      </c>
      <c r="C173" s="23" t="s">
        <v>279</v>
      </c>
      <c r="D173" s="23" t="s">
        <v>4</v>
      </c>
      <c r="E173" s="24">
        <v>20.78</v>
      </c>
    </row>
    <row r="174" spans="2:5" ht="50.1" customHeight="1">
      <c r="B174" s="23">
        <v>92857</v>
      </c>
      <c r="C174" s="23" t="s">
        <v>280</v>
      </c>
      <c r="D174" s="23" t="s">
        <v>4</v>
      </c>
      <c r="E174" s="24">
        <v>279.11</v>
      </c>
    </row>
    <row r="175" spans="2:5" ht="50.1" customHeight="1">
      <c r="B175" s="23">
        <v>92858</v>
      </c>
      <c r="C175" s="23" t="s">
        <v>281</v>
      </c>
      <c r="D175" s="23" t="s">
        <v>4</v>
      </c>
      <c r="E175" s="24">
        <v>23.77</v>
      </c>
    </row>
    <row r="176" spans="2:5" ht="50.1" customHeight="1">
      <c r="B176" s="23">
        <v>92860</v>
      </c>
      <c r="C176" s="23" t="s">
        <v>282</v>
      </c>
      <c r="D176" s="23" t="s">
        <v>4</v>
      </c>
      <c r="E176" s="24">
        <v>26.99</v>
      </c>
    </row>
    <row r="177" spans="2:5" ht="50.1" customHeight="1">
      <c r="B177" s="23">
        <v>92862</v>
      </c>
      <c r="C177" s="23" t="s">
        <v>283</v>
      </c>
      <c r="D177" s="23" t="s">
        <v>4</v>
      </c>
      <c r="E177" s="24">
        <v>30.12</v>
      </c>
    </row>
    <row r="178" spans="2:5" ht="50.1" customHeight="1">
      <c r="B178" s="23">
        <v>92863</v>
      </c>
      <c r="C178" s="23" t="s">
        <v>284</v>
      </c>
      <c r="D178" s="23" t="s">
        <v>4</v>
      </c>
      <c r="E178" s="24">
        <v>483.92</v>
      </c>
    </row>
    <row r="179" spans="2:5" ht="50.1" customHeight="1">
      <c r="B179" s="23">
        <v>92864</v>
      </c>
      <c r="C179" s="23" t="s">
        <v>285</v>
      </c>
      <c r="D179" s="23" t="s">
        <v>4</v>
      </c>
      <c r="E179" s="24">
        <v>33.270000000000003</v>
      </c>
    </row>
    <row r="180" spans="2:5" ht="50.1" customHeight="1">
      <c r="B180" s="23">
        <v>92210</v>
      </c>
      <c r="C180" s="23" t="s">
        <v>286</v>
      </c>
      <c r="D180" s="23" t="s">
        <v>4</v>
      </c>
      <c r="E180" s="24">
        <v>93.26</v>
      </c>
    </row>
    <row r="181" spans="2:5" ht="50.1" customHeight="1">
      <c r="B181" s="23">
        <v>92211</v>
      </c>
      <c r="C181" s="23" t="s">
        <v>287</v>
      </c>
      <c r="D181" s="23" t="s">
        <v>4</v>
      </c>
      <c r="E181" s="24">
        <v>119.52</v>
      </c>
    </row>
    <row r="182" spans="2:5" ht="50.1" customHeight="1">
      <c r="B182" s="23">
        <v>92212</v>
      </c>
      <c r="C182" s="23" t="s">
        <v>59</v>
      </c>
      <c r="D182" s="23" t="s">
        <v>4</v>
      </c>
      <c r="E182" s="24">
        <v>152.41999999999999</v>
      </c>
    </row>
    <row r="183" spans="2:5" ht="50.1" customHeight="1">
      <c r="B183" s="23">
        <v>92213</v>
      </c>
      <c r="C183" s="23" t="s">
        <v>288</v>
      </c>
      <c r="D183" s="23" t="s">
        <v>4</v>
      </c>
      <c r="E183" s="24">
        <v>201.47</v>
      </c>
    </row>
    <row r="184" spans="2:5" ht="50.1" customHeight="1">
      <c r="B184" s="23">
        <v>92214</v>
      </c>
      <c r="C184" s="23" t="s">
        <v>61</v>
      </c>
      <c r="D184" s="23" t="s">
        <v>4</v>
      </c>
      <c r="E184" s="24">
        <v>229.77</v>
      </c>
    </row>
    <row r="185" spans="2:5" ht="50.1" customHeight="1">
      <c r="B185" s="23">
        <v>92215</v>
      </c>
      <c r="C185" s="23" t="s">
        <v>289</v>
      </c>
      <c r="D185" s="23" t="s">
        <v>4</v>
      </c>
      <c r="E185" s="24">
        <v>277.31</v>
      </c>
    </row>
    <row r="186" spans="2:5" ht="50.1" customHeight="1">
      <c r="B186" s="23">
        <v>92216</v>
      </c>
      <c r="C186" s="23" t="s">
        <v>60</v>
      </c>
      <c r="D186" s="23" t="s">
        <v>4</v>
      </c>
      <c r="E186" s="24">
        <v>310.45999999999998</v>
      </c>
    </row>
    <row r="187" spans="2:5" ht="50.1" customHeight="1">
      <c r="B187" s="23">
        <v>92219</v>
      </c>
      <c r="C187" s="23" t="s">
        <v>290</v>
      </c>
      <c r="D187" s="23" t="s">
        <v>4</v>
      </c>
      <c r="E187" s="24">
        <v>100</v>
      </c>
    </row>
    <row r="188" spans="2:5" ht="50.1" customHeight="1">
      <c r="B188" s="23">
        <v>92220</v>
      </c>
      <c r="C188" s="23" t="s">
        <v>291</v>
      </c>
      <c r="D188" s="23" t="s">
        <v>4</v>
      </c>
      <c r="E188" s="24">
        <v>127.84</v>
      </c>
    </row>
    <row r="189" spans="2:5" ht="50.1" customHeight="1">
      <c r="B189" s="23">
        <v>92221</v>
      </c>
      <c r="C189" s="23" t="s">
        <v>292</v>
      </c>
      <c r="D189" s="23" t="s">
        <v>4</v>
      </c>
      <c r="E189" s="24">
        <v>162.21</v>
      </c>
    </row>
    <row r="190" spans="2:5" ht="50.1" customHeight="1">
      <c r="B190" s="23">
        <v>92222</v>
      </c>
      <c r="C190" s="23" t="s">
        <v>293</v>
      </c>
      <c r="D190" s="23" t="s">
        <v>4</v>
      </c>
      <c r="E190" s="24">
        <v>212.83</v>
      </c>
    </row>
    <row r="191" spans="2:5" ht="50.1" customHeight="1">
      <c r="B191" s="23">
        <v>92223</v>
      </c>
      <c r="C191" s="23" t="s">
        <v>294</v>
      </c>
      <c r="D191" s="23" t="s">
        <v>4</v>
      </c>
      <c r="E191" s="24">
        <v>242.48</v>
      </c>
    </row>
    <row r="192" spans="2:5" ht="50.1" customHeight="1">
      <c r="B192" s="23">
        <v>92224</v>
      </c>
      <c r="C192" s="23" t="s">
        <v>295</v>
      </c>
      <c r="D192" s="23" t="s">
        <v>4</v>
      </c>
      <c r="E192" s="24">
        <v>291.43</v>
      </c>
    </row>
    <row r="193" spans="2:5" ht="50.1" customHeight="1">
      <c r="B193" s="23">
        <v>92226</v>
      </c>
      <c r="C193" s="23" t="s">
        <v>296</v>
      </c>
      <c r="D193" s="23" t="s">
        <v>4</v>
      </c>
      <c r="E193" s="24">
        <v>326.23</v>
      </c>
    </row>
    <row r="194" spans="2:5" ht="50.1" customHeight="1">
      <c r="B194" s="23">
        <v>92808</v>
      </c>
      <c r="C194" s="23" t="s">
        <v>297</v>
      </c>
      <c r="D194" s="23" t="s">
        <v>4</v>
      </c>
      <c r="E194" s="24">
        <v>27.23</v>
      </c>
    </row>
    <row r="195" spans="2:5" ht="50.1" customHeight="1">
      <c r="B195" s="23">
        <v>92809</v>
      </c>
      <c r="C195" s="23" t="s">
        <v>298</v>
      </c>
      <c r="D195" s="23" t="s">
        <v>4</v>
      </c>
      <c r="E195" s="24">
        <v>34.89</v>
      </c>
    </row>
    <row r="196" spans="2:5" ht="50.1" customHeight="1">
      <c r="B196" s="23">
        <v>92810</v>
      </c>
      <c r="C196" s="23" t="s">
        <v>299</v>
      </c>
      <c r="D196" s="23" t="s">
        <v>4</v>
      </c>
      <c r="E196" s="24">
        <v>42.44</v>
      </c>
    </row>
    <row r="197" spans="2:5" ht="50.1" customHeight="1">
      <c r="B197" s="23">
        <v>92811</v>
      </c>
      <c r="C197" s="23" t="s">
        <v>62</v>
      </c>
      <c r="D197" s="23" t="s">
        <v>4</v>
      </c>
      <c r="E197" s="24">
        <v>50.45</v>
      </c>
    </row>
    <row r="198" spans="2:5" ht="50.1" customHeight="1">
      <c r="B198" s="23">
        <v>92812</v>
      </c>
      <c r="C198" s="23" t="s">
        <v>300</v>
      </c>
      <c r="D198" s="23" t="s">
        <v>4</v>
      </c>
      <c r="E198" s="24">
        <v>58.35</v>
      </c>
    </row>
    <row r="199" spans="2:5" ht="50.1" customHeight="1">
      <c r="B199" s="23">
        <v>92813</v>
      </c>
      <c r="C199" s="23" t="s">
        <v>301</v>
      </c>
      <c r="D199" s="23" t="s">
        <v>4</v>
      </c>
      <c r="E199" s="24">
        <v>67.47</v>
      </c>
    </row>
    <row r="200" spans="2:5" ht="50.1" customHeight="1">
      <c r="B200" s="23">
        <v>92814</v>
      </c>
      <c r="C200" s="23" t="s">
        <v>302</v>
      </c>
      <c r="D200" s="23" t="s">
        <v>4</v>
      </c>
      <c r="E200" s="24">
        <v>76.94</v>
      </c>
    </row>
    <row r="201" spans="2:5" ht="50.1" customHeight="1">
      <c r="B201" s="23">
        <v>92815</v>
      </c>
      <c r="C201" s="23" t="s">
        <v>303</v>
      </c>
      <c r="D201" s="23" t="s">
        <v>4</v>
      </c>
      <c r="E201" s="24">
        <v>87.68</v>
      </c>
    </row>
    <row r="202" spans="2:5" ht="50.1" customHeight="1">
      <c r="B202" s="23">
        <v>92816</v>
      </c>
      <c r="C202" s="23" t="s">
        <v>304</v>
      </c>
      <c r="D202" s="23" t="s">
        <v>4</v>
      </c>
      <c r="E202" s="24">
        <v>425.44</v>
      </c>
    </row>
    <row r="203" spans="2:5" ht="50.1" customHeight="1">
      <c r="B203" s="23">
        <v>92817</v>
      </c>
      <c r="C203" s="23" t="s">
        <v>305</v>
      </c>
      <c r="D203" s="23" t="s">
        <v>4</v>
      </c>
      <c r="E203" s="24">
        <v>109.72</v>
      </c>
    </row>
    <row r="204" spans="2:5" ht="50.1" customHeight="1">
      <c r="B204" s="23">
        <v>92818</v>
      </c>
      <c r="C204" s="23" t="s">
        <v>306</v>
      </c>
      <c r="D204" s="23" t="s">
        <v>4</v>
      </c>
      <c r="E204" s="24">
        <v>617.29999999999995</v>
      </c>
    </row>
    <row r="205" spans="2:5" ht="50.1" customHeight="1">
      <c r="B205" s="23">
        <v>92819</v>
      </c>
      <c r="C205" s="23" t="s">
        <v>307</v>
      </c>
      <c r="D205" s="23" t="s">
        <v>4</v>
      </c>
      <c r="E205" s="24">
        <v>147.69</v>
      </c>
    </row>
    <row r="206" spans="2:5" ht="50.1" customHeight="1">
      <c r="B206" s="23">
        <v>92820</v>
      </c>
      <c r="C206" s="23" t="s">
        <v>308</v>
      </c>
      <c r="D206" s="23" t="s">
        <v>4</v>
      </c>
      <c r="E206" s="24">
        <v>32.51</v>
      </c>
    </row>
    <row r="207" spans="2:5" ht="50.1" customHeight="1">
      <c r="B207" s="23">
        <v>92821</v>
      </c>
      <c r="C207" s="23" t="s">
        <v>309</v>
      </c>
      <c r="D207" s="23" t="s">
        <v>4</v>
      </c>
      <c r="E207" s="24">
        <v>41.63</v>
      </c>
    </row>
    <row r="208" spans="2:5" ht="50.1" customHeight="1">
      <c r="B208" s="23">
        <v>92822</v>
      </c>
      <c r="C208" s="23" t="s">
        <v>310</v>
      </c>
      <c r="D208" s="23" t="s">
        <v>4</v>
      </c>
      <c r="E208" s="24">
        <v>50.76</v>
      </c>
    </row>
    <row r="209" spans="2:5" ht="50.1" customHeight="1">
      <c r="B209" s="23">
        <v>92824</v>
      </c>
      <c r="C209" s="23" t="s">
        <v>311</v>
      </c>
      <c r="D209" s="23" t="s">
        <v>4</v>
      </c>
      <c r="E209" s="24">
        <v>60.24</v>
      </c>
    </row>
    <row r="210" spans="2:5" ht="50.1" customHeight="1">
      <c r="B210" s="23">
        <v>92825</v>
      </c>
      <c r="C210" s="23" t="s">
        <v>312</v>
      </c>
      <c r="D210" s="23" t="s">
        <v>4</v>
      </c>
      <c r="E210" s="24">
        <v>69.709999999999994</v>
      </c>
    </row>
    <row r="211" spans="2:5" ht="50.1" customHeight="1">
      <c r="B211" s="23">
        <v>92826</v>
      </c>
      <c r="C211" s="23" t="s">
        <v>313</v>
      </c>
      <c r="D211" s="23" t="s">
        <v>4</v>
      </c>
      <c r="E211" s="24">
        <v>80.180000000000007</v>
      </c>
    </row>
    <row r="212" spans="2:5" ht="50.1" customHeight="1">
      <c r="B212" s="23">
        <v>92827</v>
      </c>
      <c r="C212" s="23" t="s">
        <v>314</v>
      </c>
      <c r="D212" s="23" t="s">
        <v>4</v>
      </c>
      <c r="E212" s="24">
        <v>91.06</v>
      </c>
    </row>
    <row r="213" spans="2:5" ht="50.1" customHeight="1">
      <c r="B213" s="23">
        <v>92828</v>
      </c>
      <c r="C213" s="23" t="s">
        <v>315</v>
      </c>
      <c r="D213" s="23" t="s">
        <v>4</v>
      </c>
      <c r="E213" s="24">
        <v>103.45</v>
      </c>
    </row>
    <row r="214" spans="2:5" ht="50.1" customHeight="1">
      <c r="B214" s="23">
        <v>92829</v>
      </c>
      <c r="C214" s="23" t="s">
        <v>316</v>
      </c>
      <c r="D214" s="23" t="s">
        <v>4</v>
      </c>
      <c r="E214" s="24">
        <v>444.07</v>
      </c>
    </row>
    <row r="215" spans="2:5" ht="50.1" customHeight="1">
      <c r="B215" s="23">
        <v>92830</v>
      </c>
      <c r="C215" s="23" t="s">
        <v>317</v>
      </c>
      <c r="D215" s="23" t="s">
        <v>4</v>
      </c>
      <c r="E215" s="24">
        <v>128.35</v>
      </c>
    </row>
    <row r="216" spans="2:5" ht="50.1" customHeight="1">
      <c r="B216" s="23">
        <v>92831</v>
      </c>
      <c r="C216" s="23" t="s">
        <v>318</v>
      </c>
      <c r="D216" s="23" t="s">
        <v>4</v>
      </c>
      <c r="E216" s="24">
        <v>640.22</v>
      </c>
    </row>
    <row r="217" spans="2:5" ht="50.1" customHeight="1">
      <c r="B217" s="23">
        <v>92832</v>
      </c>
      <c r="C217" s="23" t="s">
        <v>319</v>
      </c>
      <c r="D217" s="23" t="s">
        <v>4</v>
      </c>
      <c r="E217" s="24">
        <v>170.61</v>
      </c>
    </row>
    <row r="218" spans="2:5" ht="50.1" customHeight="1">
      <c r="B218" s="23">
        <v>95565</v>
      </c>
      <c r="C218" s="23" t="s">
        <v>320</v>
      </c>
      <c r="D218" s="23" t="s">
        <v>4</v>
      </c>
      <c r="E218" s="24">
        <v>82.98</v>
      </c>
    </row>
    <row r="219" spans="2:5" ht="50.1" customHeight="1">
      <c r="B219" s="23">
        <v>95566</v>
      </c>
      <c r="C219" s="23" t="s">
        <v>321</v>
      </c>
      <c r="D219" s="23" t="s">
        <v>4</v>
      </c>
      <c r="E219" s="24">
        <v>88.36</v>
      </c>
    </row>
    <row r="220" spans="2:5" ht="50.1" customHeight="1">
      <c r="B220" s="23">
        <v>95567</v>
      </c>
      <c r="C220" s="23" t="s">
        <v>322</v>
      </c>
      <c r="D220" s="23" t="s">
        <v>4</v>
      </c>
      <c r="E220" s="24">
        <v>76.16</v>
      </c>
    </row>
    <row r="221" spans="2:5" ht="50.1" customHeight="1">
      <c r="B221" s="23">
        <v>95568</v>
      </c>
      <c r="C221" s="23" t="s">
        <v>323</v>
      </c>
      <c r="D221" s="23" t="s">
        <v>4</v>
      </c>
      <c r="E221" s="24">
        <v>99.53</v>
      </c>
    </row>
    <row r="222" spans="2:5" ht="50.1" customHeight="1">
      <c r="B222" s="23">
        <v>95569</v>
      </c>
      <c r="C222" s="23" t="s">
        <v>324</v>
      </c>
      <c r="D222" s="23" t="s">
        <v>4</v>
      </c>
      <c r="E222" s="24">
        <v>135.94</v>
      </c>
    </row>
    <row r="223" spans="2:5" ht="50.1" customHeight="1">
      <c r="B223" s="23">
        <v>95570</v>
      </c>
      <c r="C223" s="23" t="s">
        <v>325</v>
      </c>
      <c r="D223" s="23" t="s">
        <v>4</v>
      </c>
      <c r="E223" s="24">
        <v>81.540000000000006</v>
      </c>
    </row>
    <row r="224" spans="2:5" ht="50.1" customHeight="1">
      <c r="B224" s="23">
        <v>95571</v>
      </c>
      <c r="C224" s="23" t="s">
        <v>326</v>
      </c>
      <c r="D224" s="23" t="s">
        <v>4</v>
      </c>
      <c r="E224" s="24">
        <v>106.4</v>
      </c>
    </row>
    <row r="225" spans="2:5" ht="50.1" customHeight="1">
      <c r="B225" s="23">
        <v>95572</v>
      </c>
      <c r="C225" s="23" t="s">
        <v>327</v>
      </c>
      <c r="D225" s="23" t="s">
        <v>4</v>
      </c>
      <c r="E225" s="24">
        <v>144.43</v>
      </c>
    </row>
    <row r="226" spans="2:5" ht="50.1" customHeight="1">
      <c r="B226" s="23">
        <v>73606</v>
      </c>
      <c r="C226" s="23" t="s">
        <v>328</v>
      </c>
      <c r="D226" s="23" t="s">
        <v>18</v>
      </c>
      <c r="E226" s="24">
        <v>114.79</v>
      </c>
    </row>
    <row r="227" spans="2:5" ht="50.1" customHeight="1">
      <c r="B227" s="23">
        <v>73607</v>
      </c>
      <c r="C227" s="23" t="s">
        <v>329</v>
      </c>
      <c r="D227" s="23" t="s">
        <v>18</v>
      </c>
      <c r="E227" s="24">
        <v>76.53</v>
      </c>
    </row>
    <row r="228" spans="2:5" ht="50.1" customHeight="1">
      <c r="B228" s="23">
        <v>83623</v>
      </c>
      <c r="C228" s="23" t="s">
        <v>330</v>
      </c>
      <c r="D228" s="23" t="s">
        <v>4</v>
      </c>
      <c r="E228" s="24">
        <v>187.75</v>
      </c>
    </row>
    <row r="229" spans="2:5" ht="50.1" customHeight="1">
      <c r="B229" s="23">
        <v>83624</v>
      </c>
      <c r="C229" s="23" t="s">
        <v>331</v>
      </c>
      <c r="D229" s="23" t="s">
        <v>4</v>
      </c>
      <c r="E229" s="24">
        <v>132.32</v>
      </c>
    </row>
    <row r="230" spans="2:5" ht="50.1" customHeight="1">
      <c r="B230" s="23">
        <v>83626</v>
      </c>
      <c r="C230" s="23" t="s">
        <v>332</v>
      </c>
      <c r="D230" s="23" t="s">
        <v>4</v>
      </c>
      <c r="E230" s="24">
        <v>104.61</v>
      </c>
    </row>
    <row r="231" spans="2:5" ht="50.1" customHeight="1">
      <c r="B231" s="23">
        <v>83627</v>
      </c>
      <c r="C231" s="23" t="s">
        <v>333</v>
      </c>
      <c r="D231" s="23" t="s">
        <v>18</v>
      </c>
      <c r="E231" s="24">
        <v>372.78</v>
      </c>
    </row>
    <row r="232" spans="2:5" ht="50.1" customHeight="1">
      <c r="B232" s="23">
        <v>83724</v>
      </c>
      <c r="C232" s="23" t="s">
        <v>334</v>
      </c>
      <c r="D232" s="23" t="s">
        <v>12333</v>
      </c>
      <c r="E232" s="24">
        <v>1.5</v>
      </c>
    </row>
    <row r="233" spans="2:5" ht="50.1" customHeight="1">
      <c r="B233" s="23">
        <v>83725</v>
      </c>
      <c r="C233" s="23" t="s">
        <v>335</v>
      </c>
      <c r="D233" s="23" t="s">
        <v>12333</v>
      </c>
      <c r="E233" s="24">
        <v>0.95</v>
      </c>
    </row>
    <row r="234" spans="2:5" ht="50.1" customHeight="1">
      <c r="B234" s="23">
        <v>83726</v>
      </c>
      <c r="C234" s="23" t="s">
        <v>336</v>
      </c>
      <c r="D234" s="23" t="s">
        <v>12333</v>
      </c>
      <c r="E234" s="24">
        <v>0.7</v>
      </c>
    </row>
    <row r="235" spans="2:5" ht="50.1" customHeight="1">
      <c r="B235" s="23">
        <v>97127</v>
      </c>
      <c r="C235" s="23" t="s">
        <v>337</v>
      </c>
      <c r="D235" s="23" t="s">
        <v>4</v>
      </c>
      <c r="E235" s="24">
        <v>3.8</v>
      </c>
    </row>
    <row r="236" spans="2:5" ht="50.1" customHeight="1">
      <c r="B236" s="23">
        <v>97128</v>
      </c>
      <c r="C236" s="23" t="s">
        <v>338</v>
      </c>
      <c r="D236" s="23" t="s">
        <v>4</v>
      </c>
      <c r="E236" s="24">
        <v>7.38</v>
      </c>
    </row>
    <row r="237" spans="2:5" ht="50.1" customHeight="1">
      <c r="B237" s="23">
        <v>97129</v>
      </c>
      <c r="C237" s="23" t="s">
        <v>339</v>
      </c>
      <c r="D237" s="23" t="s">
        <v>4</v>
      </c>
      <c r="E237" s="24">
        <v>9.08</v>
      </c>
    </row>
    <row r="238" spans="2:5" ht="50.1" customHeight="1">
      <c r="B238" s="23">
        <v>97130</v>
      </c>
      <c r="C238" s="23" t="s">
        <v>340</v>
      </c>
      <c r="D238" s="23" t="s">
        <v>4</v>
      </c>
      <c r="E238" s="24">
        <v>10.78</v>
      </c>
    </row>
    <row r="239" spans="2:5" ht="50.1" customHeight="1">
      <c r="B239" s="23">
        <v>97131</v>
      </c>
      <c r="C239" s="23" t="s">
        <v>341</v>
      </c>
      <c r="D239" s="23" t="s">
        <v>4</v>
      </c>
      <c r="E239" s="24">
        <v>12.47</v>
      </c>
    </row>
    <row r="240" spans="2:5" ht="50.1" customHeight="1">
      <c r="B240" s="23">
        <v>97132</v>
      </c>
      <c r="C240" s="23" t="s">
        <v>342</v>
      </c>
      <c r="D240" s="23" t="s">
        <v>4</v>
      </c>
      <c r="E240" s="24">
        <v>14.15</v>
      </c>
    </row>
    <row r="241" spans="2:5" ht="50.1" customHeight="1">
      <c r="B241" s="23">
        <v>97133</v>
      </c>
      <c r="C241" s="23" t="s">
        <v>343</v>
      </c>
      <c r="D241" s="23" t="s">
        <v>4</v>
      </c>
      <c r="E241" s="24">
        <v>17.54</v>
      </c>
    </row>
    <row r="242" spans="2:5" ht="50.1" customHeight="1">
      <c r="B242" s="23">
        <v>97134</v>
      </c>
      <c r="C242" s="23" t="s">
        <v>344</v>
      </c>
      <c r="D242" s="23" t="s">
        <v>4</v>
      </c>
      <c r="E242" s="24">
        <v>1.7</v>
      </c>
    </row>
    <row r="243" spans="2:5" ht="50.1" customHeight="1">
      <c r="B243" s="23">
        <v>97135</v>
      </c>
      <c r="C243" s="23" t="s">
        <v>345</v>
      </c>
      <c r="D243" s="23" t="s">
        <v>4</v>
      </c>
      <c r="E243" s="24">
        <v>3.69</v>
      </c>
    </row>
    <row r="244" spans="2:5" ht="50.1" customHeight="1">
      <c r="B244" s="23">
        <v>97136</v>
      </c>
      <c r="C244" s="23" t="s">
        <v>346</v>
      </c>
      <c r="D244" s="23" t="s">
        <v>4</v>
      </c>
      <c r="E244" s="24">
        <v>4.53</v>
      </c>
    </row>
    <row r="245" spans="2:5" ht="50.1" customHeight="1">
      <c r="B245" s="23">
        <v>97137</v>
      </c>
      <c r="C245" s="23" t="s">
        <v>347</v>
      </c>
      <c r="D245" s="23" t="s">
        <v>4</v>
      </c>
      <c r="E245" s="24">
        <v>5.39</v>
      </c>
    </row>
    <row r="246" spans="2:5" ht="50.1" customHeight="1">
      <c r="B246" s="23">
        <v>97138</v>
      </c>
      <c r="C246" s="23" t="s">
        <v>348</v>
      </c>
      <c r="D246" s="23" t="s">
        <v>4</v>
      </c>
      <c r="E246" s="24">
        <v>6.24</v>
      </c>
    </row>
    <row r="247" spans="2:5" ht="50.1" customHeight="1">
      <c r="B247" s="23">
        <v>97139</v>
      </c>
      <c r="C247" s="23" t="s">
        <v>349</v>
      </c>
      <c r="D247" s="23" t="s">
        <v>4</v>
      </c>
      <c r="E247" s="24">
        <v>7.09</v>
      </c>
    </row>
    <row r="248" spans="2:5" ht="50.1" customHeight="1">
      <c r="B248" s="23">
        <v>97140</v>
      </c>
      <c r="C248" s="23" t="s">
        <v>350</v>
      </c>
      <c r="D248" s="23" t="s">
        <v>4</v>
      </c>
      <c r="E248" s="24">
        <v>8.7899999999999991</v>
      </c>
    </row>
    <row r="249" spans="2:5" ht="50.1" customHeight="1">
      <c r="B249" s="23">
        <v>83520</v>
      </c>
      <c r="C249" s="23" t="s">
        <v>351</v>
      </c>
      <c r="D249" s="23" t="s">
        <v>18</v>
      </c>
      <c r="E249" s="24">
        <v>69.069999999999993</v>
      </c>
    </row>
    <row r="250" spans="2:5" ht="50.1" customHeight="1">
      <c r="B250" s="23">
        <v>83531</v>
      </c>
      <c r="C250" s="23" t="s">
        <v>352</v>
      </c>
      <c r="D250" s="23" t="s">
        <v>18</v>
      </c>
      <c r="E250" s="24">
        <v>275.82</v>
      </c>
    </row>
    <row r="251" spans="2:5" ht="50.1" customHeight="1">
      <c r="B251" s="23">
        <v>83535</v>
      </c>
      <c r="C251" s="23" t="s">
        <v>353</v>
      </c>
      <c r="D251" s="23" t="s">
        <v>18</v>
      </c>
      <c r="E251" s="24">
        <v>228.82</v>
      </c>
    </row>
    <row r="252" spans="2:5" ht="50.1" customHeight="1">
      <c r="B252" s="23" t="s">
        <v>354</v>
      </c>
      <c r="C252" s="23" t="s">
        <v>355</v>
      </c>
      <c r="D252" s="23" t="s">
        <v>18</v>
      </c>
      <c r="E252" s="24">
        <v>51.95</v>
      </c>
    </row>
    <row r="253" spans="2:5" ht="50.1" customHeight="1">
      <c r="B253" s="23" t="s">
        <v>356</v>
      </c>
      <c r="C253" s="23" t="s">
        <v>357</v>
      </c>
      <c r="D253" s="23" t="s">
        <v>18</v>
      </c>
      <c r="E253" s="24">
        <v>80.7</v>
      </c>
    </row>
    <row r="254" spans="2:5" ht="50.1" customHeight="1">
      <c r="B254" s="23" t="s">
        <v>358</v>
      </c>
      <c r="C254" s="23" t="s">
        <v>359</v>
      </c>
      <c r="D254" s="23" t="s">
        <v>18</v>
      </c>
      <c r="E254" s="24">
        <v>100.9</v>
      </c>
    </row>
    <row r="255" spans="2:5" ht="50.1" customHeight="1">
      <c r="B255" s="23" t="s">
        <v>360</v>
      </c>
      <c r="C255" s="23" t="s">
        <v>361</v>
      </c>
      <c r="D255" s="23" t="s">
        <v>18</v>
      </c>
      <c r="E255" s="24">
        <v>451.19</v>
      </c>
    </row>
    <row r="256" spans="2:5" ht="50.1" customHeight="1">
      <c r="B256" s="23" t="s">
        <v>362</v>
      </c>
      <c r="C256" s="23" t="s">
        <v>363</v>
      </c>
      <c r="D256" s="23" t="s">
        <v>18</v>
      </c>
      <c r="E256" s="24">
        <v>526.38</v>
      </c>
    </row>
    <row r="257" spans="2:5" ht="50.1" customHeight="1">
      <c r="B257" s="23" t="s">
        <v>364</v>
      </c>
      <c r="C257" s="23" t="s">
        <v>365</v>
      </c>
      <c r="D257" s="23" t="s">
        <v>18</v>
      </c>
      <c r="E257" s="24">
        <v>639.19000000000005</v>
      </c>
    </row>
    <row r="258" spans="2:5" ht="50.1" customHeight="1">
      <c r="B258" s="23" t="s">
        <v>366</v>
      </c>
      <c r="C258" s="23" t="s">
        <v>367</v>
      </c>
      <c r="D258" s="23" t="s">
        <v>18</v>
      </c>
      <c r="E258" s="24">
        <v>714.38</v>
      </c>
    </row>
    <row r="259" spans="2:5" ht="50.1" customHeight="1">
      <c r="B259" s="23" t="s">
        <v>368</v>
      </c>
      <c r="C259" s="23" t="s">
        <v>369</v>
      </c>
      <c r="D259" s="23" t="s">
        <v>18</v>
      </c>
      <c r="E259" s="24">
        <v>752</v>
      </c>
    </row>
    <row r="260" spans="2:5" ht="50.1" customHeight="1">
      <c r="B260" s="23" t="s">
        <v>370</v>
      </c>
      <c r="C260" s="23" t="s">
        <v>371</v>
      </c>
      <c r="D260" s="23" t="s">
        <v>18</v>
      </c>
      <c r="E260" s="24">
        <v>827.19</v>
      </c>
    </row>
    <row r="261" spans="2:5" ht="50.1" customHeight="1">
      <c r="B261" s="23" t="s">
        <v>372</v>
      </c>
      <c r="C261" s="23" t="s">
        <v>373</v>
      </c>
      <c r="D261" s="23" t="s">
        <v>18</v>
      </c>
      <c r="E261" s="24">
        <v>864.78</v>
      </c>
    </row>
    <row r="262" spans="2:5" ht="50.1" customHeight="1">
      <c r="B262" s="23" t="s">
        <v>374</v>
      </c>
      <c r="C262" s="23" t="s">
        <v>375</v>
      </c>
      <c r="D262" s="23" t="s">
        <v>18</v>
      </c>
      <c r="E262" s="24">
        <v>940</v>
      </c>
    </row>
    <row r="263" spans="2:5" ht="50.1" customHeight="1">
      <c r="B263" s="23" t="s">
        <v>376</v>
      </c>
      <c r="C263" s="23" t="s">
        <v>377</v>
      </c>
      <c r="D263" s="23" t="s">
        <v>18</v>
      </c>
      <c r="E263" s="24">
        <v>1015.19</v>
      </c>
    </row>
    <row r="264" spans="2:5" ht="50.1" customHeight="1">
      <c r="B264" s="23" t="s">
        <v>378</v>
      </c>
      <c r="C264" s="23" t="s">
        <v>379</v>
      </c>
      <c r="D264" s="23" t="s">
        <v>18</v>
      </c>
      <c r="E264" s="24">
        <v>1133.03</v>
      </c>
    </row>
    <row r="265" spans="2:5" ht="50.1" customHeight="1">
      <c r="B265" s="23" t="s">
        <v>380</v>
      </c>
      <c r="C265" s="23" t="s">
        <v>381</v>
      </c>
      <c r="D265" s="23" t="s">
        <v>18</v>
      </c>
      <c r="E265" s="24">
        <v>1133.03</v>
      </c>
    </row>
    <row r="266" spans="2:5" ht="50.1" customHeight="1">
      <c r="B266" s="23" t="s">
        <v>382</v>
      </c>
      <c r="C266" s="23" t="s">
        <v>383</v>
      </c>
      <c r="D266" s="23" t="s">
        <v>18</v>
      </c>
      <c r="E266" s="24">
        <v>1145.98</v>
      </c>
    </row>
    <row r="267" spans="2:5" ht="50.1" customHeight="1">
      <c r="B267" s="23" t="s">
        <v>384</v>
      </c>
      <c r="C267" s="23" t="s">
        <v>385</v>
      </c>
      <c r="D267" s="23" t="s">
        <v>18</v>
      </c>
      <c r="E267" s="24">
        <v>1294.9000000000001</v>
      </c>
    </row>
    <row r="268" spans="2:5" ht="50.1" customHeight="1">
      <c r="B268" s="23" t="s">
        <v>386</v>
      </c>
      <c r="C268" s="23" t="s">
        <v>387</v>
      </c>
      <c r="D268" s="23" t="s">
        <v>18</v>
      </c>
      <c r="E268" s="24">
        <v>25.19</v>
      </c>
    </row>
    <row r="269" spans="2:5" ht="50.1" customHeight="1">
      <c r="B269" s="23" t="s">
        <v>388</v>
      </c>
      <c r="C269" s="23" t="s">
        <v>389</v>
      </c>
      <c r="D269" s="23" t="s">
        <v>18</v>
      </c>
      <c r="E269" s="24">
        <v>30.25</v>
      </c>
    </row>
    <row r="270" spans="2:5" ht="50.1" customHeight="1">
      <c r="B270" s="23" t="s">
        <v>390</v>
      </c>
      <c r="C270" s="23" t="s">
        <v>391</v>
      </c>
      <c r="D270" s="23" t="s">
        <v>18</v>
      </c>
      <c r="E270" s="24">
        <v>34.29</v>
      </c>
    </row>
    <row r="271" spans="2:5" ht="50.1" customHeight="1">
      <c r="B271" s="23" t="s">
        <v>392</v>
      </c>
      <c r="C271" s="23" t="s">
        <v>393</v>
      </c>
      <c r="D271" s="23" t="s">
        <v>18</v>
      </c>
      <c r="E271" s="24">
        <v>165.43</v>
      </c>
    </row>
    <row r="272" spans="2:5" ht="50.1" customHeight="1">
      <c r="B272" s="23" t="s">
        <v>394</v>
      </c>
      <c r="C272" s="23" t="s">
        <v>395</v>
      </c>
      <c r="D272" s="23" t="s">
        <v>18</v>
      </c>
      <c r="E272" s="24">
        <v>214.31</v>
      </c>
    </row>
    <row r="273" spans="2:5" ht="50.1" customHeight="1">
      <c r="B273" s="23" t="s">
        <v>396</v>
      </c>
      <c r="C273" s="23" t="s">
        <v>397</v>
      </c>
      <c r="D273" s="23" t="s">
        <v>18</v>
      </c>
      <c r="E273" s="24">
        <v>251.9</v>
      </c>
    </row>
    <row r="274" spans="2:5" ht="50.1" customHeight="1">
      <c r="B274" s="23" t="s">
        <v>398</v>
      </c>
      <c r="C274" s="23" t="s">
        <v>399</v>
      </c>
      <c r="D274" s="23" t="s">
        <v>18</v>
      </c>
      <c r="E274" s="24">
        <v>274.47000000000003</v>
      </c>
    </row>
    <row r="275" spans="2:5" ht="50.1" customHeight="1">
      <c r="B275" s="23" t="s">
        <v>400</v>
      </c>
      <c r="C275" s="23" t="s">
        <v>401</v>
      </c>
      <c r="D275" s="23" t="s">
        <v>18</v>
      </c>
      <c r="E275" s="24">
        <v>300.77999999999997</v>
      </c>
    </row>
    <row r="276" spans="2:5" ht="50.1" customHeight="1">
      <c r="B276" s="23" t="s">
        <v>402</v>
      </c>
      <c r="C276" s="23" t="s">
        <v>403</v>
      </c>
      <c r="D276" s="23" t="s">
        <v>18</v>
      </c>
      <c r="E276" s="24">
        <v>330.87</v>
      </c>
    </row>
    <row r="277" spans="2:5" ht="50.1" customHeight="1">
      <c r="B277" s="23" t="s">
        <v>404</v>
      </c>
      <c r="C277" s="23" t="s">
        <v>405</v>
      </c>
      <c r="D277" s="23" t="s">
        <v>18</v>
      </c>
      <c r="E277" s="24">
        <v>357.18</v>
      </c>
    </row>
    <row r="278" spans="2:5" ht="50.1" customHeight="1">
      <c r="B278" s="23" t="s">
        <v>406</v>
      </c>
      <c r="C278" s="23" t="s">
        <v>407</v>
      </c>
      <c r="D278" s="23" t="s">
        <v>18</v>
      </c>
      <c r="E278" s="24">
        <v>376</v>
      </c>
    </row>
    <row r="279" spans="2:5" ht="50.1" customHeight="1">
      <c r="B279" s="23" t="s">
        <v>408</v>
      </c>
      <c r="C279" s="23" t="s">
        <v>409</v>
      </c>
      <c r="D279" s="23" t="s">
        <v>18</v>
      </c>
      <c r="E279" s="24">
        <v>428.63</v>
      </c>
    </row>
    <row r="280" spans="2:5" ht="50.1" customHeight="1">
      <c r="B280" s="23">
        <v>92235</v>
      </c>
      <c r="C280" s="23" t="s">
        <v>410</v>
      </c>
      <c r="D280" s="23" t="s">
        <v>19</v>
      </c>
      <c r="E280" s="24">
        <v>49.91</v>
      </c>
    </row>
    <row r="281" spans="2:5" ht="50.1" customHeight="1">
      <c r="B281" s="23">
        <v>93206</v>
      </c>
      <c r="C281" s="23" t="s">
        <v>411</v>
      </c>
      <c r="D281" s="23" t="s">
        <v>19</v>
      </c>
      <c r="E281" s="24">
        <v>740.73</v>
      </c>
    </row>
    <row r="282" spans="2:5" ht="50.1" customHeight="1">
      <c r="B282" s="23">
        <v>93207</v>
      </c>
      <c r="C282" s="23" t="s">
        <v>76</v>
      </c>
      <c r="D282" s="23" t="s">
        <v>19</v>
      </c>
      <c r="E282" s="24">
        <v>708.52</v>
      </c>
    </row>
    <row r="283" spans="2:5" ht="50.1" customHeight="1">
      <c r="B283" s="23">
        <v>93208</v>
      </c>
      <c r="C283" s="23" t="s">
        <v>412</v>
      </c>
      <c r="D283" s="23" t="s">
        <v>19</v>
      </c>
      <c r="E283" s="24">
        <v>555.24</v>
      </c>
    </row>
    <row r="284" spans="2:5" ht="50.1" customHeight="1">
      <c r="B284" s="23">
        <v>93209</v>
      </c>
      <c r="C284" s="23" t="s">
        <v>413</v>
      </c>
      <c r="D284" s="23" t="s">
        <v>19</v>
      </c>
      <c r="E284" s="24">
        <v>594.47</v>
      </c>
    </row>
    <row r="285" spans="2:5" ht="50.1" customHeight="1">
      <c r="B285" s="23">
        <v>93210</v>
      </c>
      <c r="C285" s="23" t="s">
        <v>414</v>
      </c>
      <c r="D285" s="23" t="s">
        <v>19</v>
      </c>
      <c r="E285" s="24">
        <v>360.69</v>
      </c>
    </row>
    <row r="286" spans="2:5" ht="50.1" customHeight="1">
      <c r="B286" s="23">
        <v>93211</v>
      </c>
      <c r="C286" s="23" t="s">
        <v>415</v>
      </c>
      <c r="D286" s="23" t="s">
        <v>19</v>
      </c>
      <c r="E286" s="24">
        <v>364.94</v>
      </c>
    </row>
    <row r="287" spans="2:5" ht="50.1" customHeight="1">
      <c r="B287" s="23">
        <v>93212</v>
      </c>
      <c r="C287" s="23" t="s">
        <v>75</v>
      </c>
      <c r="D287" s="23" t="s">
        <v>19</v>
      </c>
      <c r="E287" s="24">
        <v>638.49</v>
      </c>
    </row>
    <row r="288" spans="2:5" ht="50.1" customHeight="1">
      <c r="B288" s="23">
        <v>93213</v>
      </c>
      <c r="C288" s="23" t="s">
        <v>416</v>
      </c>
      <c r="D288" s="23" t="s">
        <v>19</v>
      </c>
      <c r="E288" s="24">
        <v>657.42</v>
      </c>
    </row>
    <row r="289" spans="2:5" ht="50.1" customHeight="1">
      <c r="B289" s="23">
        <v>93214</v>
      </c>
      <c r="C289" s="23" t="s">
        <v>417</v>
      </c>
      <c r="D289" s="23" t="s">
        <v>18</v>
      </c>
      <c r="E289" s="24">
        <v>4655.1899999999996</v>
      </c>
    </row>
    <row r="290" spans="2:5" ht="50.1" customHeight="1">
      <c r="B290" s="23">
        <v>93243</v>
      </c>
      <c r="C290" s="23" t="s">
        <v>418</v>
      </c>
      <c r="D290" s="23" t="s">
        <v>18</v>
      </c>
      <c r="E290" s="24">
        <v>6962.63</v>
      </c>
    </row>
    <row r="291" spans="2:5" ht="50.1" customHeight="1">
      <c r="B291" s="23">
        <v>93582</v>
      </c>
      <c r="C291" s="23" t="s">
        <v>419</v>
      </c>
      <c r="D291" s="23" t="s">
        <v>19</v>
      </c>
      <c r="E291" s="24">
        <v>175.62</v>
      </c>
    </row>
    <row r="292" spans="2:5" ht="50.1" customHeight="1">
      <c r="B292" s="23">
        <v>93583</v>
      </c>
      <c r="C292" s="23" t="s">
        <v>420</v>
      </c>
      <c r="D292" s="23" t="s">
        <v>19</v>
      </c>
      <c r="E292" s="24">
        <v>284.92</v>
      </c>
    </row>
    <row r="293" spans="2:5" ht="50.1" customHeight="1">
      <c r="B293" s="23">
        <v>93584</v>
      </c>
      <c r="C293" s="23" t="s">
        <v>74</v>
      </c>
      <c r="D293" s="23" t="s">
        <v>19</v>
      </c>
      <c r="E293" s="24">
        <v>563.41999999999996</v>
      </c>
    </row>
    <row r="294" spans="2:5" ht="50.1" customHeight="1">
      <c r="B294" s="23">
        <v>93585</v>
      </c>
      <c r="C294" s="23" t="s">
        <v>421</v>
      </c>
      <c r="D294" s="23" t="s">
        <v>19</v>
      </c>
      <c r="E294" s="24">
        <v>783.71</v>
      </c>
    </row>
    <row r="295" spans="2:5" ht="50.1" customHeight="1">
      <c r="B295" s="23">
        <v>98441</v>
      </c>
      <c r="C295" s="23" t="s">
        <v>422</v>
      </c>
      <c r="D295" s="23" t="s">
        <v>19</v>
      </c>
      <c r="E295" s="24">
        <v>96.15</v>
      </c>
    </row>
    <row r="296" spans="2:5" ht="50.1" customHeight="1">
      <c r="B296" s="23">
        <v>98442</v>
      </c>
      <c r="C296" s="23" t="s">
        <v>423</v>
      </c>
      <c r="D296" s="23" t="s">
        <v>19</v>
      </c>
      <c r="E296" s="24">
        <v>98.61</v>
      </c>
    </row>
    <row r="297" spans="2:5" ht="50.1" customHeight="1">
      <c r="B297" s="23">
        <v>98443</v>
      </c>
      <c r="C297" s="23" t="s">
        <v>424</v>
      </c>
      <c r="D297" s="23" t="s">
        <v>19</v>
      </c>
      <c r="E297" s="24">
        <v>83.69</v>
      </c>
    </row>
    <row r="298" spans="2:5" ht="50.1" customHeight="1">
      <c r="B298" s="23">
        <v>98444</v>
      </c>
      <c r="C298" s="23" t="s">
        <v>425</v>
      </c>
      <c r="D298" s="23" t="s">
        <v>19</v>
      </c>
      <c r="E298" s="24">
        <v>85.44</v>
      </c>
    </row>
    <row r="299" spans="2:5" ht="50.1" customHeight="1">
      <c r="B299" s="23">
        <v>98445</v>
      </c>
      <c r="C299" s="23" t="s">
        <v>426</v>
      </c>
      <c r="D299" s="23" t="s">
        <v>19</v>
      </c>
      <c r="E299" s="24">
        <v>115.5</v>
      </c>
    </row>
    <row r="300" spans="2:5" ht="50.1" customHeight="1">
      <c r="B300" s="23">
        <v>98446</v>
      </c>
      <c r="C300" s="23" t="s">
        <v>427</v>
      </c>
      <c r="D300" s="23" t="s">
        <v>19</v>
      </c>
      <c r="E300" s="24">
        <v>148.74</v>
      </c>
    </row>
    <row r="301" spans="2:5" ht="50.1" customHeight="1">
      <c r="B301" s="23">
        <v>98447</v>
      </c>
      <c r="C301" s="23" t="s">
        <v>428</v>
      </c>
      <c r="D301" s="23" t="s">
        <v>19</v>
      </c>
      <c r="E301" s="24">
        <v>98.26</v>
      </c>
    </row>
    <row r="302" spans="2:5" ht="50.1" customHeight="1">
      <c r="B302" s="23">
        <v>98448</v>
      </c>
      <c r="C302" s="23" t="s">
        <v>429</v>
      </c>
      <c r="D302" s="23" t="s">
        <v>19</v>
      </c>
      <c r="E302" s="24">
        <v>123.98</v>
      </c>
    </row>
    <row r="303" spans="2:5" ht="50.1" customHeight="1">
      <c r="B303" s="23">
        <v>98449</v>
      </c>
      <c r="C303" s="23" t="s">
        <v>430</v>
      </c>
      <c r="D303" s="23" t="s">
        <v>19</v>
      </c>
      <c r="E303" s="24">
        <v>114.53</v>
      </c>
    </row>
    <row r="304" spans="2:5" ht="50.1" customHeight="1">
      <c r="B304" s="23">
        <v>98450</v>
      </c>
      <c r="C304" s="23" t="s">
        <v>431</v>
      </c>
      <c r="D304" s="23" t="s">
        <v>19</v>
      </c>
      <c r="E304" s="24">
        <v>118.11</v>
      </c>
    </row>
    <row r="305" spans="2:5" ht="50.1" customHeight="1">
      <c r="B305" s="23">
        <v>98451</v>
      </c>
      <c r="C305" s="23" t="s">
        <v>432</v>
      </c>
      <c r="D305" s="23" t="s">
        <v>19</v>
      </c>
      <c r="E305" s="24">
        <v>99.94</v>
      </c>
    </row>
    <row r="306" spans="2:5" ht="50.1" customHeight="1">
      <c r="B306" s="23">
        <v>98452</v>
      </c>
      <c r="C306" s="23" t="s">
        <v>433</v>
      </c>
      <c r="D306" s="23" t="s">
        <v>19</v>
      </c>
      <c r="E306" s="24">
        <v>102.12</v>
      </c>
    </row>
    <row r="307" spans="2:5" ht="50.1" customHeight="1">
      <c r="B307" s="23">
        <v>98453</v>
      </c>
      <c r="C307" s="23" t="s">
        <v>434</v>
      </c>
      <c r="D307" s="23" t="s">
        <v>19</v>
      </c>
      <c r="E307" s="24">
        <v>138.04</v>
      </c>
    </row>
    <row r="308" spans="2:5" ht="50.1" customHeight="1">
      <c r="B308" s="23">
        <v>98454</v>
      </c>
      <c r="C308" s="23" t="s">
        <v>435</v>
      </c>
      <c r="D308" s="23" t="s">
        <v>19</v>
      </c>
      <c r="E308" s="24">
        <v>181.51</v>
      </c>
    </row>
    <row r="309" spans="2:5" ht="50.1" customHeight="1">
      <c r="B309" s="23">
        <v>98455</v>
      </c>
      <c r="C309" s="23" t="s">
        <v>436</v>
      </c>
      <c r="D309" s="23" t="s">
        <v>19</v>
      </c>
      <c r="E309" s="24">
        <v>118.69</v>
      </c>
    </row>
    <row r="310" spans="2:5" ht="50.1" customHeight="1">
      <c r="B310" s="23">
        <v>98456</v>
      </c>
      <c r="C310" s="23" t="s">
        <v>437</v>
      </c>
      <c r="D310" s="23" t="s">
        <v>19</v>
      </c>
      <c r="E310" s="24">
        <v>153.93</v>
      </c>
    </row>
    <row r="311" spans="2:5" ht="50.1" customHeight="1">
      <c r="B311" s="23">
        <v>98458</v>
      </c>
      <c r="C311" s="23" t="s">
        <v>438</v>
      </c>
      <c r="D311" s="23" t="s">
        <v>19</v>
      </c>
      <c r="E311" s="24">
        <v>92.02</v>
      </c>
    </row>
    <row r="312" spans="2:5" ht="50.1" customHeight="1">
      <c r="B312" s="23">
        <v>98459</v>
      </c>
      <c r="C312" s="23" t="s">
        <v>439</v>
      </c>
      <c r="D312" s="23" t="s">
        <v>19</v>
      </c>
      <c r="E312" s="24">
        <v>86.54</v>
      </c>
    </row>
    <row r="313" spans="2:5" ht="50.1" customHeight="1">
      <c r="B313" s="23">
        <v>98460</v>
      </c>
      <c r="C313" s="23" t="s">
        <v>440</v>
      </c>
      <c r="D313" s="23" t="s">
        <v>19</v>
      </c>
      <c r="E313" s="24">
        <v>74.48</v>
      </c>
    </row>
    <row r="314" spans="2:5" ht="50.1" customHeight="1">
      <c r="B314" s="23">
        <v>98461</v>
      </c>
      <c r="C314" s="23" t="s">
        <v>441</v>
      </c>
      <c r="D314" s="23" t="s">
        <v>18</v>
      </c>
      <c r="E314" s="24">
        <v>4080.59</v>
      </c>
    </row>
    <row r="315" spans="2:5" ht="50.1" customHeight="1">
      <c r="B315" s="23">
        <v>98462</v>
      </c>
      <c r="C315" s="23" t="s">
        <v>442</v>
      </c>
      <c r="D315" s="23" t="s">
        <v>18</v>
      </c>
      <c r="E315" s="24">
        <v>5956.44</v>
      </c>
    </row>
    <row r="316" spans="2:5" ht="50.1" customHeight="1">
      <c r="B316" s="23" t="s">
        <v>443</v>
      </c>
      <c r="C316" s="23" t="s">
        <v>26</v>
      </c>
      <c r="D316" s="23" t="s">
        <v>19</v>
      </c>
      <c r="E316" s="24">
        <v>309.39999999999998</v>
      </c>
    </row>
    <row r="317" spans="2:5" ht="50.1" customHeight="1">
      <c r="B317" s="23">
        <v>5631</v>
      </c>
      <c r="C317" s="23" t="s">
        <v>444</v>
      </c>
      <c r="D317" s="23" t="s">
        <v>12328</v>
      </c>
      <c r="E317" s="24">
        <v>129.78</v>
      </c>
    </row>
    <row r="318" spans="2:5" ht="50.1" customHeight="1">
      <c r="B318" s="23">
        <v>5678</v>
      </c>
      <c r="C318" s="23" t="s">
        <v>445</v>
      </c>
      <c r="D318" s="23" t="s">
        <v>12328</v>
      </c>
      <c r="E318" s="24">
        <v>98</v>
      </c>
    </row>
    <row r="319" spans="2:5" ht="50.1" customHeight="1">
      <c r="B319" s="23">
        <v>5680</v>
      </c>
      <c r="C319" s="23" t="s">
        <v>446</v>
      </c>
      <c r="D319" s="23" t="s">
        <v>12328</v>
      </c>
      <c r="E319" s="24">
        <v>91.23</v>
      </c>
    </row>
    <row r="320" spans="2:5" ht="50.1" customHeight="1">
      <c r="B320" s="23">
        <v>5684</v>
      </c>
      <c r="C320" s="23" t="s">
        <v>447</v>
      </c>
      <c r="D320" s="23" t="s">
        <v>12328</v>
      </c>
      <c r="E320" s="24">
        <v>96.43</v>
      </c>
    </row>
    <row r="321" spans="2:5" ht="50.1" customHeight="1">
      <c r="B321" s="23">
        <v>5689</v>
      </c>
      <c r="C321" s="23" t="s">
        <v>448</v>
      </c>
      <c r="D321" s="23" t="s">
        <v>12328</v>
      </c>
      <c r="E321" s="24">
        <v>3.33</v>
      </c>
    </row>
    <row r="322" spans="2:5" ht="50.1" customHeight="1">
      <c r="B322" s="23">
        <v>5795</v>
      </c>
      <c r="C322" s="23" t="s">
        <v>449</v>
      </c>
      <c r="D322" s="23" t="s">
        <v>12328</v>
      </c>
      <c r="E322" s="24">
        <v>19.28</v>
      </c>
    </row>
    <row r="323" spans="2:5" ht="50.1" customHeight="1">
      <c r="B323" s="23">
        <v>5811</v>
      </c>
      <c r="C323" s="23" t="s">
        <v>450</v>
      </c>
      <c r="D323" s="23" t="s">
        <v>12328</v>
      </c>
      <c r="E323" s="24">
        <v>162.63</v>
      </c>
    </row>
    <row r="324" spans="2:5" ht="50.1" customHeight="1">
      <c r="B324" s="23">
        <v>5823</v>
      </c>
      <c r="C324" s="23" t="s">
        <v>451</v>
      </c>
      <c r="D324" s="23" t="s">
        <v>12328</v>
      </c>
      <c r="E324" s="24">
        <v>173.78</v>
      </c>
    </row>
    <row r="325" spans="2:5" ht="50.1" customHeight="1">
      <c r="B325" s="23">
        <v>5824</v>
      </c>
      <c r="C325" s="23" t="s">
        <v>452</v>
      </c>
      <c r="D325" s="23" t="s">
        <v>12328</v>
      </c>
      <c r="E325" s="24">
        <v>130.79</v>
      </c>
    </row>
    <row r="326" spans="2:5" ht="50.1" customHeight="1">
      <c r="B326" s="23">
        <v>5835</v>
      </c>
      <c r="C326" s="23" t="s">
        <v>453</v>
      </c>
      <c r="D326" s="23" t="s">
        <v>12328</v>
      </c>
      <c r="E326" s="24">
        <v>229.29</v>
      </c>
    </row>
    <row r="327" spans="2:5" ht="50.1" customHeight="1">
      <c r="B327" s="23">
        <v>5839</v>
      </c>
      <c r="C327" s="23" t="s">
        <v>454</v>
      </c>
      <c r="D327" s="23" t="s">
        <v>12328</v>
      </c>
      <c r="E327" s="24">
        <v>4.92</v>
      </c>
    </row>
    <row r="328" spans="2:5" ht="50.1" customHeight="1">
      <c r="B328" s="23">
        <v>5843</v>
      </c>
      <c r="C328" s="23" t="s">
        <v>455</v>
      </c>
      <c r="D328" s="23" t="s">
        <v>12328</v>
      </c>
      <c r="E328" s="24">
        <v>101.26</v>
      </c>
    </row>
    <row r="329" spans="2:5" ht="50.1" customHeight="1">
      <c r="B329" s="23">
        <v>5847</v>
      </c>
      <c r="C329" s="23" t="s">
        <v>456</v>
      </c>
      <c r="D329" s="23" t="s">
        <v>12328</v>
      </c>
      <c r="E329" s="24">
        <v>165.54</v>
      </c>
    </row>
    <row r="330" spans="2:5" ht="50.1" customHeight="1">
      <c r="B330" s="23">
        <v>5851</v>
      </c>
      <c r="C330" s="23" t="s">
        <v>457</v>
      </c>
      <c r="D330" s="23" t="s">
        <v>12328</v>
      </c>
      <c r="E330" s="24">
        <v>156.47</v>
      </c>
    </row>
    <row r="331" spans="2:5" ht="50.1" customHeight="1">
      <c r="B331" s="23">
        <v>5855</v>
      </c>
      <c r="C331" s="23" t="s">
        <v>458</v>
      </c>
      <c r="D331" s="23" t="s">
        <v>12328</v>
      </c>
      <c r="E331" s="24">
        <v>395.24</v>
      </c>
    </row>
    <row r="332" spans="2:5" ht="50.1" customHeight="1">
      <c r="B332" s="23">
        <v>5863</v>
      </c>
      <c r="C332" s="23" t="s">
        <v>459</v>
      </c>
      <c r="D332" s="23" t="s">
        <v>12328</v>
      </c>
      <c r="E332" s="24">
        <v>12.27</v>
      </c>
    </row>
    <row r="333" spans="2:5" ht="50.1" customHeight="1">
      <c r="B333" s="23">
        <v>5867</v>
      </c>
      <c r="C333" s="23" t="s">
        <v>460</v>
      </c>
      <c r="D333" s="23" t="s">
        <v>12328</v>
      </c>
      <c r="E333" s="24">
        <v>95.34</v>
      </c>
    </row>
    <row r="334" spans="2:5" ht="50.1" customHeight="1">
      <c r="B334" s="23">
        <v>5875</v>
      </c>
      <c r="C334" s="23" t="s">
        <v>461</v>
      </c>
      <c r="D334" s="23" t="s">
        <v>12328</v>
      </c>
      <c r="E334" s="24">
        <v>90.28</v>
      </c>
    </row>
    <row r="335" spans="2:5" ht="50.1" customHeight="1">
      <c r="B335" s="23">
        <v>5879</v>
      </c>
      <c r="C335" s="23" t="s">
        <v>462</v>
      </c>
      <c r="D335" s="23" t="s">
        <v>12328</v>
      </c>
      <c r="E335" s="24">
        <v>81.47</v>
      </c>
    </row>
    <row r="336" spans="2:5" ht="50.1" customHeight="1">
      <c r="B336" s="23">
        <v>5882</v>
      </c>
      <c r="C336" s="23" t="s">
        <v>463</v>
      </c>
      <c r="D336" s="23" t="s">
        <v>12328</v>
      </c>
      <c r="E336" s="24">
        <v>73.819999999999993</v>
      </c>
    </row>
    <row r="337" spans="2:5" ht="50.1" customHeight="1">
      <c r="B337" s="23">
        <v>5890</v>
      </c>
      <c r="C337" s="23" t="s">
        <v>464</v>
      </c>
      <c r="D337" s="23" t="s">
        <v>12328</v>
      </c>
      <c r="E337" s="24">
        <v>131.55000000000001</v>
      </c>
    </row>
    <row r="338" spans="2:5" ht="50.1" customHeight="1">
      <c r="B338" s="23">
        <v>5894</v>
      </c>
      <c r="C338" s="23" t="s">
        <v>465</v>
      </c>
      <c r="D338" s="23" t="s">
        <v>12328</v>
      </c>
      <c r="E338" s="24">
        <v>129.25</v>
      </c>
    </row>
    <row r="339" spans="2:5" ht="50.1" customHeight="1">
      <c r="B339" s="23">
        <v>5901</v>
      </c>
      <c r="C339" s="23" t="s">
        <v>466</v>
      </c>
      <c r="D339" s="23" t="s">
        <v>12328</v>
      </c>
      <c r="E339" s="24">
        <v>164.02</v>
      </c>
    </row>
    <row r="340" spans="2:5" ht="50.1" customHeight="1">
      <c r="B340" s="23">
        <v>5909</v>
      </c>
      <c r="C340" s="23" t="s">
        <v>467</v>
      </c>
      <c r="D340" s="23" t="s">
        <v>12328</v>
      </c>
      <c r="E340" s="24">
        <v>21.52</v>
      </c>
    </row>
    <row r="341" spans="2:5" ht="50.1" customHeight="1">
      <c r="B341" s="23">
        <v>5921</v>
      </c>
      <c r="C341" s="23" t="s">
        <v>468</v>
      </c>
      <c r="D341" s="23" t="s">
        <v>12328</v>
      </c>
      <c r="E341" s="24">
        <v>2.6</v>
      </c>
    </row>
    <row r="342" spans="2:5" ht="50.1" customHeight="1">
      <c r="B342" s="23">
        <v>5928</v>
      </c>
      <c r="C342" s="23" t="s">
        <v>469</v>
      </c>
      <c r="D342" s="23" t="s">
        <v>12328</v>
      </c>
      <c r="E342" s="24">
        <v>137.61000000000001</v>
      </c>
    </row>
    <row r="343" spans="2:5" ht="50.1" customHeight="1">
      <c r="B343" s="23">
        <v>5932</v>
      </c>
      <c r="C343" s="23" t="s">
        <v>470</v>
      </c>
      <c r="D343" s="23" t="s">
        <v>12328</v>
      </c>
      <c r="E343" s="24">
        <v>146.43</v>
      </c>
    </row>
    <row r="344" spans="2:5" ht="50.1" customHeight="1">
      <c r="B344" s="23">
        <v>5940</v>
      </c>
      <c r="C344" s="23" t="s">
        <v>471</v>
      </c>
      <c r="D344" s="23" t="s">
        <v>12328</v>
      </c>
      <c r="E344" s="24">
        <v>131.34</v>
      </c>
    </row>
    <row r="345" spans="2:5" ht="50.1" customHeight="1">
      <c r="B345" s="23">
        <v>5944</v>
      </c>
      <c r="C345" s="23" t="s">
        <v>472</v>
      </c>
      <c r="D345" s="23" t="s">
        <v>12328</v>
      </c>
      <c r="E345" s="24">
        <v>182.39</v>
      </c>
    </row>
    <row r="346" spans="2:5" ht="50.1" customHeight="1">
      <c r="B346" s="23">
        <v>5953</v>
      </c>
      <c r="C346" s="23" t="s">
        <v>473</v>
      </c>
      <c r="D346" s="23" t="s">
        <v>12328</v>
      </c>
      <c r="E346" s="24">
        <v>33.97</v>
      </c>
    </row>
    <row r="347" spans="2:5" ht="50.1" customHeight="1">
      <c r="B347" s="23">
        <v>6259</v>
      </c>
      <c r="C347" s="23" t="s">
        <v>474</v>
      </c>
      <c r="D347" s="23" t="s">
        <v>12328</v>
      </c>
      <c r="E347" s="24">
        <v>136.51</v>
      </c>
    </row>
    <row r="348" spans="2:5" ht="50.1" customHeight="1">
      <c r="B348" s="23">
        <v>6879</v>
      </c>
      <c r="C348" s="23" t="s">
        <v>475</v>
      </c>
      <c r="D348" s="23" t="s">
        <v>12328</v>
      </c>
      <c r="E348" s="24">
        <v>134.04</v>
      </c>
    </row>
    <row r="349" spans="2:5" ht="50.1" customHeight="1">
      <c r="B349" s="23">
        <v>7030</v>
      </c>
      <c r="C349" s="23" t="s">
        <v>476</v>
      </c>
      <c r="D349" s="23" t="s">
        <v>12328</v>
      </c>
      <c r="E349" s="24">
        <v>159.30000000000001</v>
      </c>
    </row>
    <row r="350" spans="2:5" ht="50.1" customHeight="1">
      <c r="B350" s="23">
        <v>7042</v>
      </c>
      <c r="C350" s="23" t="s">
        <v>477</v>
      </c>
      <c r="D350" s="23" t="s">
        <v>12328</v>
      </c>
      <c r="E350" s="24">
        <v>4.84</v>
      </c>
    </row>
    <row r="351" spans="2:5" ht="50.1" customHeight="1">
      <c r="B351" s="23">
        <v>7049</v>
      </c>
      <c r="C351" s="23" t="s">
        <v>478</v>
      </c>
      <c r="D351" s="23" t="s">
        <v>12328</v>
      </c>
      <c r="E351" s="24">
        <v>133.46</v>
      </c>
    </row>
    <row r="352" spans="2:5" ht="50.1" customHeight="1">
      <c r="B352" s="23">
        <v>67826</v>
      </c>
      <c r="C352" s="23" t="s">
        <v>479</v>
      </c>
      <c r="D352" s="23" t="s">
        <v>12328</v>
      </c>
      <c r="E352" s="24">
        <v>139.93</v>
      </c>
    </row>
    <row r="353" spans="2:5" ht="50.1" customHeight="1">
      <c r="B353" s="23">
        <v>73417</v>
      </c>
      <c r="C353" s="23" t="s">
        <v>480</v>
      </c>
      <c r="D353" s="23" t="s">
        <v>12328</v>
      </c>
      <c r="E353" s="24">
        <v>104.37</v>
      </c>
    </row>
    <row r="354" spans="2:5" ht="50.1" customHeight="1">
      <c r="B354" s="23">
        <v>73436</v>
      </c>
      <c r="C354" s="23" t="s">
        <v>481</v>
      </c>
      <c r="D354" s="23" t="s">
        <v>12328</v>
      </c>
      <c r="E354" s="24">
        <v>133.88999999999999</v>
      </c>
    </row>
    <row r="355" spans="2:5" ht="50.1" customHeight="1">
      <c r="B355" s="23">
        <v>73467</v>
      </c>
      <c r="C355" s="23" t="s">
        <v>482</v>
      </c>
      <c r="D355" s="23" t="s">
        <v>12328</v>
      </c>
      <c r="E355" s="24">
        <v>133.46</v>
      </c>
    </row>
    <row r="356" spans="2:5" ht="50.1" customHeight="1">
      <c r="B356" s="23">
        <v>73536</v>
      </c>
      <c r="C356" s="23" t="s">
        <v>483</v>
      </c>
      <c r="D356" s="23" t="s">
        <v>12328</v>
      </c>
      <c r="E356" s="24">
        <v>4.07</v>
      </c>
    </row>
    <row r="357" spans="2:5" ht="50.1" customHeight="1">
      <c r="B357" s="23">
        <v>83362</v>
      </c>
      <c r="C357" s="23" t="s">
        <v>484</v>
      </c>
      <c r="D357" s="23" t="s">
        <v>12328</v>
      </c>
      <c r="E357" s="24">
        <v>167.62</v>
      </c>
    </row>
    <row r="358" spans="2:5" ht="50.1" customHeight="1">
      <c r="B358" s="23">
        <v>83765</v>
      </c>
      <c r="C358" s="23" t="s">
        <v>485</v>
      </c>
      <c r="D358" s="23" t="s">
        <v>12328</v>
      </c>
      <c r="E358" s="24">
        <v>64.5</v>
      </c>
    </row>
    <row r="359" spans="2:5" ht="50.1" customHeight="1">
      <c r="B359" s="23">
        <v>87445</v>
      </c>
      <c r="C359" s="23" t="s">
        <v>486</v>
      </c>
      <c r="D359" s="23" t="s">
        <v>12328</v>
      </c>
      <c r="E359" s="24">
        <v>2.89</v>
      </c>
    </row>
    <row r="360" spans="2:5" ht="50.1" customHeight="1">
      <c r="B360" s="23">
        <v>88386</v>
      </c>
      <c r="C360" s="23" t="s">
        <v>487</v>
      </c>
      <c r="D360" s="23" t="s">
        <v>12328</v>
      </c>
      <c r="E360" s="24">
        <v>3.89</v>
      </c>
    </row>
    <row r="361" spans="2:5" ht="50.1" customHeight="1">
      <c r="B361" s="23">
        <v>88393</v>
      </c>
      <c r="C361" s="23" t="s">
        <v>488</v>
      </c>
      <c r="D361" s="23" t="s">
        <v>12328</v>
      </c>
      <c r="E361" s="24">
        <v>5.44</v>
      </c>
    </row>
    <row r="362" spans="2:5" ht="50.1" customHeight="1">
      <c r="B362" s="23">
        <v>88399</v>
      </c>
      <c r="C362" s="23" t="s">
        <v>489</v>
      </c>
      <c r="D362" s="23" t="s">
        <v>12328</v>
      </c>
      <c r="E362" s="24">
        <v>2.75</v>
      </c>
    </row>
    <row r="363" spans="2:5" ht="50.1" customHeight="1">
      <c r="B363" s="23">
        <v>88418</v>
      </c>
      <c r="C363" s="23" t="s">
        <v>490</v>
      </c>
      <c r="D363" s="23" t="s">
        <v>12328</v>
      </c>
      <c r="E363" s="24">
        <v>11.16</v>
      </c>
    </row>
    <row r="364" spans="2:5" ht="50.1" customHeight="1">
      <c r="B364" s="23">
        <v>88433</v>
      </c>
      <c r="C364" s="23" t="s">
        <v>491</v>
      </c>
      <c r="D364" s="23" t="s">
        <v>12328</v>
      </c>
      <c r="E364" s="24">
        <v>13.49</v>
      </c>
    </row>
    <row r="365" spans="2:5" ht="50.1" customHeight="1">
      <c r="B365" s="23">
        <v>88830</v>
      </c>
      <c r="C365" s="23" t="s">
        <v>492</v>
      </c>
      <c r="D365" s="23" t="s">
        <v>12328</v>
      </c>
      <c r="E365" s="24">
        <v>1.45</v>
      </c>
    </row>
    <row r="366" spans="2:5" ht="50.1" customHeight="1">
      <c r="B366" s="23">
        <v>88843</v>
      </c>
      <c r="C366" s="23" t="s">
        <v>493</v>
      </c>
      <c r="D366" s="23" t="s">
        <v>12328</v>
      </c>
      <c r="E366" s="24">
        <v>132.34</v>
      </c>
    </row>
    <row r="367" spans="2:5" ht="50.1" customHeight="1">
      <c r="B367" s="23">
        <v>88907</v>
      </c>
      <c r="C367" s="23" t="s">
        <v>494</v>
      </c>
      <c r="D367" s="23" t="s">
        <v>12328</v>
      </c>
      <c r="E367" s="24">
        <v>156.62</v>
      </c>
    </row>
    <row r="368" spans="2:5" ht="50.1" customHeight="1">
      <c r="B368" s="23">
        <v>89021</v>
      </c>
      <c r="C368" s="23" t="s">
        <v>495</v>
      </c>
      <c r="D368" s="23" t="s">
        <v>12328</v>
      </c>
      <c r="E368" s="24">
        <v>2.14</v>
      </c>
    </row>
    <row r="369" spans="2:5" ht="50.1" customHeight="1">
      <c r="B369" s="23">
        <v>89028</v>
      </c>
      <c r="C369" s="23" t="s">
        <v>496</v>
      </c>
      <c r="D369" s="23" t="s">
        <v>12328</v>
      </c>
      <c r="E369" s="24">
        <v>147.43</v>
      </c>
    </row>
    <row r="370" spans="2:5" ht="50.1" customHeight="1">
      <c r="B370" s="23">
        <v>89032</v>
      </c>
      <c r="C370" s="23" t="s">
        <v>497</v>
      </c>
      <c r="D370" s="23" t="s">
        <v>12328</v>
      </c>
      <c r="E370" s="24">
        <v>118.21</v>
      </c>
    </row>
    <row r="371" spans="2:5" ht="50.1" customHeight="1">
      <c r="B371" s="23">
        <v>89035</v>
      </c>
      <c r="C371" s="23" t="s">
        <v>498</v>
      </c>
      <c r="D371" s="23" t="s">
        <v>12328</v>
      </c>
      <c r="E371" s="24">
        <v>77.91</v>
      </c>
    </row>
    <row r="372" spans="2:5" ht="50.1" customHeight="1">
      <c r="B372" s="23">
        <v>89225</v>
      </c>
      <c r="C372" s="23" t="s">
        <v>499</v>
      </c>
      <c r="D372" s="23" t="s">
        <v>12328</v>
      </c>
      <c r="E372" s="24">
        <v>3.76</v>
      </c>
    </row>
    <row r="373" spans="2:5" ht="50.1" customHeight="1">
      <c r="B373" s="23">
        <v>89234</v>
      </c>
      <c r="C373" s="23" t="s">
        <v>500</v>
      </c>
      <c r="D373" s="23" t="s">
        <v>12328</v>
      </c>
      <c r="E373" s="24">
        <v>350.03</v>
      </c>
    </row>
    <row r="374" spans="2:5" ht="50.1" customHeight="1">
      <c r="B374" s="23">
        <v>89242</v>
      </c>
      <c r="C374" s="23" t="s">
        <v>501</v>
      </c>
      <c r="D374" s="23" t="s">
        <v>12328</v>
      </c>
      <c r="E374" s="24">
        <v>818.14</v>
      </c>
    </row>
    <row r="375" spans="2:5" ht="50.1" customHeight="1">
      <c r="B375" s="23">
        <v>89250</v>
      </c>
      <c r="C375" s="23" t="s">
        <v>502</v>
      </c>
      <c r="D375" s="23" t="s">
        <v>12328</v>
      </c>
      <c r="E375" s="24">
        <v>687.4</v>
      </c>
    </row>
    <row r="376" spans="2:5" ht="50.1" customHeight="1">
      <c r="B376" s="23">
        <v>89257</v>
      </c>
      <c r="C376" s="23" t="s">
        <v>503</v>
      </c>
      <c r="D376" s="23" t="s">
        <v>12328</v>
      </c>
      <c r="E376" s="24">
        <v>198.53</v>
      </c>
    </row>
    <row r="377" spans="2:5" ht="50.1" customHeight="1">
      <c r="B377" s="23">
        <v>89272</v>
      </c>
      <c r="C377" s="23" t="s">
        <v>504</v>
      </c>
      <c r="D377" s="23" t="s">
        <v>12328</v>
      </c>
      <c r="E377" s="24">
        <v>152.54</v>
      </c>
    </row>
    <row r="378" spans="2:5" ht="50.1" customHeight="1">
      <c r="B378" s="23">
        <v>89278</v>
      </c>
      <c r="C378" s="23" t="s">
        <v>505</v>
      </c>
      <c r="D378" s="23" t="s">
        <v>12328</v>
      </c>
      <c r="E378" s="24">
        <v>6.72</v>
      </c>
    </row>
    <row r="379" spans="2:5" ht="50.1" customHeight="1">
      <c r="B379" s="23">
        <v>89843</v>
      </c>
      <c r="C379" s="23" t="s">
        <v>506</v>
      </c>
      <c r="D379" s="23" t="s">
        <v>12328</v>
      </c>
      <c r="E379" s="24">
        <v>153.79</v>
      </c>
    </row>
    <row r="380" spans="2:5" ht="50.1" customHeight="1">
      <c r="B380" s="23">
        <v>89876</v>
      </c>
      <c r="C380" s="23" t="s">
        <v>507</v>
      </c>
      <c r="D380" s="23" t="s">
        <v>12328</v>
      </c>
      <c r="E380" s="24">
        <v>209.25</v>
      </c>
    </row>
    <row r="381" spans="2:5" ht="50.1" customHeight="1">
      <c r="B381" s="23">
        <v>89883</v>
      </c>
      <c r="C381" s="23" t="s">
        <v>508</v>
      </c>
      <c r="D381" s="23" t="s">
        <v>12328</v>
      </c>
      <c r="E381" s="24">
        <v>232.64</v>
      </c>
    </row>
    <row r="382" spans="2:5" ht="50.1" customHeight="1">
      <c r="B382" s="23">
        <v>90586</v>
      </c>
      <c r="C382" s="23" t="s">
        <v>509</v>
      </c>
      <c r="D382" s="23" t="s">
        <v>12328</v>
      </c>
      <c r="E382" s="24">
        <v>1.55</v>
      </c>
    </row>
    <row r="383" spans="2:5" ht="50.1" customHeight="1">
      <c r="B383" s="23">
        <v>90625</v>
      </c>
      <c r="C383" s="23" t="s">
        <v>510</v>
      </c>
      <c r="D383" s="23" t="s">
        <v>12328</v>
      </c>
      <c r="E383" s="24">
        <v>5.24</v>
      </c>
    </row>
    <row r="384" spans="2:5" ht="50.1" customHeight="1">
      <c r="B384" s="23">
        <v>90631</v>
      </c>
      <c r="C384" s="23" t="s">
        <v>511</v>
      </c>
      <c r="D384" s="23" t="s">
        <v>12328</v>
      </c>
      <c r="E384" s="24">
        <v>86.21</v>
      </c>
    </row>
    <row r="385" spans="2:5" ht="50.1" customHeight="1">
      <c r="B385" s="23">
        <v>90637</v>
      </c>
      <c r="C385" s="23" t="s">
        <v>512</v>
      </c>
      <c r="D385" s="23" t="s">
        <v>12328</v>
      </c>
      <c r="E385" s="24">
        <v>10.8</v>
      </c>
    </row>
    <row r="386" spans="2:5" ht="50.1" customHeight="1">
      <c r="B386" s="23">
        <v>90643</v>
      </c>
      <c r="C386" s="23" t="s">
        <v>513</v>
      </c>
      <c r="D386" s="23" t="s">
        <v>12328</v>
      </c>
      <c r="E386" s="24">
        <v>13.31</v>
      </c>
    </row>
    <row r="387" spans="2:5" ht="50.1" customHeight="1">
      <c r="B387" s="23">
        <v>90650</v>
      </c>
      <c r="C387" s="23" t="s">
        <v>514</v>
      </c>
      <c r="D387" s="23" t="s">
        <v>12328</v>
      </c>
      <c r="E387" s="24">
        <v>9.43</v>
      </c>
    </row>
    <row r="388" spans="2:5" ht="50.1" customHeight="1">
      <c r="B388" s="23">
        <v>90656</v>
      </c>
      <c r="C388" s="23" t="s">
        <v>515</v>
      </c>
      <c r="D388" s="23" t="s">
        <v>12328</v>
      </c>
      <c r="E388" s="24">
        <v>10.76</v>
      </c>
    </row>
    <row r="389" spans="2:5" ht="50.1" customHeight="1">
      <c r="B389" s="23">
        <v>90662</v>
      </c>
      <c r="C389" s="23" t="s">
        <v>516</v>
      </c>
      <c r="D389" s="23" t="s">
        <v>12328</v>
      </c>
      <c r="E389" s="24">
        <v>11.14</v>
      </c>
    </row>
    <row r="390" spans="2:5" ht="50.1" customHeight="1">
      <c r="B390" s="23">
        <v>90668</v>
      </c>
      <c r="C390" s="23" t="s">
        <v>517</v>
      </c>
      <c r="D390" s="23" t="s">
        <v>12328</v>
      </c>
      <c r="E390" s="24">
        <v>16.14</v>
      </c>
    </row>
    <row r="391" spans="2:5" ht="50.1" customHeight="1">
      <c r="B391" s="23">
        <v>90674</v>
      </c>
      <c r="C391" s="23" t="s">
        <v>518</v>
      </c>
      <c r="D391" s="23" t="s">
        <v>12328</v>
      </c>
      <c r="E391" s="24">
        <v>400.15</v>
      </c>
    </row>
    <row r="392" spans="2:5" ht="50.1" customHeight="1">
      <c r="B392" s="23">
        <v>90680</v>
      </c>
      <c r="C392" s="23" t="s">
        <v>519</v>
      </c>
      <c r="D392" s="23" t="s">
        <v>12328</v>
      </c>
      <c r="E392" s="24">
        <v>222.13</v>
      </c>
    </row>
    <row r="393" spans="2:5" ht="50.1" customHeight="1">
      <c r="B393" s="23">
        <v>90686</v>
      </c>
      <c r="C393" s="23" t="s">
        <v>520</v>
      </c>
      <c r="D393" s="23" t="s">
        <v>12328</v>
      </c>
      <c r="E393" s="24">
        <v>124.85</v>
      </c>
    </row>
    <row r="394" spans="2:5" ht="50.1" customHeight="1">
      <c r="B394" s="23">
        <v>90692</v>
      </c>
      <c r="C394" s="23" t="s">
        <v>521</v>
      </c>
      <c r="D394" s="23" t="s">
        <v>12328</v>
      </c>
      <c r="E394" s="24">
        <v>78.040000000000006</v>
      </c>
    </row>
    <row r="395" spans="2:5" ht="50.1" customHeight="1">
      <c r="B395" s="23">
        <v>90964</v>
      </c>
      <c r="C395" s="23" t="s">
        <v>522</v>
      </c>
      <c r="D395" s="23" t="s">
        <v>12328</v>
      </c>
      <c r="E395" s="24">
        <v>15.45</v>
      </c>
    </row>
    <row r="396" spans="2:5" ht="50.1" customHeight="1">
      <c r="B396" s="23">
        <v>90972</v>
      </c>
      <c r="C396" s="23" t="s">
        <v>523</v>
      </c>
      <c r="D396" s="23" t="s">
        <v>12328</v>
      </c>
      <c r="E396" s="24">
        <v>43.9</v>
      </c>
    </row>
    <row r="397" spans="2:5" ht="50.1" customHeight="1">
      <c r="B397" s="23">
        <v>90979</v>
      </c>
      <c r="C397" s="23" t="s">
        <v>524</v>
      </c>
      <c r="D397" s="23" t="s">
        <v>12328</v>
      </c>
      <c r="E397" s="24">
        <v>113.53</v>
      </c>
    </row>
    <row r="398" spans="2:5" ht="50.1" customHeight="1">
      <c r="B398" s="23">
        <v>90991</v>
      </c>
      <c r="C398" s="23" t="s">
        <v>525</v>
      </c>
      <c r="D398" s="23" t="s">
        <v>12328</v>
      </c>
      <c r="E398" s="24">
        <v>126.8</v>
      </c>
    </row>
    <row r="399" spans="2:5" ht="50.1" customHeight="1">
      <c r="B399" s="23">
        <v>90999</v>
      </c>
      <c r="C399" s="23" t="s">
        <v>526</v>
      </c>
      <c r="D399" s="23" t="s">
        <v>12328</v>
      </c>
      <c r="E399" s="24">
        <v>58.57</v>
      </c>
    </row>
    <row r="400" spans="2:5" ht="50.1" customHeight="1">
      <c r="B400" s="23">
        <v>91031</v>
      </c>
      <c r="C400" s="23" t="s">
        <v>527</v>
      </c>
      <c r="D400" s="23" t="s">
        <v>12328</v>
      </c>
      <c r="E400" s="24">
        <v>160.38</v>
      </c>
    </row>
    <row r="401" spans="2:5" ht="50.1" customHeight="1">
      <c r="B401" s="23">
        <v>91277</v>
      </c>
      <c r="C401" s="23" t="s">
        <v>528</v>
      </c>
      <c r="D401" s="23" t="s">
        <v>12328</v>
      </c>
      <c r="E401" s="24">
        <v>5.18</v>
      </c>
    </row>
    <row r="402" spans="2:5" ht="50.1" customHeight="1">
      <c r="B402" s="23">
        <v>91283</v>
      </c>
      <c r="C402" s="23" t="s">
        <v>529</v>
      </c>
      <c r="D402" s="23" t="s">
        <v>12328</v>
      </c>
      <c r="E402" s="24">
        <v>10.29</v>
      </c>
    </row>
    <row r="403" spans="2:5" ht="50.1" customHeight="1">
      <c r="B403" s="23">
        <v>91386</v>
      </c>
      <c r="C403" s="23" t="s">
        <v>530</v>
      </c>
      <c r="D403" s="23" t="s">
        <v>12328</v>
      </c>
      <c r="E403" s="24">
        <v>167.39</v>
      </c>
    </row>
    <row r="404" spans="2:5" ht="50.1" customHeight="1">
      <c r="B404" s="23">
        <v>91533</v>
      </c>
      <c r="C404" s="23" t="s">
        <v>531</v>
      </c>
      <c r="D404" s="23" t="s">
        <v>12328</v>
      </c>
      <c r="E404" s="24">
        <v>25.12</v>
      </c>
    </row>
    <row r="405" spans="2:5" ht="50.1" customHeight="1">
      <c r="B405" s="23">
        <v>91634</v>
      </c>
      <c r="C405" s="23" t="s">
        <v>532</v>
      </c>
      <c r="D405" s="23" t="s">
        <v>12328</v>
      </c>
      <c r="E405" s="24">
        <v>121.88</v>
      </c>
    </row>
    <row r="406" spans="2:5" ht="50.1" customHeight="1">
      <c r="B406" s="23">
        <v>91645</v>
      </c>
      <c r="C406" s="23" t="s">
        <v>533</v>
      </c>
      <c r="D406" s="23" t="s">
        <v>12328</v>
      </c>
      <c r="E406" s="24">
        <v>256.08</v>
      </c>
    </row>
    <row r="407" spans="2:5" ht="50.1" customHeight="1">
      <c r="B407" s="23">
        <v>91692</v>
      </c>
      <c r="C407" s="23" t="s">
        <v>534</v>
      </c>
      <c r="D407" s="23" t="s">
        <v>12328</v>
      </c>
      <c r="E407" s="24">
        <v>23.08</v>
      </c>
    </row>
    <row r="408" spans="2:5" ht="50.1" customHeight="1">
      <c r="B408" s="23">
        <v>92043</v>
      </c>
      <c r="C408" s="23" t="s">
        <v>535</v>
      </c>
      <c r="D408" s="23" t="s">
        <v>12328</v>
      </c>
      <c r="E408" s="24">
        <v>7.76</v>
      </c>
    </row>
    <row r="409" spans="2:5" ht="50.1" customHeight="1">
      <c r="B409" s="23">
        <v>92106</v>
      </c>
      <c r="C409" s="23" t="s">
        <v>536</v>
      </c>
      <c r="D409" s="23" t="s">
        <v>12328</v>
      </c>
      <c r="E409" s="24">
        <v>169.92</v>
      </c>
    </row>
    <row r="410" spans="2:5" ht="50.1" customHeight="1">
      <c r="B410" s="23">
        <v>92112</v>
      </c>
      <c r="C410" s="23" t="s">
        <v>537</v>
      </c>
      <c r="D410" s="23" t="s">
        <v>12328</v>
      </c>
      <c r="E410" s="24">
        <v>2.16</v>
      </c>
    </row>
    <row r="411" spans="2:5" ht="50.1" customHeight="1">
      <c r="B411" s="23">
        <v>92118</v>
      </c>
      <c r="C411" s="23" t="s">
        <v>538</v>
      </c>
      <c r="D411" s="23" t="s">
        <v>12328</v>
      </c>
      <c r="E411" s="24">
        <v>0.14000000000000001</v>
      </c>
    </row>
    <row r="412" spans="2:5" ht="50.1" customHeight="1">
      <c r="B412" s="23">
        <v>92138</v>
      </c>
      <c r="C412" s="23" t="s">
        <v>539</v>
      </c>
      <c r="D412" s="23" t="s">
        <v>12328</v>
      </c>
      <c r="E412" s="24">
        <v>120.14</v>
      </c>
    </row>
    <row r="413" spans="2:5" ht="50.1" customHeight="1">
      <c r="B413" s="23">
        <v>92145</v>
      </c>
      <c r="C413" s="23" t="s">
        <v>540</v>
      </c>
      <c r="D413" s="23" t="s">
        <v>12328</v>
      </c>
      <c r="E413" s="24">
        <v>91.82</v>
      </c>
    </row>
    <row r="414" spans="2:5" ht="50.1" customHeight="1">
      <c r="B414" s="23">
        <v>92242</v>
      </c>
      <c r="C414" s="23" t="s">
        <v>541</v>
      </c>
      <c r="D414" s="23" t="s">
        <v>12328</v>
      </c>
      <c r="E414" s="24">
        <v>224.86</v>
      </c>
    </row>
    <row r="415" spans="2:5" ht="50.1" customHeight="1">
      <c r="B415" s="23">
        <v>92716</v>
      </c>
      <c r="C415" s="23" t="s">
        <v>542</v>
      </c>
      <c r="D415" s="23" t="s">
        <v>12328</v>
      </c>
      <c r="E415" s="24">
        <v>17.09</v>
      </c>
    </row>
    <row r="416" spans="2:5" ht="50.1" customHeight="1">
      <c r="B416" s="23">
        <v>92960</v>
      </c>
      <c r="C416" s="23" t="s">
        <v>543</v>
      </c>
      <c r="D416" s="23" t="s">
        <v>12328</v>
      </c>
      <c r="E416" s="24">
        <v>11.58</v>
      </c>
    </row>
    <row r="417" spans="2:5" ht="50.1" customHeight="1">
      <c r="B417" s="23">
        <v>92966</v>
      </c>
      <c r="C417" s="23" t="s">
        <v>544</v>
      </c>
      <c r="D417" s="23" t="s">
        <v>12328</v>
      </c>
      <c r="E417" s="24">
        <v>19.350000000000001</v>
      </c>
    </row>
    <row r="418" spans="2:5" ht="50.1" customHeight="1">
      <c r="B418" s="23">
        <v>93224</v>
      </c>
      <c r="C418" s="23" t="s">
        <v>545</v>
      </c>
      <c r="D418" s="23" t="s">
        <v>12328</v>
      </c>
      <c r="E418" s="24">
        <v>579.41999999999996</v>
      </c>
    </row>
    <row r="419" spans="2:5" ht="50.1" customHeight="1">
      <c r="B419" s="23">
        <v>93233</v>
      </c>
      <c r="C419" s="23" t="s">
        <v>546</v>
      </c>
      <c r="D419" s="23" t="s">
        <v>12328</v>
      </c>
      <c r="E419" s="24">
        <v>4.29</v>
      </c>
    </row>
    <row r="420" spans="2:5" ht="50.1" customHeight="1">
      <c r="B420" s="23">
        <v>93272</v>
      </c>
      <c r="C420" s="23" t="s">
        <v>547</v>
      </c>
      <c r="D420" s="23" t="s">
        <v>12328</v>
      </c>
      <c r="E420" s="24">
        <v>77.39</v>
      </c>
    </row>
    <row r="421" spans="2:5" ht="50.1" customHeight="1">
      <c r="B421" s="23">
        <v>93281</v>
      </c>
      <c r="C421" s="23" t="s">
        <v>548</v>
      </c>
      <c r="D421" s="23" t="s">
        <v>12328</v>
      </c>
      <c r="E421" s="24">
        <v>20.78</v>
      </c>
    </row>
    <row r="422" spans="2:5" ht="50.1" customHeight="1">
      <c r="B422" s="23">
        <v>93287</v>
      </c>
      <c r="C422" s="23" t="s">
        <v>549</v>
      </c>
      <c r="D422" s="23" t="s">
        <v>12328</v>
      </c>
      <c r="E422" s="24">
        <v>346.11</v>
      </c>
    </row>
    <row r="423" spans="2:5" ht="50.1" customHeight="1">
      <c r="B423" s="23">
        <v>93402</v>
      </c>
      <c r="C423" s="23" t="s">
        <v>550</v>
      </c>
      <c r="D423" s="23" t="s">
        <v>12328</v>
      </c>
      <c r="E423" s="24">
        <v>135.4</v>
      </c>
    </row>
    <row r="424" spans="2:5" ht="50.1" customHeight="1">
      <c r="B424" s="23">
        <v>93408</v>
      </c>
      <c r="C424" s="23" t="s">
        <v>551</v>
      </c>
      <c r="D424" s="23" t="s">
        <v>12328</v>
      </c>
      <c r="E424" s="24">
        <v>64</v>
      </c>
    </row>
    <row r="425" spans="2:5" ht="50.1" customHeight="1">
      <c r="B425" s="23">
        <v>93415</v>
      </c>
      <c r="C425" s="23" t="s">
        <v>552</v>
      </c>
      <c r="D425" s="23" t="s">
        <v>12328</v>
      </c>
      <c r="E425" s="24">
        <v>9.1199999999999992</v>
      </c>
    </row>
    <row r="426" spans="2:5" ht="50.1" customHeight="1">
      <c r="B426" s="23">
        <v>93421</v>
      </c>
      <c r="C426" s="23" t="s">
        <v>553</v>
      </c>
      <c r="D426" s="23" t="s">
        <v>12328</v>
      </c>
      <c r="E426" s="24">
        <v>41.18</v>
      </c>
    </row>
    <row r="427" spans="2:5" ht="50.1" customHeight="1">
      <c r="B427" s="23">
        <v>93427</v>
      </c>
      <c r="C427" s="23" t="s">
        <v>554</v>
      </c>
      <c r="D427" s="23" t="s">
        <v>12328</v>
      </c>
      <c r="E427" s="24">
        <v>94.71</v>
      </c>
    </row>
    <row r="428" spans="2:5" ht="50.1" customHeight="1">
      <c r="B428" s="23">
        <v>93433</v>
      </c>
      <c r="C428" s="23" t="s">
        <v>555</v>
      </c>
      <c r="D428" s="23" t="s">
        <v>12328</v>
      </c>
      <c r="E428" s="24">
        <v>1955.37</v>
      </c>
    </row>
    <row r="429" spans="2:5" ht="50.1" customHeight="1">
      <c r="B429" s="23">
        <v>93439</v>
      </c>
      <c r="C429" s="23" t="s">
        <v>556</v>
      </c>
      <c r="D429" s="23" t="s">
        <v>12328</v>
      </c>
      <c r="E429" s="24">
        <v>104.87</v>
      </c>
    </row>
    <row r="430" spans="2:5" ht="50.1" customHeight="1">
      <c r="B430" s="23">
        <v>95121</v>
      </c>
      <c r="C430" s="23" t="s">
        <v>557</v>
      </c>
      <c r="D430" s="23" t="s">
        <v>12328</v>
      </c>
      <c r="E430" s="24">
        <v>216.72</v>
      </c>
    </row>
    <row r="431" spans="2:5" ht="50.1" customHeight="1">
      <c r="B431" s="23">
        <v>95127</v>
      </c>
      <c r="C431" s="23" t="s">
        <v>558</v>
      </c>
      <c r="D431" s="23" t="s">
        <v>12328</v>
      </c>
      <c r="E431" s="24">
        <v>127.62</v>
      </c>
    </row>
    <row r="432" spans="2:5" ht="50.1" customHeight="1">
      <c r="B432" s="23">
        <v>95133</v>
      </c>
      <c r="C432" s="23" t="s">
        <v>559</v>
      </c>
      <c r="D432" s="23" t="s">
        <v>12328</v>
      </c>
      <c r="E432" s="24">
        <v>99.8</v>
      </c>
    </row>
    <row r="433" spans="2:5" ht="50.1" customHeight="1">
      <c r="B433" s="23">
        <v>95139</v>
      </c>
      <c r="C433" s="23" t="s">
        <v>560</v>
      </c>
      <c r="D433" s="23" t="s">
        <v>12328</v>
      </c>
      <c r="E433" s="24">
        <v>0.06</v>
      </c>
    </row>
    <row r="434" spans="2:5" ht="50.1" customHeight="1">
      <c r="B434" s="23">
        <v>95212</v>
      </c>
      <c r="C434" s="23" t="s">
        <v>561</v>
      </c>
      <c r="D434" s="23" t="s">
        <v>12328</v>
      </c>
      <c r="E434" s="24">
        <v>84.19</v>
      </c>
    </row>
    <row r="435" spans="2:5" ht="50.1" customHeight="1">
      <c r="B435" s="23">
        <v>95218</v>
      </c>
      <c r="C435" s="23" t="s">
        <v>562</v>
      </c>
      <c r="D435" s="23" t="s">
        <v>12328</v>
      </c>
      <c r="E435" s="24">
        <v>21.31</v>
      </c>
    </row>
    <row r="436" spans="2:5" ht="50.1" customHeight="1">
      <c r="B436" s="23">
        <v>95258</v>
      </c>
      <c r="C436" s="23" t="s">
        <v>563</v>
      </c>
      <c r="D436" s="23" t="s">
        <v>12328</v>
      </c>
      <c r="E436" s="24">
        <v>19.07</v>
      </c>
    </row>
    <row r="437" spans="2:5" ht="50.1" customHeight="1">
      <c r="B437" s="23">
        <v>95264</v>
      </c>
      <c r="C437" s="23" t="s">
        <v>564</v>
      </c>
      <c r="D437" s="23" t="s">
        <v>12328</v>
      </c>
      <c r="E437" s="24">
        <v>3.58</v>
      </c>
    </row>
    <row r="438" spans="2:5" ht="50.1" customHeight="1">
      <c r="B438" s="23">
        <v>95270</v>
      </c>
      <c r="C438" s="23" t="s">
        <v>565</v>
      </c>
      <c r="D438" s="23" t="s">
        <v>12328</v>
      </c>
      <c r="E438" s="24">
        <v>4.99</v>
      </c>
    </row>
    <row r="439" spans="2:5" ht="50.1" customHeight="1">
      <c r="B439" s="23">
        <v>95276</v>
      </c>
      <c r="C439" s="23" t="s">
        <v>566</v>
      </c>
      <c r="D439" s="23" t="s">
        <v>12328</v>
      </c>
      <c r="E439" s="24">
        <v>3.23</v>
      </c>
    </row>
    <row r="440" spans="2:5" ht="50.1" customHeight="1">
      <c r="B440" s="23">
        <v>95282</v>
      </c>
      <c r="C440" s="23" t="s">
        <v>567</v>
      </c>
      <c r="D440" s="23" t="s">
        <v>12328</v>
      </c>
      <c r="E440" s="24">
        <v>4.97</v>
      </c>
    </row>
    <row r="441" spans="2:5" ht="50.1" customHeight="1">
      <c r="B441" s="23">
        <v>95620</v>
      </c>
      <c r="C441" s="23" t="s">
        <v>568</v>
      </c>
      <c r="D441" s="23" t="s">
        <v>12328</v>
      </c>
      <c r="E441" s="24">
        <v>18.75</v>
      </c>
    </row>
    <row r="442" spans="2:5" ht="50.1" customHeight="1">
      <c r="B442" s="23">
        <v>95631</v>
      </c>
      <c r="C442" s="23" t="s">
        <v>569</v>
      </c>
      <c r="D442" s="23" t="s">
        <v>12328</v>
      </c>
      <c r="E442" s="24">
        <v>137.93</v>
      </c>
    </row>
    <row r="443" spans="2:5" ht="50.1" customHeight="1">
      <c r="B443" s="23">
        <v>95702</v>
      </c>
      <c r="C443" s="23" t="s">
        <v>570</v>
      </c>
      <c r="D443" s="23" t="s">
        <v>12328</v>
      </c>
      <c r="E443" s="24">
        <v>28.68</v>
      </c>
    </row>
    <row r="444" spans="2:5" ht="50.1" customHeight="1">
      <c r="B444" s="23">
        <v>95708</v>
      </c>
      <c r="C444" s="23" t="s">
        <v>571</v>
      </c>
      <c r="D444" s="23" t="s">
        <v>12328</v>
      </c>
      <c r="E444" s="24">
        <v>102.79</v>
      </c>
    </row>
    <row r="445" spans="2:5" ht="50.1" customHeight="1">
      <c r="B445" s="23">
        <v>95714</v>
      </c>
      <c r="C445" s="23" t="s">
        <v>572</v>
      </c>
      <c r="D445" s="23" t="s">
        <v>12328</v>
      </c>
      <c r="E445" s="24">
        <v>159.86000000000001</v>
      </c>
    </row>
    <row r="446" spans="2:5" ht="50.1" customHeight="1">
      <c r="B446" s="23">
        <v>95720</v>
      </c>
      <c r="C446" s="23" t="s">
        <v>573</v>
      </c>
      <c r="D446" s="23" t="s">
        <v>12328</v>
      </c>
      <c r="E446" s="24">
        <v>157.5</v>
      </c>
    </row>
    <row r="447" spans="2:5" ht="50.1" customHeight="1">
      <c r="B447" s="23">
        <v>95872</v>
      </c>
      <c r="C447" s="23" t="s">
        <v>574</v>
      </c>
      <c r="D447" s="23" t="s">
        <v>12328</v>
      </c>
      <c r="E447" s="24">
        <v>160.79</v>
      </c>
    </row>
    <row r="448" spans="2:5" ht="50.1" customHeight="1">
      <c r="B448" s="23">
        <v>96013</v>
      </c>
      <c r="C448" s="23" t="s">
        <v>575</v>
      </c>
      <c r="D448" s="23" t="s">
        <v>12328</v>
      </c>
      <c r="E448" s="24">
        <v>105.66</v>
      </c>
    </row>
    <row r="449" spans="2:5" ht="50.1" customHeight="1">
      <c r="B449" s="23">
        <v>96020</v>
      </c>
      <c r="C449" s="23" t="s">
        <v>576</v>
      </c>
      <c r="D449" s="23" t="s">
        <v>12328</v>
      </c>
      <c r="E449" s="24">
        <v>105.41</v>
      </c>
    </row>
    <row r="450" spans="2:5" ht="50.1" customHeight="1">
      <c r="B450" s="23">
        <v>96028</v>
      </c>
      <c r="C450" s="23" t="s">
        <v>577</v>
      </c>
      <c r="D450" s="23" t="s">
        <v>12328</v>
      </c>
      <c r="E450" s="24">
        <v>82.06</v>
      </c>
    </row>
    <row r="451" spans="2:5" ht="50.1" customHeight="1">
      <c r="B451" s="23">
        <v>96035</v>
      </c>
      <c r="C451" s="23" t="s">
        <v>578</v>
      </c>
      <c r="D451" s="23" t="s">
        <v>12328</v>
      </c>
      <c r="E451" s="24">
        <v>174.38</v>
      </c>
    </row>
    <row r="452" spans="2:5" ht="50.1" customHeight="1">
      <c r="B452" s="23">
        <v>96157</v>
      </c>
      <c r="C452" s="23" t="s">
        <v>579</v>
      </c>
      <c r="D452" s="23" t="s">
        <v>12328</v>
      </c>
      <c r="E452" s="24">
        <v>82.31</v>
      </c>
    </row>
    <row r="453" spans="2:5" ht="50.1" customHeight="1">
      <c r="B453" s="23">
        <v>96158</v>
      </c>
      <c r="C453" s="23" t="s">
        <v>580</v>
      </c>
      <c r="D453" s="23" t="s">
        <v>12328</v>
      </c>
      <c r="E453" s="24">
        <v>84.9</v>
      </c>
    </row>
    <row r="454" spans="2:5" ht="50.1" customHeight="1">
      <c r="B454" s="23">
        <v>96245</v>
      </c>
      <c r="C454" s="23" t="s">
        <v>581</v>
      </c>
      <c r="D454" s="23" t="s">
        <v>12328</v>
      </c>
      <c r="E454" s="24">
        <v>73.11</v>
      </c>
    </row>
    <row r="455" spans="2:5" ht="50.1" customHeight="1">
      <c r="B455" s="23">
        <v>96303</v>
      </c>
      <c r="C455" s="23" t="s">
        <v>582</v>
      </c>
      <c r="D455" s="23" t="s">
        <v>12328</v>
      </c>
      <c r="E455" s="24">
        <v>154.81</v>
      </c>
    </row>
    <row r="456" spans="2:5" ht="50.1" customHeight="1">
      <c r="B456" s="23">
        <v>96309</v>
      </c>
      <c r="C456" s="23" t="s">
        <v>583</v>
      </c>
      <c r="D456" s="23" t="s">
        <v>12328</v>
      </c>
      <c r="E456" s="24">
        <v>1.29</v>
      </c>
    </row>
    <row r="457" spans="2:5" ht="50.1" customHeight="1">
      <c r="B457" s="23">
        <v>96463</v>
      </c>
      <c r="C457" s="23" t="s">
        <v>584</v>
      </c>
      <c r="D457" s="23" t="s">
        <v>12328</v>
      </c>
      <c r="E457" s="24">
        <v>137.46</v>
      </c>
    </row>
    <row r="458" spans="2:5" ht="50.1" customHeight="1">
      <c r="B458" s="23">
        <v>98764</v>
      </c>
      <c r="C458" s="23" t="s">
        <v>585</v>
      </c>
      <c r="D458" s="23" t="s">
        <v>12328</v>
      </c>
      <c r="E458" s="24">
        <v>4.0199999999999996</v>
      </c>
    </row>
    <row r="459" spans="2:5" ht="50.1" customHeight="1">
      <c r="B459" s="23">
        <v>5632</v>
      </c>
      <c r="C459" s="23" t="s">
        <v>586</v>
      </c>
      <c r="D459" s="23" t="s">
        <v>12329</v>
      </c>
      <c r="E459" s="24">
        <v>50.35</v>
      </c>
    </row>
    <row r="460" spans="2:5" ht="50.1" customHeight="1">
      <c r="B460" s="23">
        <v>5679</v>
      </c>
      <c r="C460" s="23" t="s">
        <v>587</v>
      </c>
      <c r="D460" s="23" t="s">
        <v>12329</v>
      </c>
      <c r="E460" s="24">
        <v>38.93</v>
      </c>
    </row>
    <row r="461" spans="2:5" ht="50.1" customHeight="1">
      <c r="B461" s="23">
        <v>5681</v>
      </c>
      <c r="C461" s="23" t="s">
        <v>588</v>
      </c>
      <c r="D461" s="23" t="s">
        <v>12329</v>
      </c>
      <c r="E461" s="24">
        <v>37.200000000000003</v>
      </c>
    </row>
    <row r="462" spans="2:5" ht="50.1" customHeight="1">
      <c r="B462" s="23">
        <v>5685</v>
      </c>
      <c r="C462" s="23" t="s">
        <v>589</v>
      </c>
      <c r="D462" s="23" t="s">
        <v>12329</v>
      </c>
      <c r="E462" s="24">
        <v>38.36</v>
      </c>
    </row>
    <row r="463" spans="2:5" ht="50.1" customHeight="1">
      <c r="B463" s="23">
        <v>5690</v>
      </c>
      <c r="C463" s="23" t="s">
        <v>590</v>
      </c>
      <c r="D463" s="23" t="s">
        <v>12329</v>
      </c>
      <c r="E463" s="24">
        <v>2.15</v>
      </c>
    </row>
    <row r="464" spans="2:5" ht="50.1" customHeight="1">
      <c r="B464" s="23">
        <v>5806</v>
      </c>
      <c r="C464" s="23" t="s">
        <v>591</v>
      </c>
      <c r="D464" s="23" t="s">
        <v>12329</v>
      </c>
      <c r="E464" s="24">
        <v>0.17</v>
      </c>
    </row>
    <row r="465" spans="2:5" ht="50.1" customHeight="1">
      <c r="B465" s="23">
        <v>5826</v>
      </c>
      <c r="C465" s="23" t="s">
        <v>592</v>
      </c>
      <c r="D465" s="23" t="s">
        <v>12329</v>
      </c>
      <c r="E465" s="24">
        <v>29.3</v>
      </c>
    </row>
    <row r="466" spans="2:5" ht="50.1" customHeight="1">
      <c r="B466" s="23">
        <v>5829</v>
      </c>
      <c r="C466" s="23" t="s">
        <v>593</v>
      </c>
      <c r="D466" s="23" t="s">
        <v>12329</v>
      </c>
      <c r="E466" s="24">
        <v>118.55</v>
      </c>
    </row>
    <row r="467" spans="2:5" ht="50.1" customHeight="1">
      <c r="B467" s="23">
        <v>5837</v>
      </c>
      <c r="C467" s="23" t="s">
        <v>594</v>
      </c>
      <c r="D467" s="23" t="s">
        <v>12329</v>
      </c>
      <c r="E467" s="24">
        <v>93.94</v>
      </c>
    </row>
    <row r="468" spans="2:5" ht="50.1" customHeight="1">
      <c r="B468" s="23">
        <v>5841</v>
      </c>
      <c r="C468" s="23" t="s">
        <v>595</v>
      </c>
      <c r="D468" s="23" t="s">
        <v>12329</v>
      </c>
      <c r="E468" s="24">
        <v>2.46</v>
      </c>
    </row>
    <row r="469" spans="2:5" ht="50.1" customHeight="1">
      <c r="B469" s="23">
        <v>5845</v>
      </c>
      <c r="C469" s="23" t="s">
        <v>596</v>
      </c>
      <c r="D469" s="23" t="s">
        <v>12329</v>
      </c>
      <c r="E469" s="24">
        <v>33.799999999999997</v>
      </c>
    </row>
    <row r="470" spans="2:5" ht="50.1" customHeight="1">
      <c r="B470" s="23">
        <v>5849</v>
      </c>
      <c r="C470" s="23" t="s">
        <v>597</v>
      </c>
      <c r="D470" s="23" t="s">
        <v>12329</v>
      </c>
      <c r="E470" s="24">
        <v>49.82</v>
      </c>
    </row>
    <row r="471" spans="2:5" ht="50.1" customHeight="1">
      <c r="B471" s="23">
        <v>5853</v>
      </c>
      <c r="C471" s="23" t="s">
        <v>598</v>
      </c>
      <c r="D471" s="23" t="s">
        <v>12329</v>
      </c>
      <c r="E471" s="24">
        <v>50</v>
      </c>
    </row>
    <row r="472" spans="2:5" ht="50.1" customHeight="1">
      <c r="B472" s="23">
        <v>5857</v>
      </c>
      <c r="C472" s="23" t="s">
        <v>599</v>
      </c>
      <c r="D472" s="23" t="s">
        <v>12329</v>
      </c>
      <c r="E472" s="24">
        <v>114.66</v>
      </c>
    </row>
    <row r="473" spans="2:5" ht="50.1" customHeight="1">
      <c r="B473" s="23">
        <v>5865</v>
      </c>
      <c r="C473" s="23" t="s">
        <v>600</v>
      </c>
      <c r="D473" s="23" t="s">
        <v>12329</v>
      </c>
      <c r="E473" s="24">
        <v>6.16</v>
      </c>
    </row>
    <row r="474" spans="2:5" ht="50.1" customHeight="1">
      <c r="B474" s="23">
        <v>5869</v>
      </c>
      <c r="C474" s="23" t="s">
        <v>601</v>
      </c>
      <c r="D474" s="23" t="s">
        <v>12329</v>
      </c>
      <c r="E474" s="24">
        <v>43.03</v>
      </c>
    </row>
    <row r="475" spans="2:5" ht="50.1" customHeight="1">
      <c r="B475" s="23">
        <v>5877</v>
      </c>
      <c r="C475" s="23" t="s">
        <v>602</v>
      </c>
      <c r="D475" s="23" t="s">
        <v>12329</v>
      </c>
      <c r="E475" s="24">
        <v>38.380000000000003</v>
      </c>
    </row>
    <row r="476" spans="2:5" ht="50.1" customHeight="1">
      <c r="B476" s="23">
        <v>5881</v>
      </c>
      <c r="C476" s="23" t="s">
        <v>603</v>
      </c>
      <c r="D476" s="23" t="s">
        <v>12329</v>
      </c>
      <c r="E476" s="24">
        <v>45.86</v>
      </c>
    </row>
    <row r="477" spans="2:5" ht="50.1" customHeight="1">
      <c r="B477" s="23">
        <v>5884</v>
      </c>
      <c r="C477" s="23" t="s">
        <v>604</v>
      </c>
      <c r="D477" s="23" t="s">
        <v>12329</v>
      </c>
      <c r="E477" s="24">
        <v>33.18</v>
      </c>
    </row>
    <row r="478" spans="2:5" ht="50.1" customHeight="1">
      <c r="B478" s="23">
        <v>5892</v>
      </c>
      <c r="C478" s="23" t="s">
        <v>605</v>
      </c>
      <c r="D478" s="23" t="s">
        <v>12329</v>
      </c>
      <c r="E478" s="24">
        <v>30.46</v>
      </c>
    </row>
    <row r="479" spans="2:5" ht="50.1" customHeight="1">
      <c r="B479" s="23">
        <v>5896</v>
      </c>
      <c r="C479" s="23" t="s">
        <v>606</v>
      </c>
      <c r="D479" s="23" t="s">
        <v>12329</v>
      </c>
      <c r="E479" s="24">
        <v>28.63</v>
      </c>
    </row>
    <row r="480" spans="2:5" ht="50.1" customHeight="1">
      <c r="B480" s="23">
        <v>5903</v>
      </c>
      <c r="C480" s="23" t="s">
        <v>607</v>
      </c>
      <c r="D480" s="23" t="s">
        <v>12329</v>
      </c>
      <c r="E480" s="24">
        <v>35.53</v>
      </c>
    </row>
    <row r="481" spans="2:5" ht="50.1" customHeight="1">
      <c r="B481" s="23">
        <v>5911</v>
      </c>
      <c r="C481" s="23" t="s">
        <v>608</v>
      </c>
      <c r="D481" s="23" t="s">
        <v>12329</v>
      </c>
      <c r="E481" s="24">
        <v>17.38</v>
      </c>
    </row>
    <row r="482" spans="2:5" ht="50.1" customHeight="1">
      <c r="B482" s="23">
        <v>5923</v>
      </c>
      <c r="C482" s="23" t="s">
        <v>609</v>
      </c>
      <c r="D482" s="23" t="s">
        <v>12329</v>
      </c>
      <c r="E482" s="24">
        <v>1.68</v>
      </c>
    </row>
    <row r="483" spans="2:5" ht="50.1" customHeight="1">
      <c r="B483" s="23">
        <v>5930</v>
      </c>
      <c r="C483" s="23" t="s">
        <v>610</v>
      </c>
      <c r="D483" s="23" t="s">
        <v>12329</v>
      </c>
      <c r="E483" s="24">
        <v>32.700000000000003</v>
      </c>
    </row>
    <row r="484" spans="2:5" ht="50.1" customHeight="1">
      <c r="B484" s="23">
        <v>5934</v>
      </c>
      <c r="C484" s="23" t="s">
        <v>611</v>
      </c>
      <c r="D484" s="23" t="s">
        <v>12329</v>
      </c>
      <c r="E484" s="24">
        <v>53.9</v>
      </c>
    </row>
    <row r="485" spans="2:5" ht="50.1" customHeight="1">
      <c r="B485" s="23">
        <v>5942</v>
      </c>
      <c r="C485" s="23" t="s">
        <v>612</v>
      </c>
      <c r="D485" s="23" t="s">
        <v>12329</v>
      </c>
      <c r="E485" s="24">
        <v>47.04</v>
      </c>
    </row>
    <row r="486" spans="2:5" ht="50.1" customHeight="1">
      <c r="B486" s="23">
        <v>5946</v>
      </c>
      <c r="C486" s="23" t="s">
        <v>613</v>
      </c>
      <c r="D486" s="23" t="s">
        <v>12329</v>
      </c>
      <c r="E486" s="24">
        <v>56.29</v>
      </c>
    </row>
    <row r="487" spans="2:5" ht="50.1" customHeight="1">
      <c r="B487" s="23">
        <v>5952</v>
      </c>
      <c r="C487" s="23" t="s">
        <v>614</v>
      </c>
      <c r="D487" s="23" t="s">
        <v>12329</v>
      </c>
      <c r="E487" s="24">
        <v>18.3</v>
      </c>
    </row>
    <row r="488" spans="2:5" ht="50.1" customHeight="1">
      <c r="B488" s="23">
        <v>5954</v>
      </c>
      <c r="C488" s="23" t="s">
        <v>615</v>
      </c>
      <c r="D488" s="23" t="s">
        <v>12329</v>
      </c>
      <c r="E488" s="24">
        <v>2.2999999999999998</v>
      </c>
    </row>
    <row r="489" spans="2:5" ht="50.1" customHeight="1">
      <c r="B489" s="23">
        <v>5961</v>
      </c>
      <c r="C489" s="23" t="s">
        <v>616</v>
      </c>
      <c r="D489" s="23" t="s">
        <v>12329</v>
      </c>
      <c r="E489" s="24">
        <v>34.020000000000003</v>
      </c>
    </row>
    <row r="490" spans="2:5" ht="50.1" customHeight="1">
      <c r="B490" s="23">
        <v>6260</v>
      </c>
      <c r="C490" s="23" t="s">
        <v>617</v>
      </c>
      <c r="D490" s="23" t="s">
        <v>12329</v>
      </c>
      <c r="E490" s="24">
        <v>31.82</v>
      </c>
    </row>
    <row r="491" spans="2:5" ht="50.1" customHeight="1">
      <c r="B491" s="23">
        <v>6880</v>
      </c>
      <c r="C491" s="23" t="s">
        <v>618</v>
      </c>
      <c r="D491" s="23" t="s">
        <v>12329</v>
      </c>
      <c r="E491" s="24">
        <v>49.88</v>
      </c>
    </row>
    <row r="492" spans="2:5" ht="50.1" customHeight="1">
      <c r="B492" s="23">
        <v>7031</v>
      </c>
      <c r="C492" s="23" t="s">
        <v>619</v>
      </c>
      <c r="D492" s="23" t="s">
        <v>12329</v>
      </c>
      <c r="E492" s="24">
        <v>3.61</v>
      </c>
    </row>
    <row r="493" spans="2:5" ht="50.1" customHeight="1">
      <c r="B493" s="23">
        <v>7043</v>
      </c>
      <c r="C493" s="23" t="s">
        <v>620</v>
      </c>
      <c r="D493" s="23" t="s">
        <v>12329</v>
      </c>
      <c r="E493" s="24">
        <v>0.21</v>
      </c>
    </row>
    <row r="494" spans="2:5" ht="50.1" customHeight="1">
      <c r="B494" s="23">
        <v>7050</v>
      </c>
      <c r="C494" s="23" t="s">
        <v>621</v>
      </c>
      <c r="D494" s="23" t="s">
        <v>12329</v>
      </c>
      <c r="E494" s="24">
        <v>46.26</v>
      </c>
    </row>
    <row r="495" spans="2:5" ht="50.1" customHeight="1">
      <c r="B495" s="23">
        <v>67827</v>
      </c>
      <c r="C495" s="23" t="s">
        <v>622</v>
      </c>
      <c r="D495" s="23" t="s">
        <v>12329</v>
      </c>
      <c r="E495" s="24">
        <v>33.28</v>
      </c>
    </row>
    <row r="496" spans="2:5" ht="50.1" customHeight="1">
      <c r="B496" s="23">
        <v>73395</v>
      </c>
      <c r="C496" s="23" t="s">
        <v>623</v>
      </c>
      <c r="D496" s="23" t="s">
        <v>12329</v>
      </c>
      <c r="E496" s="24">
        <v>3.62</v>
      </c>
    </row>
    <row r="497" spans="2:5" ht="50.1" customHeight="1">
      <c r="B497" s="23">
        <v>83766</v>
      </c>
      <c r="C497" s="23" t="s">
        <v>624</v>
      </c>
      <c r="D497" s="23" t="s">
        <v>12329</v>
      </c>
      <c r="E497" s="24">
        <v>29.31</v>
      </c>
    </row>
    <row r="498" spans="2:5" ht="50.1" customHeight="1">
      <c r="B498" s="23">
        <v>84013</v>
      </c>
      <c r="C498" s="23" t="s">
        <v>625</v>
      </c>
      <c r="D498" s="23" t="s">
        <v>12329</v>
      </c>
      <c r="E498" s="24">
        <v>49.1</v>
      </c>
    </row>
    <row r="499" spans="2:5" ht="50.1" customHeight="1">
      <c r="B499" s="23">
        <v>87446</v>
      </c>
      <c r="C499" s="23" t="s">
        <v>626</v>
      </c>
      <c r="D499" s="23" t="s">
        <v>12329</v>
      </c>
      <c r="E499" s="24">
        <v>0.3</v>
      </c>
    </row>
    <row r="500" spans="2:5" ht="50.1" customHeight="1">
      <c r="B500" s="23">
        <v>88392</v>
      </c>
      <c r="C500" s="23" t="s">
        <v>627</v>
      </c>
      <c r="D500" s="23" t="s">
        <v>12329</v>
      </c>
      <c r="E500" s="24">
        <v>0.61</v>
      </c>
    </row>
    <row r="501" spans="2:5" ht="50.1" customHeight="1">
      <c r="B501" s="23">
        <v>88398</v>
      </c>
      <c r="C501" s="23" t="s">
        <v>628</v>
      </c>
      <c r="D501" s="23" t="s">
        <v>12329</v>
      </c>
      <c r="E501" s="24">
        <v>0.72</v>
      </c>
    </row>
    <row r="502" spans="2:5" ht="50.1" customHeight="1">
      <c r="B502" s="23">
        <v>88404</v>
      </c>
      <c r="C502" s="23" t="s">
        <v>629</v>
      </c>
      <c r="D502" s="23" t="s">
        <v>12329</v>
      </c>
      <c r="E502" s="24">
        <v>0.56999999999999995</v>
      </c>
    </row>
    <row r="503" spans="2:5" ht="50.1" customHeight="1">
      <c r="B503" s="23">
        <v>88430</v>
      </c>
      <c r="C503" s="23" t="s">
        <v>630</v>
      </c>
      <c r="D503" s="23" t="s">
        <v>12329</v>
      </c>
      <c r="E503" s="24">
        <v>3.76</v>
      </c>
    </row>
    <row r="504" spans="2:5" ht="50.1" customHeight="1">
      <c r="B504" s="23">
        <v>88438</v>
      </c>
      <c r="C504" s="23" t="s">
        <v>631</v>
      </c>
      <c r="D504" s="23" t="s">
        <v>12329</v>
      </c>
      <c r="E504" s="24">
        <v>4.99</v>
      </c>
    </row>
    <row r="505" spans="2:5" ht="50.1" customHeight="1">
      <c r="B505" s="23">
        <v>88831</v>
      </c>
      <c r="C505" s="23" t="s">
        <v>632</v>
      </c>
      <c r="D505" s="23" t="s">
        <v>12329</v>
      </c>
      <c r="E505" s="24">
        <v>0.22</v>
      </c>
    </row>
    <row r="506" spans="2:5" ht="50.1" customHeight="1">
      <c r="B506" s="23">
        <v>88844</v>
      </c>
      <c r="C506" s="23" t="s">
        <v>633</v>
      </c>
      <c r="D506" s="23" t="s">
        <v>12329</v>
      </c>
      <c r="E506" s="24">
        <v>44.52</v>
      </c>
    </row>
    <row r="507" spans="2:5" ht="50.1" customHeight="1">
      <c r="B507" s="23">
        <v>88908</v>
      </c>
      <c r="C507" s="23" t="s">
        <v>634</v>
      </c>
      <c r="D507" s="23" t="s">
        <v>12329</v>
      </c>
      <c r="E507" s="24">
        <v>53.39</v>
      </c>
    </row>
    <row r="508" spans="2:5" ht="50.1" customHeight="1">
      <c r="B508" s="23">
        <v>89022</v>
      </c>
      <c r="C508" s="23" t="s">
        <v>635</v>
      </c>
      <c r="D508" s="23" t="s">
        <v>12329</v>
      </c>
      <c r="E508" s="24">
        <v>0.27</v>
      </c>
    </row>
    <row r="509" spans="2:5" ht="50.1" customHeight="1">
      <c r="B509" s="23">
        <v>89027</v>
      </c>
      <c r="C509" s="23" t="s">
        <v>636</v>
      </c>
      <c r="D509" s="23" t="s">
        <v>12329</v>
      </c>
      <c r="E509" s="24">
        <v>2.92</v>
      </c>
    </row>
    <row r="510" spans="2:5" ht="50.1" customHeight="1">
      <c r="B510" s="23">
        <v>89031</v>
      </c>
      <c r="C510" s="23" t="s">
        <v>637</v>
      </c>
      <c r="D510" s="23" t="s">
        <v>12329</v>
      </c>
      <c r="E510" s="24">
        <v>43.5</v>
      </c>
    </row>
    <row r="511" spans="2:5" ht="50.1" customHeight="1">
      <c r="B511" s="23">
        <v>89036</v>
      </c>
      <c r="C511" s="23" t="s">
        <v>638</v>
      </c>
      <c r="D511" s="23" t="s">
        <v>12329</v>
      </c>
      <c r="E511" s="24">
        <v>30.53</v>
      </c>
    </row>
    <row r="512" spans="2:5" ht="50.1" customHeight="1">
      <c r="B512" s="23">
        <v>89218</v>
      </c>
      <c r="C512" s="23" t="s">
        <v>639</v>
      </c>
      <c r="D512" s="23" t="s">
        <v>12329</v>
      </c>
      <c r="E512" s="24">
        <v>65.16</v>
      </c>
    </row>
    <row r="513" spans="2:5" ht="50.1" customHeight="1">
      <c r="B513" s="23">
        <v>89226</v>
      </c>
      <c r="C513" s="23" t="s">
        <v>640</v>
      </c>
      <c r="D513" s="23" t="s">
        <v>12329</v>
      </c>
      <c r="E513" s="24">
        <v>0.93</v>
      </c>
    </row>
    <row r="514" spans="2:5" ht="50.1" customHeight="1">
      <c r="B514" s="23">
        <v>89235</v>
      </c>
      <c r="C514" s="23" t="s">
        <v>641</v>
      </c>
      <c r="D514" s="23" t="s">
        <v>12329</v>
      </c>
      <c r="E514" s="24">
        <v>119.04</v>
      </c>
    </row>
    <row r="515" spans="2:5" ht="50.1" customHeight="1">
      <c r="B515" s="23">
        <v>89243</v>
      </c>
      <c r="C515" s="23" t="s">
        <v>642</v>
      </c>
      <c r="D515" s="23" t="s">
        <v>12329</v>
      </c>
      <c r="E515" s="24">
        <v>248.21</v>
      </c>
    </row>
    <row r="516" spans="2:5" ht="50.1" customHeight="1">
      <c r="B516" s="23">
        <v>89251</v>
      </c>
      <c r="C516" s="23" t="s">
        <v>643</v>
      </c>
      <c r="D516" s="23" t="s">
        <v>12329</v>
      </c>
      <c r="E516" s="24">
        <v>218.61</v>
      </c>
    </row>
    <row r="517" spans="2:5" ht="50.1" customHeight="1">
      <c r="B517" s="23">
        <v>89258</v>
      </c>
      <c r="C517" s="23" t="s">
        <v>644</v>
      </c>
      <c r="D517" s="23" t="s">
        <v>12329</v>
      </c>
      <c r="E517" s="24">
        <v>81.02</v>
      </c>
    </row>
    <row r="518" spans="2:5" ht="50.1" customHeight="1">
      <c r="B518" s="23">
        <v>89273</v>
      </c>
      <c r="C518" s="23" t="s">
        <v>645</v>
      </c>
      <c r="D518" s="23" t="s">
        <v>12329</v>
      </c>
      <c r="E518" s="24">
        <v>52.36</v>
      </c>
    </row>
    <row r="519" spans="2:5" ht="50.1" customHeight="1">
      <c r="B519" s="23">
        <v>89279</v>
      </c>
      <c r="C519" s="23" t="s">
        <v>646</v>
      </c>
      <c r="D519" s="23" t="s">
        <v>12329</v>
      </c>
      <c r="E519" s="24">
        <v>1.1399999999999999</v>
      </c>
    </row>
    <row r="520" spans="2:5" ht="50.1" customHeight="1">
      <c r="B520" s="23">
        <v>89877</v>
      </c>
      <c r="C520" s="23" t="s">
        <v>647</v>
      </c>
      <c r="D520" s="23" t="s">
        <v>12329</v>
      </c>
      <c r="E520" s="24">
        <v>42.86</v>
      </c>
    </row>
    <row r="521" spans="2:5" ht="50.1" customHeight="1">
      <c r="B521" s="23">
        <v>89884</v>
      </c>
      <c r="C521" s="23" t="s">
        <v>648</v>
      </c>
      <c r="D521" s="23" t="s">
        <v>12329</v>
      </c>
      <c r="E521" s="24">
        <v>44.1</v>
      </c>
    </row>
    <row r="522" spans="2:5" ht="50.1" customHeight="1">
      <c r="B522" s="23">
        <v>90587</v>
      </c>
      <c r="C522" s="23" t="s">
        <v>649</v>
      </c>
      <c r="D522" s="23" t="s">
        <v>12329</v>
      </c>
      <c r="E522" s="24">
        <v>0.3</v>
      </c>
    </row>
    <row r="523" spans="2:5" ht="50.1" customHeight="1">
      <c r="B523" s="23">
        <v>90626</v>
      </c>
      <c r="C523" s="23" t="s">
        <v>650</v>
      </c>
      <c r="D523" s="23" t="s">
        <v>12329</v>
      </c>
      <c r="E523" s="24">
        <v>1.27</v>
      </c>
    </row>
    <row r="524" spans="2:5" ht="50.1" customHeight="1">
      <c r="B524" s="23">
        <v>90632</v>
      </c>
      <c r="C524" s="23" t="s">
        <v>651</v>
      </c>
      <c r="D524" s="23" t="s">
        <v>12329</v>
      </c>
      <c r="E524" s="24">
        <v>47.98</v>
      </c>
    </row>
    <row r="525" spans="2:5" ht="50.1" customHeight="1">
      <c r="B525" s="23">
        <v>90638</v>
      </c>
      <c r="C525" s="23" t="s">
        <v>652</v>
      </c>
      <c r="D525" s="23" t="s">
        <v>12329</v>
      </c>
      <c r="E525" s="24">
        <v>2.89</v>
      </c>
    </row>
    <row r="526" spans="2:5" ht="50.1" customHeight="1">
      <c r="B526" s="23">
        <v>90644</v>
      </c>
      <c r="C526" s="23" t="s">
        <v>653</v>
      </c>
      <c r="D526" s="23" t="s">
        <v>12329</v>
      </c>
      <c r="E526" s="24">
        <v>4.32</v>
      </c>
    </row>
    <row r="527" spans="2:5" ht="50.1" customHeight="1">
      <c r="B527" s="23">
        <v>90651</v>
      </c>
      <c r="C527" s="23" t="s">
        <v>654</v>
      </c>
      <c r="D527" s="23" t="s">
        <v>12329</v>
      </c>
      <c r="E527" s="24">
        <v>0.61</v>
      </c>
    </row>
    <row r="528" spans="2:5" ht="50.1" customHeight="1">
      <c r="B528" s="23">
        <v>90657</v>
      </c>
      <c r="C528" s="23" t="s">
        <v>655</v>
      </c>
      <c r="D528" s="23" t="s">
        <v>12329</v>
      </c>
      <c r="E528" s="24">
        <v>2.81</v>
      </c>
    </row>
    <row r="529" spans="2:5" ht="50.1" customHeight="1">
      <c r="B529" s="23">
        <v>90663</v>
      </c>
      <c r="C529" s="23" t="s">
        <v>656</v>
      </c>
      <c r="D529" s="23" t="s">
        <v>12329</v>
      </c>
      <c r="E529" s="24">
        <v>3.01</v>
      </c>
    </row>
    <row r="530" spans="2:5" ht="50.1" customHeight="1">
      <c r="B530" s="23">
        <v>90669</v>
      </c>
      <c r="C530" s="23" t="s">
        <v>657</v>
      </c>
      <c r="D530" s="23" t="s">
        <v>12329</v>
      </c>
      <c r="E530" s="24">
        <v>3.6</v>
      </c>
    </row>
    <row r="531" spans="2:5" ht="50.1" customHeight="1">
      <c r="B531" s="23">
        <v>90675</v>
      </c>
      <c r="C531" s="23" t="s">
        <v>658</v>
      </c>
      <c r="D531" s="23" t="s">
        <v>12329</v>
      </c>
      <c r="E531" s="24">
        <v>147.44</v>
      </c>
    </row>
    <row r="532" spans="2:5" ht="50.1" customHeight="1">
      <c r="B532" s="23">
        <v>90681</v>
      </c>
      <c r="C532" s="23" t="s">
        <v>659</v>
      </c>
      <c r="D532" s="23" t="s">
        <v>12329</v>
      </c>
      <c r="E532" s="24">
        <v>90.57</v>
      </c>
    </row>
    <row r="533" spans="2:5" ht="50.1" customHeight="1">
      <c r="B533" s="23">
        <v>90687</v>
      </c>
      <c r="C533" s="23" t="s">
        <v>660</v>
      </c>
      <c r="D533" s="23" t="s">
        <v>12329</v>
      </c>
      <c r="E533" s="24">
        <v>55.64</v>
      </c>
    </row>
    <row r="534" spans="2:5" ht="50.1" customHeight="1">
      <c r="B534" s="23">
        <v>90693</v>
      </c>
      <c r="C534" s="23" t="s">
        <v>661</v>
      </c>
      <c r="D534" s="23" t="s">
        <v>12329</v>
      </c>
      <c r="E534" s="24">
        <v>39.08</v>
      </c>
    </row>
    <row r="535" spans="2:5" ht="50.1" customHeight="1">
      <c r="B535" s="23">
        <v>90965</v>
      </c>
      <c r="C535" s="23" t="s">
        <v>662</v>
      </c>
      <c r="D535" s="23" t="s">
        <v>12329</v>
      </c>
      <c r="E535" s="24">
        <v>3.08</v>
      </c>
    </row>
    <row r="536" spans="2:5" ht="50.1" customHeight="1">
      <c r="B536" s="23">
        <v>90973</v>
      </c>
      <c r="C536" s="23" t="s">
        <v>663</v>
      </c>
      <c r="D536" s="23" t="s">
        <v>12329</v>
      </c>
      <c r="E536" s="24">
        <v>3.08</v>
      </c>
    </row>
    <row r="537" spans="2:5" ht="50.1" customHeight="1">
      <c r="B537" s="23">
        <v>90982</v>
      </c>
      <c r="C537" s="23" t="s">
        <v>664</v>
      </c>
      <c r="D537" s="23" t="s">
        <v>12329</v>
      </c>
      <c r="E537" s="24">
        <v>7.84</v>
      </c>
    </row>
    <row r="538" spans="2:5" ht="50.1" customHeight="1">
      <c r="B538" s="23">
        <v>91001</v>
      </c>
      <c r="C538" s="23" t="s">
        <v>665</v>
      </c>
      <c r="D538" s="23" t="s">
        <v>12329</v>
      </c>
      <c r="E538" s="24">
        <v>3.66</v>
      </c>
    </row>
    <row r="539" spans="2:5" ht="50.1" customHeight="1">
      <c r="B539" s="23">
        <v>91032</v>
      </c>
      <c r="C539" s="23" t="s">
        <v>666</v>
      </c>
      <c r="D539" s="23" t="s">
        <v>12329</v>
      </c>
      <c r="E539" s="24">
        <v>33.72</v>
      </c>
    </row>
    <row r="540" spans="2:5" ht="50.1" customHeight="1">
      <c r="B540" s="23">
        <v>91278</v>
      </c>
      <c r="C540" s="23" t="s">
        <v>667</v>
      </c>
      <c r="D540" s="23" t="s">
        <v>12329</v>
      </c>
      <c r="E540" s="24">
        <v>0.72</v>
      </c>
    </row>
    <row r="541" spans="2:5" ht="50.1" customHeight="1">
      <c r="B541" s="23">
        <v>91285</v>
      </c>
      <c r="C541" s="23" t="s">
        <v>668</v>
      </c>
      <c r="D541" s="23" t="s">
        <v>12329</v>
      </c>
      <c r="E541" s="24">
        <v>0.64</v>
      </c>
    </row>
    <row r="542" spans="2:5" ht="50.1" customHeight="1">
      <c r="B542" s="23">
        <v>91387</v>
      </c>
      <c r="C542" s="23" t="s">
        <v>669</v>
      </c>
      <c r="D542" s="23" t="s">
        <v>12329</v>
      </c>
      <c r="E542" s="24">
        <v>36.08</v>
      </c>
    </row>
    <row r="543" spans="2:5" ht="50.1" customHeight="1">
      <c r="B543" s="23">
        <v>91395</v>
      </c>
      <c r="C543" s="23" t="s">
        <v>670</v>
      </c>
      <c r="D543" s="23" t="s">
        <v>12329</v>
      </c>
      <c r="E543" s="24">
        <v>31.3</v>
      </c>
    </row>
    <row r="544" spans="2:5" ht="50.1" customHeight="1">
      <c r="B544" s="23">
        <v>91486</v>
      </c>
      <c r="C544" s="23" t="s">
        <v>671</v>
      </c>
      <c r="D544" s="23" t="s">
        <v>12329</v>
      </c>
      <c r="E544" s="24">
        <v>36.380000000000003</v>
      </c>
    </row>
    <row r="545" spans="2:5" ht="50.1" customHeight="1">
      <c r="B545" s="23">
        <v>91534</v>
      </c>
      <c r="C545" s="23" t="s">
        <v>672</v>
      </c>
      <c r="D545" s="23" t="s">
        <v>12329</v>
      </c>
      <c r="E545" s="24">
        <v>21.34</v>
      </c>
    </row>
    <row r="546" spans="2:5" ht="50.1" customHeight="1">
      <c r="B546" s="23">
        <v>91635</v>
      </c>
      <c r="C546" s="23" t="s">
        <v>673</v>
      </c>
      <c r="D546" s="23" t="s">
        <v>12329</v>
      </c>
      <c r="E546" s="24">
        <v>31.73</v>
      </c>
    </row>
    <row r="547" spans="2:5" ht="50.1" customHeight="1">
      <c r="B547" s="23">
        <v>91646</v>
      </c>
      <c r="C547" s="23" t="s">
        <v>674</v>
      </c>
      <c r="D547" s="23" t="s">
        <v>12329</v>
      </c>
      <c r="E547" s="24">
        <v>52.5</v>
      </c>
    </row>
    <row r="548" spans="2:5" ht="50.1" customHeight="1">
      <c r="B548" s="23">
        <v>91693</v>
      </c>
      <c r="C548" s="23" t="s">
        <v>675</v>
      </c>
      <c r="D548" s="23" t="s">
        <v>12329</v>
      </c>
      <c r="E548" s="24">
        <v>20.350000000000001</v>
      </c>
    </row>
    <row r="549" spans="2:5" ht="50.1" customHeight="1">
      <c r="B549" s="23">
        <v>92044</v>
      </c>
      <c r="C549" s="23" t="s">
        <v>676</v>
      </c>
      <c r="D549" s="23" t="s">
        <v>12329</v>
      </c>
      <c r="E549" s="24">
        <v>4.58</v>
      </c>
    </row>
    <row r="550" spans="2:5" ht="50.1" customHeight="1">
      <c r="B550" s="23">
        <v>92107</v>
      </c>
      <c r="C550" s="23" t="s">
        <v>677</v>
      </c>
      <c r="D550" s="23" t="s">
        <v>12329</v>
      </c>
      <c r="E550" s="24">
        <v>38.130000000000003</v>
      </c>
    </row>
    <row r="551" spans="2:5" ht="50.1" customHeight="1">
      <c r="B551" s="23">
        <v>92113</v>
      </c>
      <c r="C551" s="23" t="s">
        <v>678</v>
      </c>
      <c r="D551" s="23" t="s">
        <v>12329</v>
      </c>
      <c r="E551" s="24">
        <v>0.67</v>
      </c>
    </row>
    <row r="552" spans="2:5" ht="50.1" customHeight="1">
      <c r="B552" s="23">
        <v>92119</v>
      </c>
      <c r="C552" s="23" t="s">
        <v>679</v>
      </c>
      <c r="D552" s="23" t="s">
        <v>12329</v>
      </c>
      <c r="E552" s="24">
        <v>7.0000000000000007E-2</v>
      </c>
    </row>
    <row r="553" spans="2:5" ht="50.1" customHeight="1">
      <c r="B553" s="23">
        <v>92139</v>
      </c>
      <c r="C553" s="23" t="s">
        <v>680</v>
      </c>
      <c r="D553" s="23" t="s">
        <v>12329</v>
      </c>
      <c r="E553" s="24">
        <v>27.11</v>
      </c>
    </row>
    <row r="554" spans="2:5" ht="50.1" customHeight="1">
      <c r="B554" s="23">
        <v>92146</v>
      </c>
      <c r="C554" s="23" t="s">
        <v>681</v>
      </c>
      <c r="D554" s="23" t="s">
        <v>12329</v>
      </c>
      <c r="E554" s="24">
        <v>20.21</v>
      </c>
    </row>
    <row r="555" spans="2:5" ht="50.1" customHeight="1">
      <c r="B555" s="23">
        <v>92243</v>
      </c>
      <c r="C555" s="23" t="s">
        <v>682</v>
      </c>
      <c r="D555" s="23" t="s">
        <v>12329</v>
      </c>
      <c r="E555" s="24">
        <v>44.88</v>
      </c>
    </row>
    <row r="556" spans="2:5" ht="50.1" customHeight="1">
      <c r="B556" s="23">
        <v>92717</v>
      </c>
      <c r="C556" s="23" t="s">
        <v>683</v>
      </c>
      <c r="D556" s="23" t="s">
        <v>12329</v>
      </c>
      <c r="E556" s="24">
        <v>0.18</v>
      </c>
    </row>
    <row r="557" spans="2:5" ht="50.1" customHeight="1">
      <c r="B557" s="23">
        <v>92961</v>
      </c>
      <c r="C557" s="23" t="s">
        <v>684</v>
      </c>
      <c r="D557" s="23" t="s">
        <v>12329</v>
      </c>
      <c r="E557" s="24">
        <v>2.68</v>
      </c>
    </row>
    <row r="558" spans="2:5" ht="50.1" customHeight="1">
      <c r="B558" s="23">
        <v>92967</v>
      </c>
      <c r="C558" s="23" t="s">
        <v>685</v>
      </c>
      <c r="D558" s="23" t="s">
        <v>12329</v>
      </c>
      <c r="E558" s="24">
        <v>18.34</v>
      </c>
    </row>
    <row r="559" spans="2:5" ht="50.1" customHeight="1">
      <c r="B559" s="23">
        <v>93225</v>
      </c>
      <c r="C559" s="23" t="s">
        <v>686</v>
      </c>
      <c r="D559" s="23" t="s">
        <v>12329</v>
      </c>
      <c r="E559" s="24">
        <v>218.01</v>
      </c>
    </row>
    <row r="560" spans="2:5" ht="50.1" customHeight="1">
      <c r="B560" s="23">
        <v>93234</v>
      </c>
      <c r="C560" s="23" t="s">
        <v>687</v>
      </c>
      <c r="D560" s="23" t="s">
        <v>12329</v>
      </c>
      <c r="E560" s="24">
        <v>0.28000000000000003</v>
      </c>
    </row>
    <row r="561" spans="2:5" ht="50.1" customHeight="1">
      <c r="B561" s="23">
        <v>93244</v>
      </c>
      <c r="C561" s="23" t="s">
        <v>688</v>
      </c>
      <c r="D561" s="23" t="s">
        <v>12329</v>
      </c>
      <c r="E561" s="24">
        <v>39.18</v>
      </c>
    </row>
    <row r="562" spans="2:5" ht="50.1" customHeight="1">
      <c r="B562" s="23">
        <v>93274</v>
      </c>
      <c r="C562" s="23" t="s">
        <v>689</v>
      </c>
      <c r="D562" s="23" t="s">
        <v>12329</v>
      </c>
      <c r="E562" s="24">
        <v>45.34</v>
      </c>
    </row>
    <row r="563" spans="2:5" ht="50.1" customHeight="1">
      <c r="B563" s="23">
        <v>93282</v>
      </c>
      <c r="C563" s="23" t="s">
        <v>690</v>
      </c>
      <c r="D563" s="23" t="s">
        <v>12329</v>
      </c>
      <c r="E563" s="24">
        <v>19.82</v>
      </c>
    </row>
    <row r="564" spans="2:5" ht="50.1" customHeight="1">
      <c r="B564" s="23">
        <v>93288</v>
      </c>
      <c r="C564" s="23" t="s">
        <v>691</v>
      </c>
      <c r="D564" s="23" t="s">
        <v>12329</v>
      </c>
      <c r="E564" s="24">
        <v>83.78</v>
      </c>
    </row>
    <row r="565" spans="2:5" ht="50.1" customHeight="1">
      <c r="B565" s="23">
        <v>93403</v>
      </c>
      <c r="C565" s="23" t="s">
        <v>692</v>
      </c>
      <c r="D565" s="23" t="s">
        <v>12329</v>
      </c>
      <c r="E565" s="24">
        <v>31.73</v>
      </c>
    </row>
    <row r="566" spans="2:5" ht="50.1" customHeight="1">
      <c r="B566" s="23">
        <v>93409</v>
      </c>
      <c r="C566" s="23" t="s">
        <v>693</v>
      </c>
      <c r="D566" s="23" t="s">
        <v>12329</v>
      </c>
      <c r="E566" s="24">
        <v>30.32</v>
      </c>
    </row>
    <row r="567" spans="2:5" ht="50.1" customHeight="1">
      <c r="B567" s="23">
        <v>93416</v>
      </c>
      <c r="C567" s="23" t="s">
        <v>694</v>
      </c>
      <c r="D567" s="23" t="s">
        <v>12329</v>
      </c>
      <c r="E567" s="24">
        <v>0.17</v>
      </c>
    </row>
    <row r="568" spans="2:5" ht="50.1" customHeight="1">
      <c r="B568" s="23">
        <v>93422</v>
      </c>
      <c r="C568" s="23" t="s">
        <v>695</v>
      </c>
      <c r="D568" s="23" t="s">
        <v>12329</v>
      </c>
      <c r="E568" s="24">
        <v>2.2799999999999998</v>
      </c>
    </row>
    <row r="569" spans="2:5" ht="50.1" customHeight="1">
      <c r="B569" s="23">
        <v>93428</v>
      </c>
      <c r="C569" s="23" t="s">
        <v>696</v>
      </c>
      <c r="D569" s="23" t="s">
        <v>12329</v>
      </c>
      <c r="E569" s="24">
        <v>3.23</v>
      </c>
    </row>
    <row r="570" spans="2:5" ht="50.1" customHeight="1">
      <c r="B570" s="23">
        <v>93434</v>
      </c>
      <c r="C570" s="23" t="s">
        <v>697</v>
      </c>
      <c r="D570" s="23" t="s">
        <v>12329</v>
      </c>
      <c r="E570" s="24">
        <v>162.88999999999999</v>
      </c>
    </row>
    <row r="571" spans="2:5" ht="50.1" customHeight="1">
      <c r="B571" s="23">
        <v>93440</v>
      </c>
      <c r="C571" s="23" t="s">
        <v>698</v>
      </c>
      <c r="D571" s="23" t="s">
        <v>12329</v>
      </c>
      <c r="E571" s="24">
        <v>81.81</v>
      </c>
    </row>
    <row r="572" spans="2:5" ht="50.1" customHeight="1">
      <c r="B572" s="23">
        <v>95122</v>
      </c>
      <c r="C572" s="23" t="s">
        <v>699</v>
      </c>
      <c r="D572" s="23" t="s">
        <v>12329</v>
      </c>
      <c r="E572" s="24">
        <v>121.28</v>
      </c>
    </row>
    <row r="573" spans="2:5" ht="50.1" customHeight="1">
      <c r="B573" s="23">
        <v>95128</v>
      </c>
      <c r="C573" s="23" t="s">
        <v>700</v>
      </c>
      <c r="D573" s="23" t="s">
        <v>12329</v>
      </c>
      <c r="E573" s="24">
        <v>33.99</v>
      </c>
    </row>
    <row r="574" spans="2:5" ht="50.1" customHeight="1">
      <c r="B574" s="23">
        <v>95140</v>
      </c>
      <c r="C574" s="23" t="s">
        <v>701</v>
      </c>
      <c r="D574" s="23" t="s">
        <v>12329</v>
      </c>
      <c r="E574" s="24">
        <v>0.04</v>
      </c>
    </row>
    <row r="575" spans="2:5" ht="50.1" customHeight="1">
      <c r="B575" s="23">
        <v>95213</v>
      </c>
      <c r="C575" s="23" t="s">
        <v>702</v>
      </c>
      <c r="D575" s="23" t="s">
        <v>12329</v>
      </c>
      <c r="E575" s="24">
        <v>48.93</v>
      </c>
    </row>
    <row r="576" spans="2:5" ht="50.1" customHeight="1">
      <c r="B576" s="23">
        <v>95219</v>
      </c>
      <c r="C576" s="23" t="s">
        <v>703</v>
      </c>
      <c r="D576" s="23" t="s">
        <v>12329</v>
      </c>
      <c r="E576" s="24">
        <v>20.47</v>
      </c>
    </row>
    <row r="577" spans="2:5" ht="50.1" customHeight="1">
      <c r="B577" s="23">
        <v>95259</v>
      </c>
      <c r="C577" s="23" t="s">
        <v>704</v>
      </c>
      <c r="D577" s="23" t="s">
        <v>12329</v>
      </c>
      <c r="E577" s="24">
        <v>18.2</v>
      </c>
    </row>
    <row r="578" spans="2:5" ht="50.1" customHeight="1">
      <c r="B578" s="23">
        <v>95265</v>
      </c>
      <c r="C578" s="23" t="s">
        <v>705</v>
      </c>
      <c r="D578" s="23" t="s">
        <v>12329</v>
      </c>
      <c r="E578" s="24">
        <v>0.83</v>
      </c>
    </row>
    <row r="579" spans="2:5" ht="50.1" customHeight="1">
      <c r="B579" s="23">
        <v>95271</v>
      </c>
      <c r="C579" s="23" t="s">
        <v>706</v>
      </c>
      <c r="D579" s="23" t="s">
        <v>12329</v>
      </c>
      <c r="E579" s="24">
        <v>0.66</v>
      </c>
    </row>
    <row r="580" spans="2:5" ht="50.1" customHeight="1">
      <c r="B580" s="23">
        <v>95277</v>
      </c>
      <c r="C580" s="23" t="s">
        <v>707</v>
      </c>
      <c r="D580" s="23" t="s">
        <v>12329</v>
      </c>
      <c r="E580" s="24">
        <v>0.66</v>
      </c>
    </row>
    <row r="581" spans="2:5" ht="50.1" customHeight="1">
      <c r="B581" s="23">
        <v>95283</v>
      </c>
      <c r="C581" s="23" t="s">
        <v>708</v>
      </c>
      <c r="D581" s="23" t="s">
        <v>12329</v>
      </c>
      <c r="E581" s="24">
        <v>0.72</v>
      </c>
    </row>
    <row r="582" spans="2:5" ht="50.1" customHeight="1">
      <c r="B582" s="23">
        <v>95621</v>
      </c>
      <c r="C582" s="23" t="s">
        <v>709</v>
      </c>
      <c r="D582" s="23" t="s">
        <v>12329</v>
      </c>
      <c r="E582" s="24">
        <v>18.04</v>
      </c>
    </row>
    <row r="583" spans="2:5" ht="50.1" customHeight="1">
      <c r="B583" s="23">
        <v>95632</v>
      </c>
      <c r="C583" s="23" t="s">
        <v>710</v>
      </c>
      <c r="D583" s="23" t="s">
        <v>12329</v>
      </c>
      <c r="E583" s="24">
        <v>48.51</v>
      </c>
    </row>
    <row r="584" spans="2:5" ht="50.1" customHeight="1">
      <c r="B584" s="23">
        <v>95703</v>
      </c>
      <c r="C584" s="23" t="s">
        <v>711</v>
      </c>
      <c r="D584" s="23" t="s">
        <v>12329</v>
      </c>
      <c r="E584" s="24">
        <v>23.12</v>
      </c>
    </row>
    <row r="585" spans="2:5" ht="50.1" customHeight="1">
      <c r="B585" s="23">
        <v>95709</v>
      </c>
      <c r="C585" s="23" t="s">
        <v>712</v>
      </c>
      <c r="D585" s="23" t="s">
        <v>12329</v>
      </c>
      <c r="E585" s="24">
        <v>46.83</v>
      </c>
    </row>
    <row r="586" spans="2:5" ht="50.1" customHeight="1">
      <c r="B586" s="23">
        <v>95715</v>
      </c>
      <c r="C586" s="23" t="s">
        <v>713</v>
      </c>
      <c r="D586" s="23" t="s">
        <v>12329</v>
      </c>
      <c r="E586" s="24">
        <v>55.02</v>
      </c>
    </row>
    <row r="587" spans="2:5" ht="50.1" customHeight="1">
      <c r="B587" s="23">
        <v>95721</v>
      </c>
      <c r="C587" s="23" t="s">
        <v>714</v>
      </c>
      <c r="D587" s="23" t="s">
        <v>12329</v>
      </c>
      <c r="E587" s="24">
        <v>53.83</v>
      </c>
    </row>
    <row r="588" spans="2:5" ht="50.1" customHeight="1">
      <c r="B588" s="23">
        <v>95873</v>
      </c>
      <c r="C588" s="23" t="s">
        <v>715</v>
      </c>
      <c r="D588" s="23" t="s">
        <v>12329</v>
      </c>
      <c r="E588" s="24">
        <v>5.16</v>
      </c>
    </row>
    <row r="589" spans="2:5" ht="50.1" customHeight="1">
      <c r="B589" s="23">
        <v>96014</v>
      </c>
      <c r="C589" s="23" t="s">
        <v>716</v>
      </c>
      <c r="D589" s="23" t="s">
        <v>12329</v>
      </c>
      <c r="E589" s="24">
        <v>36.159999999999997</v>
      </c>
    </row>
    <row r="590" spans="2:5" ht="50.1" customHeight="1">
      <c r="B590" s="23">
        <v>96021</v>
      </c>
      <c r="C590" s="23" t="s">
        <v>717</v>
      </c>
      <c r="D590" s="23" t="s">
        <v>12329</v>
      </c>
      <c r="E590" s="24">
        <v>36.020000000000003</v>
      </c>
    </row>
    <row r="591" spans="2:5" ht="50.1" customHeight="1">
      <c r="B591" s="23">
        <v>96029</v>
      </c>
      <c r="C591" s="23" t="s">
        <v>718</v>
      </c>
      <c r="D591" s="23" t="s">
        <v>12329</v>
      </c>
      <c r="E591" s="24">
        <v>32.75</v>
      </c>
    </row>
    <row r="592" spans="2:5" ht="50.1" customHeight="1">
      <c r="B592" s="23">
        <v>96036</v>
      </c>
      <c r="C592" s="23" t="s">
        <v>719</v>
      </c>
      <c r="D592" s="23" t="s">
        <v>12329</v>
      </c>
      <c r="E592" s="24">
        <v>39.090000000000003</v>
      </c>
    </row>
    <row r="593" spans="2:5" ht="50.1" customHeight="1">
      <c r="B593" s="23">
        <v>96155</v>
      </c>
      <c r="C593" s="23" t="s">
        <v>720</v>
      </c>
      <c r="D593" s="23" t="s">
        <v>12329</v>
      </c>
      <c r="E593" s="24">
        <v>32.89</v>
      </c>
    </row>
    <row r="594" spans="2:5" ht="50.1" customHeight="1">
      <c r="B594" s="23">
        <v>96156</v>
      </c>
      <c r="C594" s="23" t="s">
        <v>721</v>
      </c>
      <c r="D594" s="23" t="s">
        <v>12329</v>
      </c>
      <c r="E594" s="24">
        <v>42.43</v>
      </c>
    </row>
    <row r="595" spans="2:5" ht="50.1" customHeight="1">
      <c r="B595" s="23">
        <v>96159</v>
      </c>
      <c r="C595" s="23" t="s">
        <v>722</v>
      </c>
      <c r="D595" s="23" t="s">
        <v>12329</v>
      </c>
      <c r="E595" s="24">
        <v>46.73</v>
      </c>
    </row>
    <row r="596" spans="2:5" ht="50.1" customHeight="1">
      <c r="B596" s="23">
        <v>96246</v>
      </c>
      <c r="C596" s="23" t="s">
        <v>723</v>
      </c>
      <c r="D596" s="23" t="s">
        <v>12329</v>
      </c>
      <c r="E596" s="24">
        <v>41.14</v>
      </c>
    </row>
    <row r="597" spans="2:5" ht="50.1" customHeight="1">
      <c r="B597" s="23">
        <v>96302</v>
      </c>
      <c r="C597" s="23" t="s">
        <v>724</v>
      </c>
      <c r="D597" s="23" t="s">
        <v>12329</v>
      </c>
      <c r="E597" s="24">
        <v>61.73</v>
      </c>
    </row>
    <row r="598" spans="2:5" ht="50.1" customHeight="1">
      <c r="B598" s="23">
        <v>96308</v>
      </c>
      <c r="C598" s="23" t="s">
        <v>725</v>
      </c>
      <c r="D598" s="23" t="s">
        <v>12329</v>
      </c>
      <c r="E598" s="24">
        <v>0.11</v>
      </c>
    </row>
    <row r="599" spans="2:5" ht="50.1" customHeight="1">
      <c r="B599" s="23">
        <v>96464</v>
      </c>
      <c r="C599" s="23" t="s">
        <v>726</v>
      </c>
      <c r="D599" s="23" t="s">
        <v>12329</v>
      </c>
      <c r="E599" s="24">
        <v>51.84</v>
      </c>
    </row>
    <row r="600" spans="2:5" ht="50.1" customHeight="1">
      <c r="B600" s="23">
        <v>98765</v>
      </c>
      <c r="C600" s="23" t="s">
        <v>727</v>
      </c>
      <c r="D600" s="23" t="s">
        <v>12329</v>
      </c>
      <c r="E600" s="24">
        <v>0.06</v>
      </c>
    </row>
    <row r="601" spans="2:5" ht="50.1" customHeight="1">
      <c r="B601" s="23">
        <v>5089</v>
      </c>
      <c r="C601" s="23" t="s">
        <v>728</v>
      </c>
      <c r="D601" s="23" t="s">
        <v>12330</v>
      </c>
      <c r="E601" s="24">
        <v>21.07</v>
      </c>
    </row>
    <row r="602" spans="2:5" ht="50.1" customHeight="1">
      <c r="B602" s="23">
        <v>5627</v>
      </c>
      <c r="C602" s="23" t="s">
        <v>729</v>
      </c>
      <c r="D602" s="23" t="s">
        <v>12330</v>
      </c>
      <c r="E602" s="24">
        <v>21.56</v>
      </c>
    </row>
    <row r="603" spans="2:5" ht="50.1" customHeight="1">
      <c r="B603" s="23">
        <v>5628</v>
      </c>
      <c r="C603" s="23" t="s">
        <v>730</v>
      </c>
      <c r="D603" s="23" t="s">
        <v>12330</v>
      </c>
      <c r="E603" s="24">
        <v>5.54</v>
      </c>
    </row>
    <row r="604" spans="2:5" ht="50.1" customHeight="1">
      <c r="B604" s="23">
        <v>5629</v>
      </c>
      <c r="C604" s="23" t="s">
        <v>731</v>
      </c>
      <c r="D604" s="23" t="s">
        <v>12330</v>
      </c>
      <c r="E604" s="24">
        <v>26.95</v>
      </c>
    </row>
    <row r="605" spans="2:5" ht="50.1" customHeight="1">
      <c r="B605" s="23">
        <v>5630</v>
      </c>
      <c r="C605" s="23" t="s">
        <v>732</v>
      </c>
      <c r="D605" s="23" t="s">
        <v>12330</v>
      </c>
      <c r="E605" s="24">
        <v>52.48</v>
      </c>
    </row>
    <row r="606" spans="2:5" ht="50.1" customHeight="1">
      <c r="B606" s="23">
        <v>5658</v>
      </c>
      <c r="C606" s="23" t="s">
        <v>733</v>
      </c>
      <c r="D606" s="23" t="s">
        <v>12330</v>
      </c>
      <c r="E606" s="24">
        <v>1.18</v>
      </c>
    </row>
    <row r="607" spans="2:5" ht="50.1" customHeight="1">
      <c r="B607" s="23">
        <v>5664</v>
      </c>
      <c r="C607" s="23" t="s">
        <v>734</v>
      </c>
      <c r="D607" s="23" t="s">
        <v>12330</v>
      </c>
      <c r="E607" s="24">
        <v>15.6</v>
      </c>
    </row>
    <row r="608" spans="2:5" ht="50.1" customHeight="1">
      <c r="B608" s="23">
        <v>5667</v>
      </c>
      <c r="C608" s="23" t="s">
        <v>735</v>
      </c>
      <c r="D608" s="23" t="s">
        <v>12330</v>
      </c>
      <c r="E608" s="24">
        <v>13.87</v>
      </c>
    </row>
    <row r="609" spans="2:5" ht="50.1" customHeight="1">
      <c r="B609" s="23">
        <v>5668</v>
      </c>
      <c r="C609" s="23" t="s">
        <v>736</v>
      </c>
      <c r="D609" s="23" t="s">
        <v>12330</v>
      </c>
      <c r="E609" s="24">
        <v>40.159999999999997</v>
      </c>
    </row>
    <row r="610" spans="2:5" ht="50.1" customHeight="1">
      <c r="B610" s="23">
        <v>5674</v>
      </c>
      <c r="C610" s="23" t="s">
        <v>737</v>
      </c>
      <c r="D610" s="23" t="s">
        <v>12330</v>
      </c>
      <c r="E610" s="24">
        <v>20.27</v>
      </c>
    </row>
    <row r="611" spans="2:5" ht="50.1" customHeight="1">
      <c r="B611" s="23">
        <v>5692</v>
      </c>
      <c r="C611" s="23" t="s">
        <v>738</v>
      </c>
      <c r="D611" s="23" t="s">
        <v>12330</v>
      </c>
      <c r="E611" s="24">
        <v>0.15</v>
      </c>
    </row>
    <row r="612" spans="2:5" ht="50.1" customHeight="1">
      <c r="B612" s="23">
        <v>5693</v>
      </c>
      <c r="C612" s="23" t="s">
        <v>739</v>
      </c>
      <c r="D612" s="23" t="s">
        <v>12330</v>
      </c>
      <c r="E612" s="24">
        <v>3.75</v>
      </c>
    </row>
    <row r="613" spans="2:5" ht="50.1" customHeight="1">
      <c r="B613" s="23">
        <v>5695</v>
      </c>
      <c r="C613" s="23" t="s">
        <v>740</v>
      </c>
      <c r="D613" s="23" t="s">
        <v>12330</v>
      </c>
      <c r="E613" s="24">
        <v>21.36</v>
      </c>
    </row>
    <row r="614" spans="2:5" ht="50.1" customHeight="1">
      <c r="B614" s="23">
        <v>5703</v>
      </c>
      <c r="C614" s="23" t="s">
        <v>741</v>
      </c>
      <c r="D614" s="23" t="s">
        <v>12330</v>
      </c>
      <c r="E614" s="24">
        <v>20.23</v>
      </c>
    </row>
    <row r="615" spans="2:5" ht="50.1" customHeight="1">
      <c r="B615" s="23">
        <v>5705</v>
      </c>
      <c r="C615" s="23" t="s">
        <v>742</v>
      </c>
      <c r="D615" s="23" t="s">
        <v>12330</v>
      </c>
      <c r="E615" s="24">
        <v>13.35</v>
      </c>
    </row>
    <row r="616" spans="2:5" ht="50.1" customHeight="1">
      <c r="B616" s="23">
        <v>5707</v>
      </c>
      <c r="C616" s="23" t="s">
        <v>743</v>
      </c>
      <c r="D616" s="23" t="s">
        <v>12330</v>
      </c>
      <c r="E616" s="24">
        <v>41.26</v>
      </c>
    </row>
    <row r="617" spans="2:5" ht="50.1" customHeight="1">
      <c r="B617" s="23">
        <v>5710</v>
      </c>
      <c r="C617" s="23" t="s">
        <v>744</v>
      </c>
      <c r="D617" s="23" t="s">
        <v>12330</v>
      </c>
      <c r="E617" s="24">
        <v>85.72</v>
      </c>
    </row>
    <row r="618" spans="2:5" ht="50.1" customHeight="1">
      <c r="B618" s="23">
        <v>5711</v>
      </c>
      <c r="C618" s="23" t="s">
        <v>745</v>
      </c>
      <c r="D618" s="23" t="s">
        <v>12330</v>
      </c>
      <c r="E618" s="24">
        <v>49.63</v>
      </c>
    </row>
    <row r="619" spans="2:5" ht="50.1" customHeight="1">
      <c r="B619" s="23">
        <v>5714</v>
      </c>
      <c r="C619" s="23" t="s">
        <v>746</v>
      </c>
      <c r="D619" s="23" t="s">
        <v>12330</v>
      </c>
      <c r="E619" s="24">
        <v>7.75</v>
      </c>
    </row>
    <row r="620" spans="2:5" ht="50.1" customHeight="1">
      <c r="B620" s="23">
        <v>5715</v>
      </c>
      <c r="C620" s="23" t="s">
        <v>747</v>
      </c>
      <c r="D620" s="23" t="s">
        <v>12330</v>
      </c>
      <c r="E620" s="24">
        <v>39.630000000000003</v>
      </c>
    </row>
    <row r="621" spans="2:5" ht="50.1" customHeight="1">
      <c r="B621" s="23">
        <v>5718</v>
      </c>
      <c r="C621" s="23" t="s">
        <v>748</v>
      </c>
      <c r="D621" s="23" t="s">
        <v>12330</v>
      </c>
      <c r="E621" s="24">
        <v>80.36</v>
      </c>
    </row>
    <row r="622" spans="2:5" ht="50.1" customHeight="1">
      <c r="B622" s="23">
        <v>5721</v>
      </c>
      <c r="C622" s="23" t="s">
        <v>749</v>
      </c>
      <c r="D622" s="23" t="s">
        <v>12330</v>
      </c>
      <c r="E622" s="24">
        <v>70.89</v>
      </c>
    </row>
    <row r="623" spans="2:5" ht="50.1" customHeight="1">
      <c r="B623" s="23">
        <v>5722</v>
      </c>
      <c r="C623" s="23" t="s">
        <v>750</v>
      </c>
      <c r="D623" s="23" t="s">
        <v>12330</v>
      </c>
      <c r="E623" s="24">
        <v>164.03</v>
      </c>
    </row>
    <row r="624" spans="2:5" ht="50.1" customHeight="1">
      <c r="B624" s="23">
        <v>5724</v>
      </c>
      <c r="C624" s="23" t="s">
        <v>751</v>
      </c>
      <c r="D624" s="23" t="s">
        <v>12330</v>
      </c>
      <c r="E624" s="24">
        <v>27.44</v>
      </c>
    </row>
    <row r="625" spans="2:5" ht="50.1" customHeight="1">
      <c r="B625" s="23">
        <v>5727</v>
      </c>
      <c r="C625" s="23" t="s">
        <v>752</v>
      </c>
      <c r="D625" s="23" t="s">
        <v>12330</v>
      </c>
      <c r="E625" s="24">
        <v>6.11</v>
      </c>
    </row>
    <row r="626" spans="2:5" ht="50.1" customHeight="1">
      <c r="B626" s="23">
        <v>5729</v>
      </c>
      <c r="C626" s="23" t="s">
        <v>753</v>
      </c>
      <c r="D626" s="23" t="s">
        <v>12330</v>
      </c>
      <c r="E626" s="24">
        <v>24.89</v>
      </c>
    </row>
    <row r="627" spans="2:5" ht="50.1" customHeight="1">
      <c r="B627" s="23">
        <v>5730</v>
      </c>
      <c r="C627" s="23" t="s">
        <v>754</v>
      </c>
      <c r="D627" s="23" t="s">
        <v>12330</v>
      </c>
      <c r="E627" s="24">
        <v>27.42</v>
      </c>
    </row>
    <row r="628" spans="2:5" ht="50.1" customHeight="1">
      <c r="B628" s="23">
        <v>5735</v>
      </c>
      <c r="C628" s="23" t="s">
        <v>755</v>
      </c>
      <c r="D628" s="23" t="s">
        <v>12330</v>
      </c>
      <c r="E628" s="24">
        <v>15.05</v>
      </c>
    </row>
    <row r="629" spans="2:5" ht="50.1" customHeight="1">
      <c r="B629" s="23">
        <v>5736</v>
      </c>
      <c r="C629" s="23" t="s">
        <v>756</v>
      </c>
      <c r="D629" s="23" t="s">
        <v>12330</v>
      </c>
      <c r="E629" s="24">
        <v>36.85</v>
      </c>
    </row>
    <row r="630" spans="2:5" ht="50.1" customHeight="1">
      <c r="B630" s="23">
        <v>5738</v>
      </c>
      <c r="C630" s="23" t="s">
        <v>757</v>
      </c>
      <c r="D630" s="23" t="s">
        <v>12330</v>
      </c>
      <c r="E630" s="24">
        <v>22.13</v>
      </c>
    </row>
    <row r="631" spans="2:5" ht="50.1" customHeight="1">
      <c r="B631" s="23">
        <v>5739</v>
      </c>
      <c r="C631" s="23" t="s">
        <v>758</v>
      </c>
      <c r="D631" s="23" t="s">
        <v>12330</v>
      </c>
      <c r="E631" s="24">
        <v>27.69</v>
      </c>
    </row>
    <row r="632" spans="2:5" ht="50.1" customHeight="1">
      <c r="B632" s="23">
        <v>5741</v>
      </c>
      <c r="C632" s="23" t="s">
        <v>759</v>
      </c>
      <c r="D632" s="23" t="s">
        <v>12330</v>
      </c>
      <c r="E632" s="24">
        <v>25.26</v>
      </c>
    </row>
    <row r="633" spans="2:5" ht="50.1" customHeight="1">
      <c r="B633" s="23">
        <v>5742</v>
      </c>
      <c r="C633" s="23" t="s">
        <v>760</v>
      </c>
      <c r="D633" s="23" t="s">
        <v>12330</v>
      </c>
      <c r="E633" s="24">
        <v>15.38</v>
      </c>
    </row>
    <row r="634" spans="2:5" ht="50.1" customHeight="1">
      <c r="B634" s="23">
        <v>5747</v>
      </c>
      <c r="C634" s="23" t="s">
        <v>761</v>
      </c>
      <c r="D634" s="23" t="s">
        <v>12330</v>
      </c>
      <c r="E634" s="24">
        <v>88.14</v>
      </c>
    </row>
    <row r="635" spans="2:5" ht="50.1" customHeight="1">
      <c r="B635" s="23">
        <v>5751</v>
      </c>
      <c r="C635" s="23" t="s">
        <v>762</v>
      </c>
      <c r="D635" s="23" t="s">
        <v>12330</v>
      </c>
      <c r="E635" s="24">
        <v>14.82</v>
      </c>
    </row>
    <row r="636" spans="2:5" ht="50.1" customHeight="1">
      <c r="B636" s="23">
        <v>5754</v>
      </c>
      <c r="C636" s="23" t="s">
        <v>763</v>
      </c>
      <c r="D636" s="23" t="s">
        <v>12330</v>
      </c>
      <c r="E636" s="24">
        <v>12.48</v>
      </c>
    </row>
    <row r="637" spans="2:5" ht="50.1" customHeight="1">
      <c r="B637" s="23">
        <v>5763</v>
      </c>
      <c r="C637" s="23" t="s">
        <v>764</v>
      </c>
      <c r="D637" s="23" t="s">
        <v>12330</v>
      </c>
      <c r="E637" s="24">
        <v>21.24</v>
      </c>
    </row>
    <row r="638" spans="2:5" ht="50.1" customHeight="1">
      <c r="B638" s="23">
        <v>5765</v>
      </c>
      <c r="C638" s="23" t="s">
        <v>765</v>
      </c>
      <c r="D638" s="23" t="s">
        <v>12330</v>
      </c>
      <c r="E638" s="24">
        <v>1.78</v>
      </c>
    </row>
    <row r="639" spans="2:5" ht="50.1" customHeight="1">
      <c r="B639" s="23">
        <v>5766</v>
      </c>
      <c r="C639" s="23" t="s">
        <v>766</v>
      </c>
      <c r="D639" s="23" t="s">
        <v>12330</v>
      </c>
      <c r="E639" s="24">
        <v>2.36</v>
      </c>
    </row>
    <row r="640" spans="2:5" ht="50.1" customHeight="1">
      <c r="B640" s="23">
        <v>5779</v>
      </c>
      <c r="C640" s="23" t="s">
        <v>767</v>
      </c>
      <c r="D640" s="23" t="s">
        <v>12330</v>
      </c>
      <c r="E640" s="24">
        <v>33.43</v>
      </c>
    </row>
    <row r="641" spans="2:5" ht="50.1" customHeight="1">
      <c r="B641" s="23">
        <v>5787</v>
      </c>
      <c r="C641" s="23" t="s">
        <v>768</v>
      </c>
      <c r="D641" s="23" t="s">
        <v>12330</v>
      </c>
      <c r="E641" s="24">
        <v>93.1</v>
      </c>
    </row>
    <row r="642" spans="2:5" ht="50.1" customHeight="1">
      <c r="B642" s="23">
        <v>5797</v>
      </c>
      <c r="C642" s="23" t="s">
        <v>769</v>
      </c>
      <c r="D642" s="23" t="s">
        <v>12330</v>
      </c>
      <c r="E642" s="24">
        <v>2.2799999999999998</v>
      </c>
    </row>
    <row r="643" spans="2:5" ht="50.1" customHeight="1">
      <c r="B643" s="23">
        <v>5800</v>
      </c>
      <c r="C643" s="23" t="s">
        <v>770</v>
      </c>
      <c r="D643" s="23" t="s">
        <v>12330</v>
      </c>
      <c r="E643" s="24">
        <v>0.24</v>
      </c>
    </row>
    <row r="644" spans="2:5" ht="50.1" customHeight="1">
      <c r="B644" s="23">
        <v>7032</v>
      </c>
      <c r="C644" s="23" t="s">
        <v>771</v>
      </c>
      <c r="D644" s="23" t="s">
        <v>12330</v>
      </c>
      <c r="E644" s="24">
        <v>2.58</v>
      </c>
    </row>
    <row r="645" spans="2:5" ht="50.1" customHeight="1">
      <c r="B645" s="23">
        <v>7033</v>
      </c>
      <c r="C645" s="23" t="s">
        <v>772</v>
      </c>
      <c r="D645" s="23" t="s">
        <v>12330</v>
      </c>
      <c r="E645" s="24">
        <v>1.03</v>
      </c>
    </row>
    <row r="646" spans="2:5" ht="50.1" customHeight="1">
      <c r="B646" s="23">
        <v>7034</v>
      </c>
      <c r="C646" s="23" t="s">
        <v>773</v>
      </c>
      <c r="D646" s="23" t="s">
        <v>12330</v>
      </c>
      <c r="E646" s="24">
        <v>4.83</v>
      </c>
    </row>
    <row r="647" spans="2:5" ht="50.1" customHeight="1">
      <c r="B647" s="23">
        <v>7035</v>
      </c>
      <c r="C647" s="23" t="s">
        <v>774</v>
      </c>
      <c r="D647" s="23" t="s">
        <v>12330</v>
      </c>
      <c r="E647" s="24">
        <v>150.86000000000001</v>
      </c>
    </row>
    <row r="648" spans="2:5" ht="50.1" customHeight="1">
      <c r="B648" s="23">
        <v>7038</v>
      </c>
      <c r="C648" s="23" t="s">
        <v>775</v>
      </c>
      <c r="D648" s="23" t="s">
        <v>12330</v>
      </c>
      <c r="E648" s="24">
        <v>25.31</v>
      </c>
    </row>
    <row r="649" spans="2:5" ht="50.1" customHeight="1">
      <c r="B649" s="23">
        <v>7039</v>
      </c>
      <c r="C649" s="23" t="s">
        <v>776</v>
      </c>
      <c r="D649" s="23" t="s">
        <v>12330</v>
      </c>
      <c r="E649" s="24">
        <v>6.65</v>
      </c>
    </row>
    <row r="650" spans="2:5" ht="50.1" customHeight="1">
      <c r="B650" s="23">
        <v>7040</v>
      </c>
      <c r="C650" s="23" t="s">
        <v>777</v>
      </c>
      <c r="D650" s="23" t="s">
        <v>12330</v>
      </c>
      <c r="E650" s="24">
        <v>31.68</v>
      </c>
    </row>
    <row r="651" spans="2:5" ht="50.1" customHeight="1">
      <c r="B651" s="23">
        <v>7044</v>
      </c>
      <c r="C651" s="23" t="s">
        <v>778</v>
      </c>
      <c r="D651" s="23" t="s">
        <v>12330</v>
      </c>
      <c r="E651" s="24">
        <v>0.17</v>
      </c>
    </row>
    <row r="652" spans="2:5" ht="50.1" customHeight="1">
      <c r="B652" s="23">
        <v>7045</v>
      </c>
      <c r="C652" s="23" t="s">
        <v>779</v>
      </c>
      <c r="D652" s="23" t="s">
        <v>12330</v>
      </c>
      <c r="E652" s="24">
        <v>0.04</v>
      </c>
    </row>
    <row r="653" spans="2:5" ht="50.1" customHeight="1">
      <c r="B653" s="23">
        <v>7046</v>
      </c>
      <c r="C653" s="23" t="s">
        <v>780</v>
      </c>
      <c r="D653" s="23" t="s">
        <v>12330</v>
      </c>
      <c r="E653" s="24">
        <v>0.19</v>
      </c>
    </row>
    <row r="654" spans="2:5" ht="50.1" customHeight="1">
      <c r="B654" s="23">
        <v>7047</v>
      </c>
      <c r="C654" s="23" t="s">
        <v>781</v>
      </c>
      <c r="D654" s="23" t="s">
        <v>12330</v>
      </c>
      <c r="E654" s="24">
        <v>4.4400000000000004</v>
      </c>
    </row>
    <row r="655" spans="2:5" ht="50.1" customHeight="1">
      <c r="B655" s="23">
        <v>7051</v>
      </c>
      <c r="C655" s="23" t="s">
        <v>782</v>
      </c>
      <c r="D655" s="23" t="s">
        <v>12330</v>
      </c>
      <c r="E655" s="24">
        <v>22.45</v>
      </c>
    </row>
    <row r="656" spans="2:5" ht="50.1" customHeight="1">
      <c r="B656" s="23">
        <v>7052</v>
      </c>
      <c r="C656" s="23" t="s">
        <v>783</v>
      </c>
      <c r="D656" s="23" t="s">
        <v>12330</v>
      </c>
      <c r="E656" s="24">
        <v>5.89</v>
      </c>
    </row>
    <row r="657" spans="2:5" ht="50.1" customHeight="1">
      <c r="B657" s="23">
        <v>7053</v>
      </c>
      <c r="C657" s="23" t="s">
        <v>784</v>
      </c>
      <c r="D657" s="23" t="s">
        <v>12330</v>
      </c>
      <c r="E657" s="24">
        <v>28.1</v>
      </c>
    </row>
    <row r="658" spans="2:5" ht="50.1" customHeight="1">
      <c r="B658" s="23">
        <v>7054</v>
      </c>
      <c r="C658" s="23" t="s">
        <v>785</v>
      </c>
      <c r="D658" s="23" t="s">
        <v>12330</v>
      </c>
      <c r="E658" s="24">
        <v>59.1</v>
      </c>
    </row>
    <row r="659" spans="2:5" ht="50.1" customHeight="1">
      <c r="B659" s="23">
        <v>7058</v>
      </c>
      <c r="C659" s="23" t="s">
        <v>786</v>
      </c>
      <c r="D659" s="23" t="s">
        <v>12330</v>
      </c>
      <c r="E659" s="24">
        <v>10.86</v>
      </c>
    </row>
    <row r="660" spans="2:5" ht="50.1" customHeight="1">
      <c r="B660" s="23">
        <v>7059</v>
      </c>
      <c r="C660" s="23" t="s">
        <v>787</v>
      </c>
      <c r="D660" s="23" t="s">
        <v>12330</v>
      </c>
      <c r="E660" s="24">
        <v>3.8</v>
      </c>
    </row>
    <row r="661" spans="2:5" ht="50.1" customHeight="1">
      <c r="B661" s="23">
        <v>7060</v>
      </c>
      <c r="C661" s="23" t="s">
        <v>788</v>
      </c>
      <c r="D661" s="23" t="s">
        <v>12330</v>
      </c>
      <c r="E661" s="24">
        <v>20.38</v>
      </c>
    </row>
    <row r="662" spans="2:5" ht="50.1" customHeight="1">
      <c r="B662" s="23">
        <v>7061</v>
      </c>
      <c r="C662" s="23" t="s">
        <v>789</v>
      </c>
      <c r="D662" s="23" t="s">
        <v>12330</v>
      </c>
      <c r="E662" s="24">
        <v>86.27</v>
      </c>
    </row>
    <row r="663" spans="2:5" ht="50.1" customHeight="1">
      <c r="B663" s="23">
        <v>7063</v>
      </c>
      <c r="C663" s="23" t="s">
        <v>790</v>
      </c>
      <c r="D663" s="23" t="s">
        <v>12330</v>
      </c>
      <c r="E663" s="24">
        <v>9.67</v>
      </c>
    </row>
    <row r="664" spans="2:5" ht="50.1" customHeight="1">
      <c r="B664" s="23">
        <v>7064</v>
      </c>
      <c r="C664" s="23" t="s">
        <v>791</v>
      </c>
      <c r="D664" s="23" t="s">
        <v>12330</v>
      </c>
      <c r="E664" s="24">
        <v>2.54</v>
      </c>
    </row>
    <row r="665" spans="2:5" ht="50.1" customHeight="1">
      <c r="B665" s="23">
        <v>7065</v>
      </c>
      <c r="C665" s="23" t="s">
        <v>792</v>
      </c>
      <c r="D665" s="23" t="s">
        <v>12330</v>
      </c>
      <c r="E665" s="24">
        <v>10.58</v>
      </c>
    </row>
    <row r="666" spans="2:5" ht="50.1" customHeight="1">
      <c r="B666" s="23">
        <v>7066</v>
      </c>
      <c r="C666" s="23" t="s">
        <v>793</v>
      </c>
      <c r="D666" s="23" t="s">
        <v>12330</v>
      </c>
      <c r="E666" s="24">
        <v>56.88</v>
      </c>
    </row>
    <row r="667" spans="2:5" ht="50.1" customHeight="1">
      <c r="B667" s="23">
        <v>53786</v>
      </c>
      <c r="C667" s="23" t="s">
        <v>794</v>
      </c>
      <c r="D667" s="23" t="s">
        <v>12330</v>
      </c>
      <c r="E667" s="24">
        <v>43.47</v>
      </c>
    </row>
    <row r="668" spans="2:5" ht="50.1" customHeight="1">
      <c r="B668" s="23">
        <v>53788</v>
      </c>
      <c r="C668" s="23" t="s">
        <v>795</v>
      </c>
      <c r="D668" s="23" t="s">
        <v>12330</v>
      </c>
      <c r="E668" s="24">
        <v>37.799999999999997</v>
      </c>
    </row>
    <row r="669" spans="2:5" ht="50.1" customHeight="1">
      <c r="B669" s="23">
        <v>53792</v>
      </c>
      <c r="C669" s="23" t="s">
        <v>796</v>
      </c>
      <c r="D669" s="23" t="s">
        <v>12330</v>
      </c>
      <c r="E669" s="24">
        <v>107.25</v>
      </c>
    </row>
    <row r="670" spans="2:5" ht="50.1" customHeight="1">
      <c r="B670" s="23">
        <v>53794</v>
      </c>
      <c r="C670" s="23" t="s">
        <v>797</v>
      </c>
      <c r="D670" s="23" t="s">
        <v>12330</v>
      </c>
      <c r="E670" s="24">
        <v>35</v>
      </c>
    </row>
    <row r="671" spans="2:5" ht="50.1" customHeight="1">
      <c r="B671" s="23">
        <v>53797</v>
      </c>
      <c r="C671" s="23" t="s">
        <v>798</v>
      </c>
      <c r="D671" s="23" t="s">
        <v>12330</v>
      </c>
      <c r="E671" s="24">
        <v>88.14</v>
      </c>
    </row>
    <row r="672" spans="2:5" ht="50.1" customHeight="1">
      <c r="B672" s="23">
        <v>53804</v>
      </c>
      <c r="C672" s="23" t="s">
        <v>799</v>
      </c>
      <c r="D672" s="23" t="s">
        <v>12330</v>
      </c>
      <c r="E672" s="24">
        <v>2.46</v>
      </c>
    </row>
    <row r="673" spans="2:5" ht="50.1" customHeight="1">
      <c r="B673" s="23">
        <v>53806</v>
      </c>
      <c r="C673" s="23" t="s">
        <v>800</v>
      </c>
      <c r="D673" s="23" t="s">
        <v>12330</v>
      </c>
      <c r="E673" s="24">
        <v>35.36</v>
      </c>
    </row>
    <row r="674" spans="2:5" ht="50.1" customHeight="1">
      <c r="B674" s="23">
        <v>53810</v>
      </c>
      <c r="C674" s="23" t="s">
        <v>801</v>
      </c>
      <c r="D674" s="23" t="s">
        <v>12330</v>
      </c>
      <c r="E674" s="24">
        <v>35.58</v>
      </c>
    </row>
    <row r="675" spans="2:5" ht="50.1" customHeight="1">
      <c r="B675" s="23">
        <v>53814</v>
      </c>
      <c r="C675" s="23" t="s">
        <v>802</v>
      </c>
      <c r="D675" s="23" t="s">
        <v>12330</v>
      </c>
      <c r="E675" s="24">
        <v>116.55</v>
      </c>
    </row>
    <row r="676" spans="2:5" ht="50.1" customHeight="1">
      <c r="B676" s="23">
        <v>53817</v>
      </c>
      <c r="C676" s="23" t="s">
        <v>803</v>
      </c>
      <c r="D676" s="23" t="s">
        <v>12330</v>
      </c>
      <c r="E676" s="24">
        <v>47.27</v>
      </c>
    </row>
    <row r="677" spans="2:5" ht="50.1" customHeight="1">
      <c r="B677" s="23">
        <v>53818</v>
      </c>
      <c r="C677" s="23" t="s">
        <v>804</v>
      </c>
      <c r="D677" s="23" t="s">
        <v>12330</v>
      </c>
      <c r="E677" s="24">
        <v>4.88</v>
      </c>
    </row>
    <row r="678" spans="2:5" ht="50.1" customHeight="1">
      <c r="B678" s="23">
        <v>53827</v>
      </c>
      <c r="C678" s="23" t="s">
        <v>805</v>
      </c>
      <c r="D678" s="23" t="s">
        <v>12330</v>
      </c>
      <c r="E678" s="24">
        <v>86.27</v>
      </c>
    </row>
    <row r="679" spans="2:5" ht="50.1" customHeight="1">
      <c r="B679" s="23">
        <v>53829</v>
      </c>
      <c r="C679" s="23" t="s">
        <v>806</v>
      </c>
      <c r="D679" s="23" t="s">
        <v>12330</v>
      </c>
      <c r="E679" s="24">
        <v>88.14</v>
      </c>
    </row>
    <row r="680" spans="2:5" ht="50.1" customHeight="1">
      <c r="B680" s="23">
        <v>53831</v>
      </c>
      <c r="C680" s="23" t="s">
        <v>807</v>
      </c>
      <c r="D680" s="23" t="s">
        <v>12330</v>
      </c>
      <c r="E680" s="24">
        <v>107.25</v>
      </c>
    </row>
    <row r="681" spans="2:5" ht="50.1" customHeight="1">
      <c r="B681" s="23">
        <v>53840</v>
      </c>
      <c r="C681" s="23" t="s">
        <v>808</v>
      </c>
      <c r="D681" s="23" t="s">
        <v>12330</v>
      </c>
      <c r="E681" s="24">
        <v>1.33</v>
      </c>
    </row>
    <row r="682" spans="2:5" ht="50.1" customHeight="1">
      <c r="B682" s="23">
        <v>53841</v>
      </c>
      <c r="C682" s="23" t="s">
        <v>809</v>
      </c>
      <c r="D682" s="23" t="s">
        <v>12330</v>
      </c>
      <c r="E682" s="24">
        <v>0.92</v>
      </c>
    </row>
    <row r="683" spans="2:5" ht="50.1" customHeight="1">
      <c r="B683" s="23">
        <v>53849</v>
      </c>
      <c r="C683" s="23" t="s">
        <v>810</v>
      </c>
      <c r="D683" s="23" t="s">
        <v>12330</v>
      </c>
      <c r="E683" s="24">
        <v>59.1</v>
      </c>
    </row>
    <row r="684" spans="2:5" ht="50.1" customHeight="1">
      <c r="B684" s="23">
        <v>53857</v>
      </c>
      <c r="C684" s="23" t="s">
        <v>811</v>
      </c>
      <c r="D684" s="23" t="s">
        <v>12330</v>
      </c>
      <c r="E684" s="24">
        <v>23.8</v>
      </c>
    </row>
    <row r="685" spans="2:5" ht="50.1" customHeight="1">
      <c r="B685" s="23">
        <v>53858</v>
      </c>
      <c r="C685" s="23" t="s">
        <v>812</v>
      </c>
      <c r="D685" s="23" t="s">
        <v>12330</v>
      </c>
      <c r="E685" s="24">
        <v>60.5</v>
      </c>
    </row>
    <row r="686" spans="2:5" ht="50.1" customHeight="1">
      <c r="B686" s="23">
        <v>53861</v>
      </c>
      <c r="C686" s="23" t="s">
        <v>813</v>
      </c>
      <c r="D686" s="23" t="s">
        <v>12330</v>
      </c>
      <c r="E686" s="24">
        <v>33</v>
      </c>
    </row>
    <row r="687" spans="2:5" ht="50.1" customHeight="1">
      <c r="B687" s="23">
        <v>53863</v>
      </c>
      <c r="C687" s="23" t="s">
        <v>814</v>
      </c>
      <c r="D687" s="23" t="s">
        <v>12330</v>
      </c>
      <c r="E687" s="24">
        <v>0.98</v>
      </c>
    </row>
    <row r="688" spans="2:5" ht="50.1" customHeight="1">
      <c r="B688" s="23">
        <v>53865</v>
      </c>
      <c r="C688" s="23" t="s">
        <v>815</v>
      </c>
      <c r="D688" s="23" t="s">
        <v>12330</v>
      </c>
      <c r="E688" s="24">
        <v>29.39</v>
      </c>
    </row>
    <row r="689" spans="2:5" ht="50.1" customHeight="1">
      <c r="B689" s="23">
        <v>53866</v>
      </c>
      <c r="C689" s="23" t="s">
        <v>816</v>
      </c>
      <c r="D689" s="23" t="s">
        <v>12330</v>
      </c>
      <c r="E689" s="24">
        <v>1.63</v>
      </c>
    </row>
    <row r="690" spans="2:5" ht="50.1" customHeight="1">
      <c r="B690" s="23">
        <v>53882</v>
      </c>
      <c r="C690" s="23" t="s">
        <v>817</v>
      </c>
      <c r="D690" s="23" t="s">
        <v>12330</v>
      </c>
      <c r="E690" s="24">
        <v>16.55</v>
      </c>
    </row>
    <row r="691" spans="2:5" ht="50.1" customHeight="1">
      <c r="B691" s="23">
        <v>55263</v>
      </c>
      <c r="C691" s="23" t="s">
        <v>818</v>
      </c>
      <c r="D691" s="23" t="s">
        <v>12330</v>
      </c>
      <c r="E691" s="24">
        <v>52.48</v>
      </c>
    </row>
    <row r="692" spans="2:5" ht="50.1" customHeight="1">
      <c r="B692" s="23">
        <v>73303</v>
      </c>
      <c r="C692" s="23" t="s">
        <v>819</v>
      </c>
      <c r="D692" s="23" t="s">
        <v>12330</v>
      </c>
      <c r="E692" s="24">
        <v>2.7</v>
      </c>
    </row>
    <row r="693" spans="2:5" ht="50.1" customHeight="1">
      <c r="B693" s="23">
        <v>73307</v>
      </c>
      <c r="C693" s="23" t="s">
        <v>820</v>
      </c>
      <c r="D693" s="23" t="s">
        <v>12330</v>
      </c>
      <c r="E693" s="24">
        <v>2.41</v>
      </c>
    </row>
    <row r="694" spans="2:5" ht="50.1" customHeight="1">
      <c r="B694" s="23">
        <v>73309</v>
      </c>
      <c r="C694" s="23" t="s">
        <v>821</v>
      </c>
      <c r="D694" s="23" t="s">
        <v>12330</v>
      </c>
      <c r="E694" s="24">
        <v>16.84</v>
      </c>
    </row>
    <row r="695" spans="2:5" ht="50.1" customHeight="1">
      <c r="B695" s="23">
        <v>73311</v>
      </c>
      <c r="C695" s="23" t="s">
        <v>822</v>
      </c>
      <c r="D695" s="23" t="s">
        <v>12330</v>
      </c>
      <c r="E695" s="24">
        <v>99.26</v>
      </c>
    </row>
    <row r="696" spans="2:5" ht="50.1" customHeight="1">
      <c r="B696" s="23">
        <v>73313</v>
      </c>
      <c r="C696" s="23" t="s">
        <v>823</v>
      </c>
      <c r="D696" s="23" t="s">
        <v>12330</v>
      </c>
      <c r="E696" s="24">
        <v>4.42</v>
      </c>
    </row>
    <row r="697" spans="2:5" ht="50.1" customHeight="1">
      <c r="B697" s="23">
        <v>73315</v>
      </c>
      <c r="C697" s="23" t="s">
        <v>824</v>
      </c>
      <c r="D697" s="23" t="s">
        <v>12330</v>
      </c>
      <c r="E697" s="24">
        <v>37.799999999999997</v>
      </c>
    </row>
    <row r="698" spans="2:5" ht="50.1" customHeight="1">
      <c r="B698" s="23">
        <v>73335</v>
      </c>
      <c r="C698" s="23" t="s">
        <v>825</v>
      </c>
      <c r="D698" s="23" t="s">
        <v>12330</v>
      </c>
      <c r="E698" s="24">
        <v>15.89</v>
      </c>
    </row>
    <row r="699" spans="2:5" ht="50.1" customHeight="1">
      <c r="B699" s="23">
        <v>73340</v>
      </c>
      <c r="C699" s="23" t="s">
        <v>826</v>
      </c>
      <c r="D699" s="23" t="s">
        <v>12330</v>
      </c>
      <c r="E699" s="24">
        <v>86.27</v>
      </c>
    </row>
    <row r="700" spans="2:5" ht="50.1" customHeight="1">
      <c r="B700" s="23">
        <v>83361</v>
      </c>
      <c r="C700" s="23" t="s">
        <v>827</v>
      </c>
      <c r="D700" s="23" t="s">
        <v>12330</v>
      </c>
      <c r="E700" s="24">
        <v>9.77</v>
      </c>
    </row>
    <row r="701" spans="2:5" ht="50.1" customHeight="1">
      <c r="B701" s="23">
        <v>83761</v>
      </c>
      <c r="C701" s="23" t="s">
        <v>828</v>
      </c>
      <c r="D701" s="23" t="s">
        <v>12330</v>
      </c>
      <c r="E701" s="24">
        <v>5.77</v>
      </c>
    </row>
    <row r="702" spans="2:5" ht="50.1" customHeight="1">
      <c r="B702" s="23">
        <v>83762</v>
      </c>
      <c r="C702" s="23" t="s">
        <v>829</v>
      </c>
      <c r="D702" s="23" t="s">
        <v>12330</v>
      </c>
      <c r="E702" s="24">
        <v>7.21</v>
      </c>
    </row>
    <row r="703" spans="2:5" ht="50.1" customHeight="1">
      <c r="B703" s="23">
        <v>83763</v>
      </c>
      <c r="C703" s="23" t="s">
        <v>830</v>
      </c>
      <c r="D703" s="23" t="s">
        <v>12330</v>
      </c>
      <c r="E703" s="24">
        <v>27.98</v>
      </c>
    </row>
    <row r="704" spans="2:5" ht="50.1" customHeight="1">
      <c r="B704" s="23">
        <v>83764</v>
      </c>
      <c r="C704" s="23" t="s">
        <v>831</v>
      </c>
      <c r="D704" s="23" t="s">
        <v>12330</v>
      </c>
      <c r="E704" s="24">
        <v>1.29</v>
      </c>
    </row>
    <row r="705" spans="2:5" ht="50.1" customHeight="1">
      <c r="B705" s="23">
        <v>87026</v>
      </c>
      <c r="C705" s="23" t="s">
        <v>832</v>
      </c>
      <c r="D705" s="23" t="s">
        <v>12330</v>
      </c>
      <c r="E705" s="24">
        <v>0.35</v>
      </c>
    </row>
    <row r="706" spans="2:5" ht="50.1" customHeight="1">
      <c r="B706" s="23">
        <v>87441</v>
      </c>
      <c r="C706" s="23" t="s">
        <v>833</v>
      </c>
      <c r="D706" s="23" t="s">
        <v>12330</v>
      </c>
      <c r="E706" s="24">
        <v>0.25</v>
      </c>
    </row>
    <row r="707" spans="2:5" ht="50.1" customHeight="1">
      <c r="B707" s="23">
        <v>87442</v>
      </c>
      <c r="C707" s="23" t="s">
        <v>834</v>
      </c>
      <c r="D707" s="23" t="s">
        <v>12330</v>
      </c>
      <c r="E707" s="24">
        <v>0.05</v>
      </c>
    </row>
    <row r="708" spans="2:5" ht="50.1" customHeight="1">
      <c r="B708" s="23">
        <v>87443</v>
      </c>
      <c r="C708" s="23" t="s">
        <v>835</v>
      </c>
      <c r="D708" s="23" t="s">
        <v>12330</v>
      </c>
      <c r="E708" s="24">
        <v>0.24</v>
      </c>
    </row>
    <row r="709" spans="2:5" ht="50.1" customHeight="1">
      <c r="B709" s="23">
        <v>87444</v>
      </c>
      <c r="C709" s="23" t="s">
        <v>836</v>
      </c>
      <c r="D709" s="23" t="s">
        <v>12330</v>
      </c>
      <c r="E709" s="24">
        <v>2.35</v>
      </c>
    </row>
    <row r="710" spans="2:5" ht="50.1" customHeight="1">
      <c r="B710" s="23">
        <v>88387</v>
      </c>
      <c r="C710" s="23" t="s">
        <v>837</v>
      </c>
      <c r="D710" s="23" t="s">
        <v>12330</v>
      </c>
      <c r="E710" s="24">
        <v>0.5</v>
      </c>
    </row>
    <row r="711" spans="2:5" ht="50.1" customHeight="1">
      <c r="B711" s="23">
        <v>88389</v>
      </c>
      <c r="C711" s="23" t="s">
        <v>838</v>
      </c>
      <c r="D711" s="23" t="s">
        <v>12330</v>
      </c>
      <c r="E711" s="24">
        <v>0.11</v>
      </c>
    </row>
    <row r="712" spans="2:5" ht="50.1" customHeight="1">
      <c r="B712" s="23">
        <v>88390</v>
      </c>
      <c r="C712" s="23" t="s">
        <v>839</v>
      </c>
      <c r="D712" s="23" t="s">
        <v>12330</v>
      </c>
      <c r="E712" s="24">
        <v>0.62</v>
      </c>
    </row>
    <row r="713" spans="2:5" ht="50.1" customHeight="1">
      <c r="B713" s="23">
        <v>88391</v>
      </c>
      <c r="C713" s="23" t="s">
        <v>840</v>
      </c>
      <c r="D713" s="23" t="s">
        <v>12330</v>
      </c>
      <c r="E713" s="24">
        <v>2.66</v>
      </c>
    </row>
    <row r="714" spans="2:5" ht="50.1" customHeight="1">
      <c r="B714" s="23">
        <v>88394</v>
      </c>
      <c r="C714" s="23" t="s">
        <v>841</v>
      </c>
      <c r="D714" s="23" t="s">
        <v>12330</v>
      </c>
      <c r="E714" s="24">
        <v>0.59</v>
      </c>
    </row>
    <row r="715" spans="2:5" ht="50.1" customHeight="1">
      <c r="B715" s="23">
        <v>88395</v>
      </c>
      <c r="C715" s="23" t="s">
        <v>842</v>
      </c>
      <c r="D715" s="23" t="s">
        <v>12330</v>
      </c>
      <c r="E715" s="24">
        <v>0.13</v>
      </c>
    </row>
    <row r="716" spans="2:5" ht="50.1" customHeight="1">
      <c r="B716" s="23">
        <v>88396</v>
      </c>
      <c r="C716" s="23" t="s">
        <v>843</v>
      </c>
      <c r="D716" s="23" t="s">
        <v>12330</v>
      </c>
      <c r="E716" s="24">
        <v>0.74</v>
      </c>
    </row>
    <row r="717" spans="2:5" ht="50.1" customHeight="1">
      <c r="B717" s="23">
        <v>88397</v>
      </c>
      <c r="C717" s="23" t="s">
        <v>844</v>
      </c>
      <c r="D717" s="23" t="s">
        <v>12330</v>
      </c>
      <c r="E717" s="24">
        <v>3.98</v>
      </c>
    </row>
    <row r="718" spans="2:5" ht="50.1" customHeight="1">
      <c r="B718" s="23">
        <v>88400</v>
      </c>
      <c r="C718" s="23" t="s">
        <v>845</v>
      </c>
      <c r="D718" s="23" t="s">
        <v>12330</v>
      </c>
      <c r="E718" s="24">
        <v>0.47</v>
      </c>
    </row>
    <row r="719" spans="2:5" ht="50.1" customHeight="1">
      <c r="B719" s="23">
        <v>88401</v>
      </c>
      <c r="C719" s="23" t="s">
        <v>846</v>
      </c>
      <c r="D719" s="23" t="s">
        <v>12330</v>
      </c>
      <c r="E719" s="24">
        <v>0.1</v>
      </c>
    </row>
    <row r="720" spans="2:5" ht="50.1" customHeight="1">
      <c r="B720" s="23">
        <v>88402</v>
      </c>
      <c r="C720" s="23" t="s">
        <v>847</v>
      </c>
      <c r="D720" s="23" t="s">
        <v>12330</v>
      </c>
      <c r="E720" s="24">
        <v>0.59</v>
      </c>
    </row>
    <row r="721" spans="2:5" ht="50.1" customHeight="1">
      <c r="B721" s="23">
        <v>88403</v>
      </c>
      <c r="C721" s="23" t="s">
        <v>848</v>
      </c>
      <c r="D721" s="23" t="s">
        <v>12330</v>
      </c>
      <c r="E721" s="24">
        <v>1.59</v>
      </c>
    </row>
    <row r="722" spans="2:5" ht="50.1" customHeight="1">
      <c r="B722" s="23">
        <v>88419</v>
      </c>
      <c r="C722" s="23" t="s">
        <v>849</v>
      </c>
      <c r="D722" s="23" t="s">
        <v>12330</v>
      </c>
      <c r="E722" s="24">
        <v>3.07</v>
      </c>
    </row>
    <row r="723" spans="2:5" ht="50.1" customHeight="1">
      <c r="B723" s="23">
        <v>88422</v>
      </c>
      <c r="C723" s="23" t="s">
        <v>850</v>
      </c>
      <c r="D723" s="23" t="s">
        <v>12330</v>
      </c>
      <c r="E723" s="24">
        <v>0.69</v>
      </c>
    </row>
    <row r="724" spans="2:5" ht="50.1" customHeight="1">
      <c r="B724" s="23">
        <v>88425</v>
      </c>
      <c r="C724" s="23" t="s">
        <v>851</v>
      </c>
      <c r="D724" s="23" t="s">
        <v>12330</v>
      </c>
      <c r="E724" s="24">
        <v>3.36</v>
      </c>
    </row>
    <row r="725" spans="2:5" ht="50.1" customHeight="1">
      <c r="B725" s="23">
        <v>88427</v>
      </c>
      <c r="C725" s="23" t="s">
        <v>852</v>
      </c>
      <c r="D725" s="23" t="s">
        <v>12330</v>
      </c>
      <c r="E725" s="24">
        <v>4.04</v>
      </c>
    </row>
    <row r="726" spans="2:5" ht="50.1" customHeight="1">
      <c r="B726" s="23">
        <v>88434</v>
      </c>
      <c r="C726" s="23" t="s">
        <v>853</v>
      </c>
      <c r="D726" s="23" t="s">
        <v>12330</v>
      </c>
      <c r="E726" s="24">
        <v>4.08</v>
      </c>
    </row>
    <row r="727" spans="2:5" ht="50.1" customHeight="1">
      <c r="B727" s="23">
        <v>88435</v>
      </c>
      <c r="C727" s="23" t="s">
        <v>854</v>
      </c>
      <c r="D727" s="23" t="s">
        <v>12330</v>
      </c>
      <c r="E727" s="24">
        <v>0.91</v>
      </c>
    </row>
    <row r="728" spans="2:5" ht="50.1" customHeight="1">
      <c r="B728" s="23">
        <v>88436</v>
      </c>
      <c r="C728" s="23" t="s">
        <v>855</v>
      </c>
      <c r="D728" s="23" t="s">
        <v>12330</v>
      </c>
      <c r="E728" s="24">
        <v>4.46</v>
      </c>
    </row>
    <row r="729" spans="2:5" ht="50.1" customHeight="1">
      <c r="B729" s="23">
        <v>88437</v>
      </c>
      <c r="C729" s="23" t="s">
        <v>856</v>
      </c>
      <c r="D729" s="23" t="s">
        <v>12330</v>
      </c>
      <c r="E729" s="24">
        <v>4.04</v>
      </c>
    </row>
    <row r="730" spans="2:5" ht="50.1" customHeight="1">
      <c r="B730" s="23">
        <v>88569</v>
      </c>
      <c r="C730" s="23" t="s">
        <v>857</v>
      </c>
      <c r="D730" s="23" t="s">
        <v>12330</v>
      </c>
      <c r="E730" s="24">
        <v>2.2799999999999998</v>
      </c>
    </row>
    <row r="731" spans="2:5" ht="50.1" customHeight="1">
      <c r="B731" s="23">
        <v>88570</v>
      </c>
      <c r="C731" s="23" t="s">
        <v>858</v>
      </c>
      <c r="D731" s="23" t="s">
        <v>12330</v>
      </c>
      <c r="E731" s="24">
        <v>0.77</v>
      </c>
    </row>
    <row r="732" spans="2:5" ht="50.1" customHeight="1">
      <c r="B732" s="23">
        <v>88826</v>
      </c>
      <c r="C732" s="23" t="s">
        <v>859</v>
      </c>
      <c r="D732" s="23" t="s">
        <v>12330</v>
      </c>
      <c r="E732" s="24">
        <v>0.18</v>
      </c>
    </row>
    <row r="733" spans="2:5" ht="50.1" customHeight="1">
      <c r="B733" s="23">
        <v>88827</v>
      </c>
      <c r="C733" s="23" t="s">
        <v>860</v>
      </c>
      <c r="D733" s="23" t="s">
        <v>12330</v>
      </c>
      <c r="E733" s="24">
        <v>0.04</v>
      </c>
    </row>
    <row r="734" spans="2:5" ht="50.1" customHeight="1">
      <c r="B734" s="23">
        <v>88828</v>
      </c>
      <c r="C734" s="23" t="s">
        <v>861</v>
      </c>
      <c r="D734" s="23" t="s">
        <v>12330</v>
      </c>
      <c r="E734" s="24">
        <v>0.17</v>
      </c>
    </row>
    <row r="735" spans="2:5" ht="50.1" customHeight="1">
      <c r="B735" s="23">
        <v>88829</v>
      </c>
      <c r="C735" s="23" t="s">
        <v>862</v>
      </c>
      <c r="D735" s="23" t="s">
        <v>12330</v>
      </c>
      <c r="E735" s="24">
        <v>1.06</v>
      </c>
    </row>
    <row r="736" spans="2:5" ht="50.1" customHeight="1">
      <c r="B736" s="23">
        <v>88832</v>
      </c>
      <c r="C736" s="23" t="s">
        <v>863</v>
      </c>
      <c r="D736" s="23" t="s">
        <v>12330</v>
      </c>
      <c r="E736" s="24">
        <v>20.57</v>
      </c>
    </row>
    <row r="737" spans="2:5" ht="50.1" customHeight="1">
      <c r="B737" s="23">
        <v>88834</v>
      </c>
      <c r="C737" s="23" t="s">
        <v>864</v>
      </c>
      <c r="D737" s="23" t="s">
        <v>12330</v>
      </c>
      <c r="E737" s="24">
        <v>5.28</v>
      </c>
    </row>
    <row r="738" spans="2:5" ht="50.1" customHeight="1">
      <c r="B738" s="23">
        <v>88835</v>
      </c>
      <c r="C738" s="23" t="s">
        <v>865</v>
      </c>
      <c r="D738" s="23" t="s">
        <v>12330</v>
      </c>
      <c r="E738" s="24">
        <v>25.71</v>
      </c>
    </row>
    <row r="739" spans="2:5" ht="50.1" customHeight="1">
      <c r="B739" s="23">
        <v>88836</v>
      </c>
      <c r="C739" s="23" t="s">
        <v>866</v>
      </c>
      <c r="D739" s="23" t="s">
        <v>12330</v>
      </c>
      <c r="E739" s="24">
        <v>51.99</v>
      </c>
    </row>
    <row r="740" spans="2:5" ht="50.1" customHeight="1">
      <c r="B740" s="23">
        <v>88839</v>
      </c>
      <c r="C740" s="23" t="s">
        <v>867</v>
      </c>
      <c r="D740" s="23" t="s">
        <v>12330</v>
      </c>
      <c r="E740" s="24">
        <v>16.059999999999999</v>
      </c>
    </row>
    <row r="741" spans="2:5" ht="50.1" customHeight="1">
      <c r="B741" s="23">
        <v>88840</v>
      </c>
      <c r="C741" s="23" t="s">
        <v>868</v>
      </c>
      <c r="D741" s="23" t="s">
        <v>12330</v>
      </c>
      <c r="E741" s="24">
        <v>6.87</v>
      </c>
    </row>
    <row r="742" spans="2:5" ht="50.1" customHeight="1">
      <c r="B742" s="23">
        <v>88841</v>
      </c>
      <c r="C742" s="23" t="s">
        <v>869</v>
      </c>
      <c r="D742" s="23" t="s">
        <v>12330</v>
      </c>
      <c r="E742" s="24">
        <v>28.72</v>
      </c>
    </row>
    <row r="743" spans="2:5" ht="50.1" customHeight="1">
      <c r="B743" s="23">
        <v>88842</v>
      </c>
      <c r="C743" s="23" t="s">
        <v>870</v>
      </c>
      <c r="D743" s="23" t="s">
        <v>12330</v>
      </c>
      <c r="E743" s="24">
        <v>59.1</v>
      </c>
    </row>
    <row r="744" spans="2:5" ht="50.1" customHeight="1">
      <c r="B744" s="23">
        <v>88847</v>
      </c>
      <c r="C744" s="23" t="s">
        <v>871</v>
      </c>
      <c r="D744" s="23" t="s">
        <v>12330</v>
      </c>
      <c r="E744" s="24">
        <v>13.47</v>
      </c>
    </row>
    <row r="745" spans="2:5" ht="50.1" customHeight="1">
      <c r="B745" s="23">
        <v>88848</v>
      </c>
      <c r="C745" s="23" t="s">
        <v>872</v>
      </c>
      <c r="D745" s="23" t="s">
        <v>12330</v>
      </c>
      <c r="E745" s="24">
        <v>5.38</v>
      </c>
    </row>
    <row r="746" spans="2:5" ht="50.1" customHeight="1">
      <c r="B746" s="23">
        <v>88853</v>
      </c>
      <c r="C746" s="23" t="s">
        <v>873</v>
      </c>
      <c r="D746" s="23" t="s">
        <v>12330</v>
      </c>
      <c r="E746" s="24">
        <v>0.14000000000000001</v>
      </c>
    </row>
    <row r="747" spans="2:5" ht="50.1" customHeight="1">
      <c r="B747" s="23">
        <v>88854</v>
      </c>
      <c r="C747" s="23" t="s">
        <v>874</v>
      </c>
      <c r="D747" s="23" t="s">
        <v>12330</v>
      </c>
      <c r="E747" s="24">
        <v>0.03</v>
      </c>
    </row>
    <row r="748" spans="2:5" ht="50.1" customHeight="1">
      <c r="B748" s="23">
        <v>88855</v>
      </c>
      <c r="C748" s="23" t="s">
        <v>875</v>
      </c>
      <c r="D748" s="23" t="s">
        <v>12330</v>
      </c>
      <c r="E748" s="24">
        <v>1.7</v>
      </c>
    </row>
    <row r="749" spans="2:5" ht="50.1" customHeight="1">
      <c r="B749" s="23">
        <v>88856</v>
      </c>
      <c r="C749" s="23" t="s">
        <v>876</v>
      </c>
      <c r="D749" s="23" t="s">
        <v>12330</v>
      </c>
      <c r="E749" s="24">
        <v>0.45</v>
      </c>
    </row>
    <row r="750" spans="2:5" ht="50.1" customHeight="1">
      <c r="B750" s="23">
        <v>88857</v>
      </c>
      <c r="C750" s="23" t="s">
        <v>877</v>
      </c>
      <c r="D750" s="23" t="s">
        <v>12330</v>
      </c>
      <c r="E750" s="24">
        <v>12.48</v>
      </c>
    </row>
    <row r="751" spans="2:5" ht="50.1" customHeight="1">
      <c r="B751" s="23">
        <v>88858</v>
      </c>
      <c r="C751" s="23" t="s">
        <v>878</v>
      </c>
      <c r="D751" s="23" t="s">
        <v>12330</v>
      </c>
      <c r="E751" s="24">
        <v>3.2</v>
      </c>
    </row>
    <row r="752" spans="2:5" ht="50.1" customHeight="1">
      <c r="B752" s="23">
        <v>88859</v>
      </c>
      <c r="C752" s="23" t="s">
        <v>879</v>
      </c>
      <c r="D752" s="23" t="s">
        <v>12330</v>
      </c>
      <c r="E752" s="24">
        <v>11.1</v>
      </c>
    </row>
    <row r="753" spans="2:5" ht="50.1" customHeight="1">
      <c r="B753" s="23">
        <v>88860</v>
      </c>
      <c r="C753" s="23" t="s">
        <v>880</v>
      </c>
      <c r="D753" s="23" t="s">
        <v>12330</v>
      </c>
      <c r="E753" s="24">
        <v>2.85</v>
      </c>
    </row>
    <row r="754" spans="2:5" ht="50.1" customHeight="1">
      <c r="B754" s="23">
        <v>88900</v>
      </c>
      <c r="C754" s="23" t="s">
        <v>881</v>
      </c>
      <c r="D754" s="23" t="s">
        <v>12330</v>
      </c>
      <c r="E754" s="24">
        <v>23.98</v>
      </c>
    </row>
    <row r="755" spans="2:5" ht="50.1" customHeight="1">
      <c r="B755" s="23">
        <v>88902</v>
      </c>
      <c r="C755" s="23" t="s">
        <v>882</v>
      </c>
      <c r="D755" s="23" t="s">
        <v>12330</v>
      </c>
      <c r="E755" s="24">
        <v>6.16</v>
      </c>
    </row>
    <row r="756" spans="2:5" ht="50.1" customHeight="1">
      <c r="B756" s="23">
        <v>88903</v>
      </c>
      <c r="C756" s="23" t="s">
        <v>883</v>
      </c>
      <c r="D756" s="23" t="s">
        <v>12330</v>
      </c>
      <c r="E756" s="24">
        <v>29.98</v>
      </c>
    </row>
    <row r="757" spans="2:5" ht="50.1" customHeight="1">
      <c r="B757" s="23">
        <v>88904</v>
      </c>
      <c r="C757" s="23" t="s">
        <v>884</v>
      </c>
      <c r="D757" s="23" t="s">
        <v>12330</v>
      </c>
      <c r="E757" s="24">
        <v>73.25</v>
      </c>
    </row>
    <row r="758" spans="2:5" ht="50.1" customHeight="1">
      <c r="B758" s="23">
        <v>89009</v>
      </c>
      <c r="C758" s="23" t="s">
        <v>885</v>
      </c>
      <c r="D758" s="23" t="s">
        <v>12330</v>
      </c>
      <c r="E758" s="24">
        <v>19.899999999999999</v>
      </c>
    </row>
    <row r="759" spans="2:5" ht="50.1" customHeight="1">
      <c r="B759" s="23">
        <v>89010</v>
      </c>
      <c r="C759" s="23" t="s">
        <v>886</v>
      </c>
      <c r="D759" s="23" t="s">
        <v>12330</v>
      </c>
      <c r="E759" s="24">
        <v>8.51</v>
      </c>
    </row>
    <row r="760" spans="2:5" ht="50.1" customHeight="1">
      <c r="B760" s="23">
        <v>89011</v>
      </c>
      <c r="C760" s="23" t="s">
        <v>887</v>
      </c>
      <c r="D760" s="23" t="s">
        <v>12330</v>
      </c>
      <c r="E760" s="24">
        <v>12.04</v>
      </c>
    </row>
    <row r="761" spans="2:5" ht="50.1" customHeight="1">
      <c r="B761" s="23">
        <v>89012</v>
      </c>
      <c r="C761" s="23" t="s">
        <v>888</v>
      </c>
      <c r="D761" s="23" t="s">
        <v>12330</v>
      </c>
      <c r="E761" s="24">
        <v>3.09</v>
      </c>
    </row>
    <row r="762" spans="2:5" ht="50.1" customHeight="1">
      <c r="B762" s="23">
        <v>89013</v>
      </c>
      <c r="C762" s="23" t="s">
        <v>889</v>
      </c>
      <c r="D762" s="23" t="s">
        <v>12330</v>
      </c>
      <c r="E762" s="24">
        <v>65.19</v>
      </c>
    </row>
    <row r="763" spans="2:5" ht="50.1" customHeight="1">
      <c r="B763" s="23">
        <v>89014</v>
      </c>
      <c r="C763" s="23" t="s">
        <v>890</v>
      </c>
      <c r="D763" s="23" t="s">
        <v>12330</v>
      </c>
      <c r="E763" s="24">
        <v>27.88</v>
      </c>
    </row>
    <row r="764" spans="2:5" ht="50.1" customHeight="1">
      <c r="B764" s="23">
        <v>89015</v>
      </c>
      <c r="C764" s="23" t="s">
        <v>891</v>
      </c>
      <c r="D764" s="23" t="s">
        <v>12330</v>
      </c>
      <c r="E764" s="24">
        <v>1.96</v>
      </c>
    </row>
    <row r="765" spans="2:5" ht="50.1" customHeight="1">
      <c r="B765" s="23">
        <v>89016</v>
      </c>
      <c r="C765" s="23" t="s">
        <v>892</v>
      </c>
      <c r="D765" s="23" t="s">
        <v>12330</v>
      </c>
      <c r="E765" s="24">
        <v>0.5</v>
      </c>
    </row>
    <row r="766" spans="2:5" ht="50.1" customHeight="1">
      <c r="B766" s="23">
        <v>89017</v>
      </c>
      <c r="C766" s="23" t="s">
        <v>893</v>
      </c>
      <c r="D766" s="23" t="s">
        <v>12330</v>
      </c>
      <c r="E766" s="24">
        <v>19.78</v>
      </c>
    </row>
    <row r="767" spans="2:5" ht="50.1" customHeight="1">
      <c r="B767" s="23">
        <v>89018</v>
      </c>
      <c r="C767" s="23" t="s">
        <v>894</v>
      </c>
      <c r="D767" s="23" t="s">
        <v>12330</v>
      </c>
      <c r="E767" s="24">
        <v>8.4499999999999993</v>
      </c>
    </row>
    <row r="768" spans="2:5" ht="50.1" customHeight="1">
      <c r="B768" s="23">
        <v>89019</v>
      </c>
      <c r="C768" s="23" t="s">
        <v>895</v>
      </c>
      <c r="D768" s="23" t="s">
        <v>12330</v>
      </c>
      <c r="E768" s="24">
        <v>0.22</v>
      </c>
    </row>
    <row r="769" spans="2:5" ht="50.1" customHeight="1">
      <c r="B769" s="23">
        <v>89020</v>
      </c>
      <c r="C769" s="23" t="s">
        <v>896</v>
      </c>
      <c r="D769" s="23" t="s">
        <v>12330</v>
      </c>
      <c r="E769" s="24">
        <v>0.05</v>
      </c>
    </row>
    <row r="770" spans="2:5" ht="50.1" customHeight="1">
      <c r="B770" s="23">
        <v>89023</v>
      </c>
      <c r="C770" s="23" t="s">
        <v>897</v>
      </c>
      <c r="D770" s="23" t="s">
        <v>12330</v>
      </c>
      <c r="E770" s="24">
        <v>2.09</v>
      </c>
    </row>
    <row r="771" spans="2:5" ht="50.1" customHeight="1">
      <c r="B771" s="23">
        <v>89024</v>
      </c>
      <c r="C771" s="23" t="s">
        <v>898</v>
      </c>
      <c r="D771" s="23" t="s">
        <v>12330</v>
      </c>
      <c r="E771" s="24">
        <v>0.83</v>
      </c>
    </row>
    <row r="772" spans="2:5" ht="50.1" customHeight="1">
      <c r="B772" s="23">
        <v>89025</v>
      </c>
      <c r="C772" s="23" t="s">
        <v>899</v>
      </c>
      <c r="D772" s="23" t="s">
        <v>12330</v>
      </c>
      <c r="E772" s="24">
        <v>3.93</v>
      </c>
    </row>
    <row r="773" spans="2:5" ht="50.1" customHeight="1">
      <c r="B773" s="23">
        <v>89026</v>
      </c>
      <c r="C773" s="23" t="s">
        <v>900</v>
      </c>
      <c r="D773" s="23" t="s">
        <v>12330</v>
      </c>
      <c r="E773" s="24">
        <v>140.58000000000001</v>
      </c>
    </row>
    <row r="774" spans="2:5" ht="50.1" customHeight="1">
      <c r="B774" s="23">
        <v>89029</v>
      </c>
      <c r="C774" s="23" t="s">
        <v>901</v>
      </c>
      <c r="D774" s="23" t="s">
        <v>12330</v>
      </c>
      <c r="E774" s="24">
        <v>15.35</v>
      </c>
    </row>
    <row r="775" spans="2:5" ht="50.1" customHeight="1">
      <c r="B775" s="23">
        <v>89030</v>
      </c>
      <c r="C775" s="23" t="s">
        <v>902</v>
      </c>
      <c r="D775" s="23" t="s">
        <v>12330</v>
      </c>
      <c r="E775" s="24">
        <v>6.56</v>
      </c>
    </row>
    <row r="776" spans="2:5" ht="50.1" customHeight="1">
      <c r="B776" s="23">
        <v>89033</v>
      </c>
      <c r="C776" s="23" t="s">
        <v>903</v>
      </c>
      <c r="D776" s="23" t="s">
        <v>12330</v>
      </c>
      <c r="E776" s="24">
        <v>7.08</v>
      </c>
    </row>
    <row r="777" spans="2:5" ht="50.1" customHeight="1">
      <c r="B777" s="23">
        <v>89034</v>
      </c>
      <c r="C777" s="23" t="s">
        <v>904</v>
      </c>
      <c r="D777" s="23" t="s">
        <v>12330</v>
      </c>
      <c r="E777" s="24">
        <v>1.86</v>
      </c>
    </row>
    <row r="778" spans="2:5" ht="50.1" customHeight="1">
      <c r="B778" s="23">
        <v>89128</v>
      </c>
      <c r="C778" s="23" t="s">
        <v>905</v>
      </c>
      <c r="D778" s="23" t="s">
        <v>12330</v>
      </c>
      <c r="E778" s="24">
        <v>19.04</v>
      </c>
    </row>
    <row r="779" spans="2:5" ht="50.1" customHeight="1">
      <c r="B779" s="23">
        <v>89129</v>
      </c>
      <c r="C779" s="23" t="s">
        <v>906</v>
      </c>
      <c r="D779" s="23" t="s">
        <v>12330</v>
      </c>
      <c r="E779" s="24">
        <v>4.8899999999999997</v>
      </c>
    </row>
    <row r="780" spans="2:5" ht="50.1" customHeight="1">
      <c r="B780" s="23">
        <v>89130</v>
      </c>
      <c r="C780" s="23" t="s">
        <v>907</v>
      </c>
      <c r="D780" s="23" t="s">
        <v>12330</v>
      </c>
      <c r="E780" s="24">
        <v>26.4</v>
      </c>
    </row>
    <row r="781" spans="2:5" ht="50.1" customHeight="1">
      <c r="B781" s="23">
        <v>89131</v>
      </c>
      <c r="C781" s="23" t="s">
        <v>908</v>
      </c>
      <c r="D781" s="23" t="s">
        <v>12330</v>
      </c>
      <c r="E781" s="24">
        <v>6.78</v>
      </c>
    </row>
    <row r="782" spans="2:5" ht="50.1" customHeight="1">
      <c r="B782" s="23">
        <v>89210</v>
      </c>
      <c r="C782" s="23" t="s">
        <v>909</v>
      </c>
      <c r="D782" s="23" t="s">
        <v>12330</v>
      </c>
      <c r="E782" s="24">
        <v>16.190000000000001</v>
      </c>
    </row>
    <row r="783" spans="2:5" ht="50.1" customHeight="1">
      <c r="B783" s="23">
        <v>89211</v>
      </c>
      <c r="C783" s="23" t="s">
        <v>910</v>
      </c>
      <c r="D783" s="23" t="s">
        <v>12330</v>
      </c>
      <c r="E783" s="24">
        <v>4.25</v>
      </c>
    </row>
    <row r="784" spans="2:5" ht="50.1" customHeight="1">
      <c r="B784" s="23">
        <v>89212</v>
      </c>
      <c r="C784" s="23" t="s">
        <v>911</v>
      </c>
      <c r="D784" s="23" t="s">
        <v>12330</v>
      </c>
      <c r="E784" s="24">
        <v>13.84</v>
      </c>
    </row>
    <row r="785" spans="2:5" ht="50.1" customHeight="1">
      <c r="B785" s="23">
        <v>89213</v>
      </c>
      <c r="C785" s="23" t="s">
        <v>912</v>
      </c>
      <c r="D785" s="23" t="s">
        <v>12330</v>
      </c>
      <c r="E785" s="24">
        <v>4.1399999999999997</v>
      </c>
    </row>
    <row r="786" spans="2:5" ht="50.1" customHeight="1">
      <c r="B786" s="23">
        <v>89214</v>
      </c>
      <c r="C786" s="23" t="s">
        <v>913</v>
      </c>
      <c r="D786" s="23" t="s">
        <v>12330</v>
      </c>
      <c r="E786" s="24">
        <v>12.99</v>
      </c>
    </row>
    <row r="787" spans="2:5" ht="50.1" customHeight="1">
      <c r="B787" s="23">
        <v>89215</v>
      </c>
      <c r="C787" s="23" t="s">
        <v>914</v>
      </c>
      <c r="D787" s="23" t="s">
        <v>12330</v>
      </c>
      <c r="E787" s="24">
        <v>75.64</v>
      </c>
    </row>
    <row r="788" spans="2:5" ht="50.1" customHeight="1">
      <c r="B788" s="23">
        <v>89221</v>
      </c>
      <c r="C788" s="23" t="s">
        <v>915</v>
      </c>
      <c r="D788" s="23" t="s">
        <v>12330</v>
      </c>
      <c r="E788" s="24">
        <v>0.76</v>
      </c>
    </row>
    <row r="789" spans="2:5" ht="50.1" customHeight="1">
      <c r="B789" s="23">
        <v>89222</v>
      </c>
      <c r="C789" s="23" t="s">
        <v>916</v>
      </c>
      <c r="D789" s="23" t="s">
        <v>12330</v>
      </c>
      <c r="E789" s="24">
        <v>0.17</v>
      </c>
    </row>
    <row r="790" spans="2:5" ht="50.1" customHeight="1">
      <c r="B790" s="23">
        <v>89223</v>
      </c>
      <c r="C790" s="23" t="s">
        <v>917</v>
      </c>
      <c r="D790" s="23" t="s">
        <v>12330</v>
      </c>
      <c r="E790" s="24">
        <v>0.71</v>
      </c>
    </row>
    <row r="791" spans="2:5" ht="50.1" customHeight="1">
      <c r="B791" s="23">
        <v>89224</v>
      </c>
      <c r="C791" s="23" t="s">
        <v>918</v>
      </c>
      <c r="D791" s="23" t="s">
        <v>12330</v>
      </c>
      <c r="E791" s="24">
        <v>2.12</v>
      </c>
    </row>
    <row r="792" spans="2:5" ht="50.1" customHeight="1">
      <c r="B792" s="23">
        <v>89228</v>
      </c>
      <c r="C792" s="23" t="s">
        <v>919</v>
      </c>
      <c r="D792" s="23" t="s">
        <v>12330</v>
      </c>
      <c r="E792" s="24">
        <v>20.8</v>
      </c>
    </row>
    <row r="793" spans="2:5" ht="50.1" customHeight="1">
      <c r="B793" s="23">
        <v>89229</v>
      </c>
      <c r="C793" s="23" t="s">
        <v>920</v>
      </c>
      <c r="D793" s="23" t="s">
        <v>12330</v>
      </c>
      <c r="E793" s="24">
        <v>7.12</v>
      </c>
    </row>
    <row r="794" spans="2:5" ht="50.1" customHeight="1">
      <c r="B794" s="23">
        <v>89230</v>
      </c>
      <c r="C794" s="23" t="s">
        <v>921</v>
      </c>
      <c r="D794" s="23" t="s">
        <v>12330</v>
      </c>
      <c r="E794" s="24">
        <v>74.38</v>
      </c>
    </row>
    <row r="795" spans="2:5" ht="50.1" customHeight="1">
      <c r="B795" s="23">
        <v>89231</v>
      </c>
      <c r="C795" s="23" t="s">
        <v>922</v>
      </c>
      <c r="D795" s="23" t="s">
        <v>12330</v>
      </c>
      <c r="E795" s="24">
        <v>22.3</v>
      </c>
    </row>
    <row r="796" spans="2:5" ht="50.1" customHeight="1">
      <c r="B796" s="23">
        <v>89232</v>
      </c>
      <c r="C796" s="23" t="s">
        <v>923</v>
      </c>
      <c r="D796" s="23" t="s">
        <v>12330</v>
      </c>
      <c r="E796" s="24">
        <v>132.68</v>
      </c>
    </row>
    <row r="797" spans="2:5" ht="50.1" customHeight="1">
      <c r="B797" s="23">
        <v>89233</v>
      </c>
      <c r="C797" s="23" t="s">
        <v>924</v>
      </c>
      <c r="D797" s="23" t="s">
        <v>12330</v>
      </c>
      <c r="E797" s="24">
        <v>98.31</v>
      </c>
    </row>
    <row r="798" spans="2:5" ht="50.1" customHeight="1">
      <c r="B798" s="23">
        <v>89236</v>
      </c>
      <c r="C798" s="23" t="s">
        <v>925</v>
      </c>
      <c r="D798" s="23" t="s">
        <v>12330</v>
      </c>
      <c r="E798" s="24">
        <v>173.76</v>
      </c>
    </row>
    <row r="799" spans="2:5" ht="50.1" customHeight="1">
      <c r="B799" s="23">
        <v>89237</v>
      </c>
      <c r="C799" s="23" t="s">
        <v>926</v>
      </c>
      <c r="D799" s="23" t="s">
        <v>12330</v>
      </c>
      <c r="E799" s="24">
        <v>52.09</v>
      </c>
    </row>
    <row r="800" spans="2:5" ht="50.1" customHeight="1">
      <c r="B800" s="23">
        <v>89238</v>
      </c>
      <c r="C800" s="23" t="s">
        <v>927</v>
      </c>
      <c r="D800" s="23" t="s">
        <v>12330</v>
      </c>
      <c r="E800" s="24">
        <v>309.95</v>
      </c>
    </row>
    <row r="801" spans="2:5" ht="50.1" customHeight="1">
      <c r="B801" s="23">
        <v>89239</v>
      </c>
      <c r="C801" s="23" t="s">
        <v>928</v>
      </c>
      <c r="D801" s="23" t="s">
        <v>12330</v>
      </c>
      <c r="E801" s="24">
        <v>259.98</v>
      </c>
    </row>
    <row r="802" spans="2:5" ht="50.1" customHeight="1">
      <c r="B802" s="23">
        <v>89240</v>
      </c>
      <c r="C802" s="23" t="s">
        <v>929</v>
      </c>
      <c r="D802" s="23" t="s">
        <v>12330</v>
      </c>
      <c r="E802" s="24">
        <v>53.32</v>
      </c>
    </row>
    <row r="803" spans="2:5" ht="50.1" customHeight="1">
      <c r="B803" s="23">
        <v>89241</v>
      </c>
      <c r="C803" s="23" t="s">
        <v>930</v>
      </c>
      <c r="D803" s="23" t="s">
        <v>12330</v>
      </c>
      <c r="E803" s="24">
        <v>18.260000000000002</v>
      </c>
    </row>
    <row r="804" spans="2:5" ht="50.1" customHeight="1">
      <c r="B804" s="23">
        <v>89246</v>
      </c>
      <c r="C804" s="23" t="s">
        <v>931</v>
      </c>
      <c r="D804" s="23" t="s">
        <v>12330</v>
      </c>
      <c r="E804" s="24">
        <v>150.99</v>
      </c>
    </row>
    <row r="805" spans="2:5" ht="50.1" customHeight="1">
      <c r="B805" s="23">
        <v>89247</v>
      </c>
      <c r="C805" s="23" t="s">
        <v>932</v>
      </c>
      <c r="D805" s="23" t="s">
        <v>12330</v>
      </c>
      <c r="E805" s="24">
        <v>45.26</v>
      </c>
    </row>
    <row r="806" spans="2:5" ht="50.1" customHeight="1">
      <c r="B806" s="23">
        <v>89248</v>
      </c>
      <c r="C806" s="23" t="s">
        <v>933</v>
      </c>
      <c r="D806" s="23" t="s">
        <v>12330</v>
      </c>
      <c r="E806" s="24">
        <v>269.32</v>
      </c>
    </row>
    <row r="807" spans="2:5" ht="50.1" customHeight="1">
      <c r="B807" s="23">
        <v>89249</v>
      </c>
      <c r="C807" s="23" t="s">
        <v>934</v>
      </c>
      <c r="D807" s="23" t="s">
        <v>12330</v>
      </c>
      <c r="E807" s="24">
        <v>199.47</v>
      </c>
    </row>
    <row r="808" spans="2:5" ht="50.1" customHeight="1">
      <c r="B808" s="23">
        <v>89253</v>
      </c>
      <c r="C808" s="23" t="s">
        <v>935</v>
      </c>
      <c r="D808" s="23" t="s">
        <v>12330</v>
      </c>
      <c r="E808" s="24">
        <v>43.7</v>
      </c>
    </row>
    <row r="809" spans="2:5" ht="50.1" customHeight="1">
      <c r="B809" s="23">
        <v>89254</v>
      </c>
      <c r="C809" s="23" t="s">
        <v>936</v>
      </c>
      <c r="D809" s="23" t="s">
        <v>12330</v>
      </c>
      <c r="E809" s="24">
        <v>14.96</v>
      </c>
    </row>
    <row r="810" spans="2:5" ht="50.1" customHeight="1">
      <c r="B810" s="23">
        <v>89255</v>
      </c>
      <c r="C810" s="23" t="s">
        <v>937</v>
      </c>
      <c r="D810" s="23" t="s">
        <v>12330</v>
      </c>
      <c r="E810" s="24">
        <v>70.239999999999995</v>
      </c>
    </row>
    <row r="811" spans="2:5" ht="50.1" customHeight="1">
      <c r="B811" s="23">
        <v>89256</v>
      </c>
      <c r="C811" s="23" t="s">
        <v>938</v>
      </c>
      <c r="D811" s="23" t="s">
        <v>12330</v>
      </c>
      <c r="E811" s="24">
        <v>47.27</v>
      </c>
    </row>
    <row r="812" spans="2:5" ht="50.1" customHeight="1">
      <c r="B812" s="23">
        <v>89259</v>
      </c>
      <c r="C812" s="23" t="s">
        <v>939</v>
      </c>
      <c r="D812" s="23" t="s">
        <v>12330</v>
      </c>
      <c r="E812" s="24">
        <v>8.9499999999999993</v>
      </c>
    </row>
    <row r="813" spans="2:5" ht="50.1" customHeight="1">
      <c r="B813" s="23">
        <v>89260</v>
      </c>
      <c r="C813" s="23" t="s">
        <v>940</v>
      </c>
      <c r="D813" s="23" t="s">
        <v>12330</v>
      </c>
      <c r="E813" s="24">
        <v>3.57</v>
      </c>
    </row>
    <row r="814" spans="2:5" ht="50.1" customHeight="1">
      <c r="B814" s="23">
        <v>89262</v>
      </c>
      <c r="C814" s="23" t="s">
        <v>941</v>
      </c>
      <c r="D814" s="23" t="s">
        <v>12330</v>
      </c>
      <c r="E814" s="24">
        <v>16.77</v>
      </c>
    </row>
    <row r="815" spans="2:5" ht="50.1" customHeight="1">
      <c r="B815" s="23">
        <v>89264</v>
      </c>
      <c r="C815" s="23" t="s">
        <v>942</v>
      </c>
      <c r="D815" s="23" t="s">
        <v>12330</v>
      </c>
      <c r="E815" s="24">
        <v>7.12</v>
      </c>
    </row>
    <row r="816" spans="2:5" ht="50.1" customHeight="1">
      <c r="B816" s="23">
        <v>89265</v>
      </c>
      <c r="C816" s="23" t="s">
        <v>943</v>
      </c>
      <c r="D816" s="23" t="s">
        <v>12330</v>
      </c>
      <c r="E816" s="24">
        <v>2.84</v>
      </c>
    </row>
    <row r="817" spans="2:5" ht="50.1" customHeight="1">
      <c r="B817" s="23">
        <v>89266</v>
      </c>
      <c r="C817" s="23" t="s">
        <v>944</v>
      </c>
      <c r="D817" s="23" t="s">
        <v>12330</v>
      </c>
      <c r="E817" s="24">
        <v>0.56999999999999995</v>
      </c>
    </row>
    <row r="818" spans="2:5" ht="50.1" customHeight="1">
      <c r="B818" s="23">
        <v>89267</v>
      </c>
      <c r="C818" s="23" t="s">
        <v>945</v>
      </c>
      <c r="D818" s="23" t="s">
        <v>12330</v>
      </c>
      <c r="E818" s="24">
        <v>24.09</v>
      </c>
    </row>
    <row r="819" spans="2:5" ht="50.1" customHeight="1">
      <c r="B819" s="23">
        <v>89268</v>
      </c>
      <c r="C819" s="23" t="s">
        <v>946</v>
      </c>
      <c r="D819" s="23" t="s">
        <v>12330</v>
      </c>
      <c r="E819" s="24">
        <v>8.25</v>
      </c>
    </row>
    <row r="820" spans="2:5" ht="50.1" customHeight="1">
      <c r="B820" s="23">
        <v>89269</v>
      </c>
      <c r="C820" s="23" t="s">
        <v>947</v>
      </c>
      <c r="D820" s="23" t="s">
        <v>12330</v>
      </c>
      <c r="E820" s="24">
        <v>1.68</v>
      </c>
    </row>
    <row r="821" spans="2:5" ht="50.1" customHeight="1">
      <c r="B821" s="23">
        <v>89270</v>
      </c>
      <c r="C821" s="23" t="s">
        <v>948</v>
      </c>
      <c r="D821" s="23" t="s">
        <v>12330</v>
      </c>
      <c r="E821" s="24">
        <v>38.729999999999997</v>
      </c>
    </row>
    <row r="822" spans="2:5" ht="50.1" customHeight="1">
      <c r="B822" s="23">
        <v>89271</v>
      </c>
      <c r="C822" s="23" t="s">
        <v>949</v>
      </c>
      <c r="D822" s="23" t="s">
        <v>12330</v>
      </c>
      <c r="E822" s="24">
        <v>61.45</v>
      </c>
    </row>
    <row r="823" spans="2:5" ht="50.1" customHeight="1">
      <c r="B823" s="23">
        <v>89274</v>
      </c>
      <c r="C823" s="23" t="s">
        <v>950</v>
      </c>
      <c r="D823" s="23" t="s">
        <v>12330</v>
      </c>
      <c r="E823" s="24">
        <v>0.93</v>
      </c>
    </row>
    <row r="824" spans="2:5" ht="50.1" customHeight="1">
      <c r="B824" s="23">
        <v>89275</v>
      </c>
      <c r="C824" s="23" t="s">
        <v>951</v>
      </c>
      <c r="D824" s="23" t="s">
        <v>12330</v>
      </c>
      <c r="E824" s="24">
        <v>0.21</v>
      </c>
    </row>
    <row r="825" spans="2:5" ht="50.1" customHeight="1">
      <c r="B825" s="23">
        <v>89276</v>
      </c>
      <c r="C825" s="23" t="s">
        <v>952</v>
      </c>
      <c r="D825" s="23" t="s">
        <v>12330</v>
      </c>
      <c r="E825" s="24">
        <v>0.87</v>
      </c>
    </row>
    <row r="826" spans="2:5" ht="50.1" customHeight="1">
      <c r="B826" s="23">
        <v>89277</v>
      </c>
      <c r="C826" s="23" t="s">
        <v>953</v>
      </c>
      <c r="D826" s="23" t="s">
        <v>12330</v>
      </c>
      <c r="E826" s="24">
        <v>4.71</v>
      </c>
    </row>
    <row r="827" spans="2:5" ht="50.1" customHeight="1">
      <c r="B827" s="23">
        <v>89280</v>
      </c>
      <c r="C827" s="23" t="s">
        <v>954</v>
      </c>
      <c r="D827" s="23" t="s">
        <v>12330</v>
      </c>
      <c r="E827" s="24">
        <v>19.89</v>
      </c>
    </row>
    <row r="828" spans="2:5" ht="50.1" customHeight="1">
      <c r="B828" s="23">
        <v>89281</v>
      </c>
      <c r="C828" s="23" t="s">
        <v>955</v>
      </c>
      <c r="D828" s="23" t="s">
        <v>12330</v>
      </c>
      <c r="E828" s="24">
        <v>5.22</v>
      </c>
    </row>
    <row r="829" spans="2:5" ht="50.1" customHeight="1">
      <c r="B829" s="23">
        <v>89870</v>
      </c>
      <c r="C829" s="23" t="s">
        <v>956</v>
      </c>
      <c r="D829" s="23" t="s">
        <v>12330</v>
      </c>
      <c r="E829" s="24">
        <v>17.61</v>
      </c>
    </row>
    <row r="830" spans="2:5" ht="50.1" customHeight="1">
      <c r="B830" s="23">
        <v>89871</v>
      </c>
      <c r="C830" s="23" t="s">
        <v>957</v>
      </c>
      <c r="D830" s="23" t="s">
        <v>12330</v>
      </c>
      <c r="E830" s="24">
        <v>6.15</v>
      </c>
    </row>
    <row r="831" spans="2:5" ht="50.1" customHeight="1">
      <c r="B831" s="23">
        <v>89872</v>
      </c>
      <c r="C831" s="23" t="s">
        <v>958</v>
      </c>
      <c r="D831" s="23" t="s">
        <v>12330</v>
      </c>
      <c r="E831" s="24">
        <v>1.26</v>
      </c>
    </row>
    <row r="832" spans="2:5" ht="50.1" customHeight="1">
      <c r="B832" s="23">
        <v>89873</v>
      </c>
      <c r="C832" s="23" t="s">
        <v>959</v>
      </c>
      <c r="D832" s="23" t="s">
        <v>12330</v>
      </c>
      <c r="E832" s="24">
        <v>33.020000000000003</v>
      </c>
    </row>
    <row r="833" spans="2:5" ht="50.1" customHeight="1">
      <c r="B833" s="23">
        <v>89874</v>
      </c>
      <c r="C833" s="23" t="s">
        <v>960</v>
      </c>
      <c r="D833" s="23" t="s">
        <v>12330</v>
      </c>
      <c r="E833" s="24">
        <v>133.37</v>
      </c>
    </row>
    <row r="834" spans="2:5" ht="50.1" customHeight="1">
      <c r="B834" s="23">
        <v>89878</v>
      </c>
      <c r="C834" s="23" t="s">
        <v>961</v>
      </c>
      <c r="D834" s="23" t="s">
        <v>12330</v>
      </c>
      <c r="E834" s="24">
        <v>18.47</v>
      </c>
    </row>
    <row r="835" spans="2:5" ht="50.1" customHeight="1">
      <c r="B835" s="23">
        <v>89879</v>
      </c>
      <c r="C835" s="23" t="s">
        <v>962</v>
      </c>
      <c r="D835" s="23" t="s">
        <v>12330</v>
      </c>
      <c r="E835" s="24">
        <v>6.46</v>
      </c>
    </row>
    <row r="836" spans="2:5" ht="50.1" customHeight="1">
      <c r="B836" s="23">
        <v>89880</v>
      </c>
      <c r="C836" s="23" t="s">
        <v>963</v>
      </c>
      <c r="D836" s="23" t="s">
        <v>12330</v>
      </c>
      <c r="E836" s="24">
        <v>1.33</v>
      </c>
    </row>
    <row r="837" spans="2:5" ht="50.1" customHeight="1">
      <c r="B837" s="23">
        <v>89881</v>
      </c>
      <c r="C837" s="23" t="s">
        <v>964</v>
      </c>
      <c r="D837" s="23" t="s">
        <v>12330</v>
      </c>
      <c r="E837" s="24">
        <v>34.65</v>
      </c>
    </row>
    <row r="838" spans="2:5" ht="50.1" customHeight="1">
      <c r="B838" s="23">
        <v>89882</v>
      </c>
      <c r="C838" s="23" t="s">
        <v>965</v>
      </c>
      <c r="D838" s="23" t="s">
        <v>12330</v>
      </c>
      <c r="E838" s="24">
        <v>153.88999999999999</v>
      </c>
    </row>
    <row r="839" spans="2:5" ht="50.1" customHeight="1">
      <c r="B839" s="23">
        <v>90582</v>
      </c>
      <c r="C839" s="23" t="s">
        <v>966</v>
      </c>
      <c r="D839" s="23" t="s">
        <v>12330</v>
      </c>
      <c r="E839" s="24">
        <v>0.25</v>
      </c>
    </row>
    <row r="840" spans="2:5" ht="50.1" customHeight="1">
      <c r="B840" s="23">
        <v>90583</v>
      </c>
      <c r="C840" s="23" t="s">
        <v>967</v>
      </c>
      <c r="D840" s="23" t="s">
        <v>12330</v>
      </c>
      <c r="E840" s="24">
        <v>0.05</v>
      </c>
    </row>
    <row r="841" spans="2:5" ht="50.1" customHeight="1">
      <c r="B841" s="23">
        <v>90584</v>
      </c>
      <c r="C841" s="23" t="s">
        <v>968</v>
      </c>
      <c r="D841" s="23" t="s">
        <v>12330</v>
      </c>
      <c r="E841" s="24">
        <v>0.19</v>
      </c>
    </row>
    <row r="842" spans="2:5" ht="50.1" customHeight="1">
      <c r="B842" s="23">
        <v>90585</v>
      </c>
      <c r="C842" s="23" t="s">
        <v>969</v>
      </c>
      <c r="D842" s="23" t="s">
        <v>12330</v>
      </c>
      <c r="E842" s="24">
        <v>1.06</v>
      </c>
    </row>
    <row r="843" spans="2:5" ht="50.1" customHeight="1">
      <c r="B843" s="23">
        <v>90621</v>
      </c>
      <c r="C843" s="23" t="s">
        <v>970</v>
      </c>
      <c r="D843" s="23" t="s">
        <v>12330</v>
      </c>
      <c r="E843" s="24">
        <v>1.04</v>
      </c>
    </row>
    <row r="844" spans="2:5" ht="50.1" customHeight="1">
      <c r="B844" s="23">
        <v>90622</v>
      </c>
      <c r="C844" s="23" t="s">
        <v>971</v>
      </c>
      <c r="D844" s="23" t="s">
        <v>12330</v>
      </c>
      <c r="E844" s="24">
        <v>0.23</v>
      </c>
    </row>
    <row r="845" spans="2:5" ht="50.1" customHeight="1">
      <c r="B845" s="23">
        <v>90623</v>
      </c>
      <c r="C845" s="23" t="s">
        <v>972</v>
      </c>
      <c r="D845" s="23" t="s">
        <v>12330</v>
      </c>
      <c r="E845" s="24">
        <v>1.31</v>
      </c>
    </row>
    <row r="846" spans="2:5" ht="50.1" customHeight="1">
      <c r="B846" s="23">
        <v>90624</v>
      </c>
      <c r="C846" s="23" t="s">
        <v>973</v>
      </c>
      <c r="D846" s="23" t="s">
        <v>12330</v>
      </c>
      <c r="E846" s="24">
        <v>2.66</v>
      </c>
    </row>
    <row r="847" spans="2:5" ht="50.1" customHeight="1">
      <c r="B847" s="23">
        <v>90627</v>
      </c>
      <c r="C847" s="23" t="s">
        <v>974</v>
      </c>
      <c r="D847" s="23" t="s">
        <v>12330</v>
      </c>
      <c r="E847" s="24">
        <v>21.94</v>
      </c>
    </row>
    <row r="848" spans="2:5" ht="50.1" customHeight="1">
      <c r="B848" s="23">
        <v>90628</v>
      </c>
      <c r="C848" s="23" t="s">
        <v>975</v>
      </c>
      <c r="D848" s="23" t="s">
        <v>12330</v>
      </c>
      <c r="E848" s="24">
        <v>5.76</v>
      </c>
    </row>
    <row r="849" spans="2:5" ht="50.1" customHeight="1">
      <c r="B849" s="23">
        <v>90629</v>
      </c>
      <c r="C849" s="23" t="s">
        <v>976</v>
      </c>
      <c r="D849" s="23" t="s">
        <v>12330</v>
      </c>
      <c r="E849" s="24">
        <v>27.46</v>
      </c>
    </row>
    <row r="850" spans="2:5" ht="50.1" customHeight="1">
      <c r="B850" s="23">
        <v>90630</v>
      </c>
      <c r="C850" s="23" t="s">
        <v>977</v>
      </c>
      <c r="D850" s="23" t="s">
        <v>12330</v>
      </c>
      <c r="E850" s="24">
        <v>10.77</v>
      </c>
    </row>
    <row r="851" spans="2:5" ht="50.1" customHeight="1">
      <c r="B851" s="23">
        <v>90633</v>
      </c>
      <c r="C851" s="23" t="s">
        <v>978</v>
      </c>
      <c r="D851" s="23" t="s">
        <v>12330</v>
      </c>
      <c r="E851" s="24">
        <v>2.36</v>
      </c>
    </row>
    <row r="852" spans="2:5" ht="50.1" customHeight="1">
      <c r="B852" s="23">
        <v>90634</v>
      </c>
      <c r="C852" s="23" t="s">
        <v>979</v>
      </c>
      <c r="D852" s="23" t="s">
        <v>12330</v>
      </c>
      <c r="E852" s="24">
        <v>0.53</v>
      </c>
    </row>
    <row r="853" spans="2:5" ht="50.1" customHeight="1">
      <c r="B853" s="23">
        <v>90635</v>
      </c>
      <c r="C853" s="23" t="s">
        <v>980</v>
      </c>
      <c r="D853" s="23" t="s">
        <v>12330</v>
      </c>
      <c r="E853" s="24">
        <v>2.59</v>
      </c>
    </row>
    <row r="854" spans="2:5" ht="50.1" customHeight="1">
      <c r="B854" s="23">
        <v>90636</v>
      </c>
      <c r="C854" s="23" t="s">
        <v>981</v>
      </c>
      <c r="D854" s="23" t="s">
        <v>12330</v>
      </c>
      <c r="E854" s="24">
        <v>5.32</v>
      </c>
    </row>
    <row r="855" spans="2:5" ht="50.1" customHeight="1">
      <c r="B855" s="23">
        <v>90639</v>
      </c>
      <c r="C855" s="23" t="s">
        <v>982</v>
      </c>
      <c r="D855" s="23" t="s">
        <v>12330</v>
      </c>
      <c r="E855" s="24">
        <v>3.53</v>
      </c>
    </row>
    <row r="856" spans="2:5" ht="50.1" customHeight="1">
      <c r="B856" s="23">
        <v>90640</v>
      </c>
      <c r="C856" s="23" t="s">
        <v>983</v>
      </c>
      <c r="D856" s="23" t="s">
        <v>12330</v>
      </c>
      <c r="E856" s="24">
        <v>0.79</v>
      </c>
    </row>
    <row r="857" spans="2:5" ht="50.1" customHeight="1">
      <c r="B857" s="23">
        <v>90641</v>
      </c>
      <c r="C857" s="23" t="s">
        <v>984</v>
      </c>
      <c r="D857" s="23" t="s">
        <v>12330</v>
      </c>
      <c r="E857" s="24">
        <v>3.86</v>
      </c>
    </row>
    <row r="858" spans="2:5" ht="50.1" customHeight="1">
      <c r="B858" s="23">
        <v>90642</v>
      </c>
      <c r="C858" s="23" t="s">
        <v>985</v>
      </c>
      <c r="D858" s="23" t="s">
        <v>12330</v>
      </c>
      <c r="E858" s="24">
        <v>5.13</v>
      </c>
    </row>
    <row r="859" spans="2:5" ht="50.1" customHeight="1">
      <c r="B859" s="23">
        <v>90646</v>
      </c>
      <c r="C859" s="23" t="s">
        <v>986</v>
      </c>
      <c r="D859" s="23" t="s">
        <v>12330</v>
      </c>
      <c r="E859" s="24">
        <v>0.5</v>
      </c>
    </row>
    <row r="860" spans="2:5" ht="50.1" customHeight="1">
      <c r="B860" s="23">
        <v>90647</v>
      </c>
      <c r="C860" s="23" t="s">
        <v>987</v>
      </c>
      <c r="D860" s="23" t="s">
        <v>12330</v>
      </c>
      <c r="E860" s="24">
        <v>0.11</v>
      </c>
    </row>
    <row r="861" spans="2:5" ht="50.1" customHeight="1">
      <c r="B861" s="23">
        <v>90648</v>
      </c>
      <c r="C861" s="23" t="s">
        <v>988</v>
      </c>
      <c r="D861" s="23" t="s">
        <v>12330</v>
      </c>
      <c r="E861" s="24">
        <v>0.55000000000000004</v>
      </c>
    </row>
    <row r="862" spans="2:5" ht="50.1" customHeight="1">
      <c r="B862" s="23">
        <v>90649</v>
      </c>
      <c r="C862" s="23" t="s">
        <v>989</v>
      </c>
      <c r="D862" s="23" t="s">
        <v>12330</v>
      </c>
      <c r="E862" s="24">
        <v>8.27</v>
      </c>
    </row>
    <row r="863" spans="2:5" ht="50.1" customHeight="1">
      <c r="B863" s="23">
        <v>90652</v>
      </c>
      <c r="C863" s="23" t="s">
        <v>990</v>
      </c>
      <c r="D863" s="23" t="s">
        <v>12330</v>
      </c>
      <c r="E863" s="24">
        <v>2.2999999999999998</v>
      </c>
    </row>
    <row r="864" spans="2:5" ht="50.1" customHeight="1">
      <c r="B864" s="23">
        <v>90653</v>
      </c>
      <c r="C864" s="23" t="s">
        <v>991</v>
      </c>
      <c r="D864" s="23" t="s">
        <v>12330</v>
      </c>
      <c r="E864" s="24">
        <v>0.51</v>
      </c>
    </row>
    <row r="865" spans="2:5" ht="50.1" customHeight="1">
      <c r="B865" s="23">
        <v>90654</v>
      </c>
      <c r="C865" s="23" t="s">
        <v>992</v>
      </c>
      <c r="D865" s="23" t="s">
        <v>12330</v>
      </c>
      <c r="E865" s="24">
        <v>2.5099999999999998</v>
      </c>
    </row>
    <row r="866" spans="2:5" ht="50.1" customHeight="1">
      <c r="B866" s="23">
        <v>90655</v>
      </c>
      <c r="C866" s="23" t="s">
        <v>993</v>
      </c>
      <c r="D866" s="23" t="s">
        <v>12330</v>
      </c>
      <c r="E866" s="24">
        <v>5.44</v>
      </c>
    </row>
    <row r="867" spans="2:5" ht="50.1" customHeight="1">
      <c r="B867" s="23">
        <v>90658</v>
      </c>
      <c r="C867" s="23" t="s">
        <v>994</v>
      </c>
      <c r="D867" s="23" t="s">
        <v>12330</v>
      </c>
      <c r="E867" s="24">
        <v>2.46</v>
      </c>
    </row>
    <row r="868" spans="2:5" ht="50.1" customHeight="1">
      <c r="B868" s="23">
        <v>90659</v>
      </c>
      <c r="C868" s="23" t="s">
        <v>995</v>
      </c>
      <c r="D868" s="23" t="s">
        <v>12330</v>
      </c>
      <c r="E868" s="24">
        <v>0.55000000000000004</v>
      </c>
    </row>
    <row r="869" spans="2:5" ht="50.1" customHeight="1">
      <c r="B869" s="23">
        <v>90660</v>
      </c>
      <c r="C869" s="23" t="s">
        <v>996</v>
      </c>
      <c r="D869" s="23" t="s">
        <v>12330</v>
      </c>
      <c r="E869" s="24">
        <v>2.69</v>
      </c>
    </row>
    <row r="870" spans="2:5" ht="50.1" customHeight="1">
      <c r="B870" s="23">
        <v>90661</v>
      </c>
      <c r="C870" s="23" t="s">
        <v>997</v>
      </c>
      <c r="D870" s="23" t="s">
        <v>12330</v>
      </c>
      <c r="E870" s="24">
        <v>5.44</v>
      </c>
    </row>
    <row r="871" spans="2:5" ht="50.1" customHeight="1">
      <c r="B871" s="23">
        <v>90664</v>
      </c>
      <c r="C871" s="23" t="s">
        <v>998</v>
      </c>
      <c r="D871" s="23" t="s">
        <v>12330</v>
      </c>
      <c r="E871" s="24">
        <v>2.95</v>
      </c>
    </row>
    <row r="872" spans="2:5" ht="50.1" customHeight="1">
      <c r="B872" s="23">
        <v>90665</v>
      </c>
      <c r="C872" s="23" t="s">
        <v>999</v>
      </c>
      <c r="D872" s="23" t="s">
        <v>12330</v>
      </c>
      <c r="E872" s="24">
        <v>0.65</v>
      </c>
    </row>
    <row r="873" spans="2:5" ht="50.1" customHeight="1">
      <c r="B873" s="23">
        <v>90666</v>
      </c>
      <c r="C873" s="23" t="s">
        <v>1000</v>
      </c>
      <c r="D873" s="23" t="s">
        <v>12330</v>
      </c>
      <c r="E873" s="24">
        <v>3.22</v>
      </c>
    </row>
    <row r="874" spans="2:5" ht="50.1" customHeight="1">
      <c r="B874" s="23">
        <v>90667</v>
      </c>
      <c r="C874" s="23" t="s">
        <v>1001</v>
      </c>
      <c r="D874" s="23" t="s">
        <v>12330</v>
      </c>
      <c r="E874" s="24">
        <v>9.32</v>
      </c>
    </row>
    <row r="875" spans="2:5" ht="50.1" customHeight="1">
      <c r="B875" s="23">
        <v>90670</v>
      </c>
      <c r="C875" s="23" t="s">
        <v>1002</v>
      </c>
      <c r="D875" s="23" t="s">
        <v>12330</v>
      </c>
      <c r="E875" s="24">
        <v>100.71</v>
      </c>
    </row>
    <row r="876" spans="2:5" ht="50.1" customHeight="1">
      <c r="B876" s="23">
        <v>90671</v>
      </c>
      <c r="C876" s="23" t="s">
        <v>1003</v>
      </c>
      <c r="D876" s="23" t="s">
        <v>12330</v>
      </c>
      <c r="E876" s="24">
        <v>26.45</v>
      </c>
    </row>
    <row r="877" spans="2:5" ht="50.1" customHeight="1">
      <c r="B877" s="23">
        <v>90672</v>
      </c>
      <c r="C877" s="23" t="s">
        <v>1004</v>
      </c>
      <c r="D877" s="23" t="s">
        <v>12330</v>
      </c>
      <c r="E877" s="24">
        <v>126.03</v>
      </c>
    </row>
    <row r="878" spans="2:5" ht="50.1" customHeight="1">
      <c r="B878" s="23">
        <v>90673</v>
      </c>
      <c r="C878" s="23" t="s">
        <v>1005</v>
      </c>
      <c r="D878" s="23" t="s">
        <v>12330</v>
      </c>
      <c r="E878" s="24">
        <v>126.68</v>
      </c>
    </row>
    <row r="879" spans="2:5" ht="50.1" customHeight="1">
      <c r="B879" s="23">
        <v>90676</v>
      </c>
      <c r="C879" s="23" t="s">
        <v>1006</v>
      </c>
      <c r="D879" s="23" t="s">
        <v>12330</v>
      </c>
      <c r="E879" s="24">
        <v>53.38</v>
      </c>
    </row>
    <row r="880" spans="2:5" ht="50.1" customHeight="1">
      <c r="B880" s="23">
        <v>90677</v>
      </c>
      <c r="C880" s="23" t="s">
        <v>1007</v>
      </c>
      <c r="D880" s="23" t="s">
        <v>12330</v>
      </c>
      <c r="E880" s="24">
        <v>14.02</v>
      </c>
    </row>
    <row r="881" spans="2:5" ht="50.1" customHeight="1">
      <c r="B881" s="23">
        <v>90678</v>
      </c>
      <c r="C881" s="23" t="s">
        <v>1008</v>
      </c>
      <c r="D881" s="23" t="s">
        <v>12330</v>
      </c>
      <c r="E881" s="24">
        <v>66.8</v>
      </c>
    </row>
    <row r="882" spans="2:5" ht="50.1" customHeight="1">
      <c r="B882" s="23">
        <v>90679</v>
      </c>
      <c r="C882" s="23" t="s">
        <v>1009</v>
      </c>
      <c r="D882" s="23" t="s">
        <v>12330</v>
      </c>
      <c r="E882" s="24">
        <v>64.760000000000005</v>
      </c>
    </row>
    <row r="883" spans="2:5" ht="50.1" customHeight="1">
      <c r="B883" s="23">
        <v>90682</v>
      </c>
      <c r="C883" s="23" t="s">
        <v>1010</v>
      </c>
      <c r="D883" s="23" t="s">
        <v>12330</v>
      </c>
      <c r="E883" s="24">
        <v>26.56</v>
      </c>
    </row>
    <row r="884" spans="2:5" ht="50.1" customHeight="1">
      <c r="B884" s="23">
        <v>90683</v>
      </c>
      <c r="C884" s="23" t="s">
        <v>1011</v>
      </c>
      <c r="D884" s="23" t="s">
        <v>12330</v>
      </c>
      <c r="E884" s="24">
        <v>5.97</v>
      </c>
    </row>
    <row r="885" spans="2:5" ht="50.1" customHeight="1">
      <c r="B885" s="23">
        <v>90684</v>
      </c>
      <c r="C885" s="23" t="s">
        <v>1012</v>
      </c>
      <c r="D885" s="23" t="s">
        <v>12330</v>
      </c>
      <c r="E885" s="24">
        <v>29.05</v>
      </c>
    </row>
    <row r="886" spans="2:5" ht="50.1" customHeight="1">
      <c r="B886" s="23">
        <v>90685</v>
      </c>
      <c r="C886" s="23" t="s">
        <v>1013</v>
      </c>
      <c r="D886" s="23" t="s">
        <v>12330</v>
      </c>
      <c r="E886" s="24">
        <v>40.159999999999997</v>
      </c>
    </row>
    <row r="887" spans="2:5" ht="50.1" customHeight="1">
      <c r="B887" s="23">
        <v>90688</v>
      </c>
      <c r="C887" s="23" t="s">
        <v>1014</v>
      </c>
      <c r="D887" s="23" t="s">
        <v>12330</v>
      </c>
      <c r="E887" s="24">
        <v>13.4</v>
      </c>
    </row>
    <row r="888" spans="2:5" ht="50.1" customHeight="1">
      <c r="B888" s="23">
        <v>90689</v>
      </c>
      <c r="C888" s="23" t="s">
        <v>1015</v>
      </c>
      <c r="D888" s="23" t="s">
        <v>12330</v>
      </c>
      <c r="E888" s="24">
        <v>2.57</v>
      </c>
    </row>
    <row r="889" spans="2:5" ht="50.1" customHeight="1">
      <c r="B889" s="23">
        <v>90690</v>
      </c>
      <c r="C889" s="23" t="s">
        <v>1016</v>
      </c>
      <c r="D889" s="23" t="s">
        <v>12330</v>
      </c>
      <c r="E889" s="24">
        <v>16.75</v>
      </c>
    </row>
    <row r="890" spans="2:5" ht="50.1" customHeight="1">
      <c r="B890" s="23">
        <v>90691</v>
      </c>
      <c r="C890" s="23" t="s">
        <v>1017</v>
      </c>
      <c r="D890" s="23" t="s">
        <v>12330</v>
      </c>
      <c r="E890" s="24">
        <v>22.21</v>
      </c>
    </row>
    <row r="891" spans="2:5" ht="50.1" customHeight="1">
      <c r="B891" s="23">
        <v>90957</v>
      </c>
      <c r="C891" s="23" t="s">
        <v>1018</v>
      </c>
      <c r="D891" s="23" t="s">
        <v>12330</v>
      </c>
      <c r="E891" s="24">
        <v>1.82</v>
      </c>
    </row>
    <row r="892" spans="2:5" ht="50.1" customHeight="1">
      <c r="B892" s="23">
        <v>90958</v>
      </c>
      <c r="C892" s="23" t="s">
        <v>1019</v>
      </c>
      <c r="D892" s="23" t="s">
        <v>12330</v>
      </c>
      <c r="E892" s="24">
        <v>0.48</v>
      </c>
    </row>
    <row r="893" spans="2:5" ht="50.1" customHeight="1">
      <c r="B893" s="23">
        <v>90960</v>
      </c>
      <c r="C893" s="23" t="s">
        <v>1020</v>
      </c>
      <c r="D893" s="23" t="s">
        <v>12330</v>
      </c>
      <c r="E893" s="24">
        <v>2.44</v>
      </c>
    </row>
    <row r="894" spans="2:5" ht="50.1" customHeight="1">
      <c r="B894" s="23">
        <v>90961</v>
      </c>
      <c r="C894" s="23" t="s">
        <v>1021</v>
      </c>
      <c r="D894" s="23" t="s">
        <v>12330</v>
      </c>
      <c r="E894" s="24">
        <v>0.64</v>
      </c>
    </row>
    <row r="895" spans="2:5" ht="50.1" customHeight="1">
      <c r="B895" s="23">
        <v>90962</v>
      </c>
      <c r="C895" s="23" t="s">
        <v>1022</v>
      </c>
      <c r="D895" s="23" t="s">
        <v>12330</v>
      </c>
      <c r="E895" s="24">
        <v>3.05</v>
      </c>
    </row>
    <row r="896" spans="2:5" ht="50.1" customHeight="1">
      <c r="B896" s="23">
        <v>90963</v>
      </c>
      <c r="C896" s="23" t="s">
        <v>1023</v>
      </c>
      <c r="D896" s="23" t="s">
        <v>12330</v>
      </c>
      <c r="E896" s="24">
        <v>9.32</v>
      </c>
    </row>
    <row r="897" spans="2:5" ht="50.1" customHeight="1">
      <c r="B897" s="23">
        <v>90968</v>
      </c>
      <c r="C897" s="23" t="s">
        <v>1024</v>
      </c>
      <c r="D897" s="23" t="s">
        <v>12330</v>
      </c>
      <c r="E897" s="24">
        <v>2.44</v>
      </c>
    </row>
    <row r="898" spans="2:5" ht="50.1" customHeight="1">
      <c r="B898" s="23">
        <v>90969</v>
      </c>
      <c r="C898" s="23" t="s">
        <v>1025</v>
      </c>
      <c r="D898" s="23" t="s">
        <v>12330</v>
      </c>
      <c r="E898" s="24">
        <v>0.64</v>
      </c>
    </row>
    <row r="899" spans="2:5" ht="50.1" customHeight="1">
      <c r="B899" s="23">
        <v>90970</v>
      </c>
      <c r="C899" s="23" t="s">
        <v>1026</v>
      </c>
      <c r="D899" s="23" t="s">
        <v>12330</v>
      </c>
      <c r="E899" s="24">
        <v>3.06</v>
      </c>
    </row>
    <row r="900" spans="2:5" ht="50.1" customHeight="1">
      <c r="B900" s="23">
        <v>90971</v>
      </c>
      <c r="C900" s="23" t="s">
        <v>1027</v>
      </c>
      <c r="D900" s="23" t="s">
        <v>12330</v>
      </c>
      <c r="E900" s="24">
        <v>37.76</v>
      </c>
    </row>
    <row r="901" spans="2:5" ht="50.1" customHeight="1">
      <c r="B901" s="23">
        <v>90975</v>
      </c>
      <c r="C901" s="23" t="s">
        <v>1028</v>
      </c>
      <c r="D901" s="23" t="s">
        <v>12330</v>
      </c>
      <c r="E901" s="24">
        <v>6.21</v>
      </c>
    </row>
    <row r="902" spans="2:5" ht="50.1" customHeight="1">
      <c r="B902" s="23">
        <v>90976</v>
      </c>
      <c r="C902" s="23" t="s">
        <v>1029</v>
      </c>
      <c r="D902" s="23" t="s">
        <v>12330</v>
      </c>
      <c r="E902" s="24">
        <v>1.63</v>
      </c>
    </row>
    <row r="903" spans="2:5" ht="50.1" customHeight="1">
      <c r="B903" s="23">
        <v>90977</v>
      </c>
      <c r="C903" s="23" t="s">
        <v>1030</v>
      </c>
      <c r="D903" s="23" t="s">
        <v>12330</v>
      </c>
      <c r="E903" s="24">
        <v>7.77</v>
      </c>
    </row>
    <row r="904" spans="2:5" ht="50.1" customHeight="1">
      <c r="B904" s="23">
        <v>90978</v>
      </c>
      <c r="C904" s="23" t="s">
        <v>1031</v>
      </c>
      <c r="D904" s="23" t="s">
        <v>12330</v>
      </c>
      <c r="E904" s="24">
        <v>97.92</v>
      </c>
    </row>
    <row r="905" spans="2:5" ht="50.1" customHeight="1">
      <c r="B905" s="23">
        <v>90992</v>
      </c>
      <c r="C905" s="23" t="s">
        <v>1032</v>
      </c>
      <c r="D905" s="23" t="s">
        <v>12330</v>
      </c>
      <c r="E905" s="24">
        <v>2.9</v>
      </c>
    </row>
    <row r="906" spans="2:5" ht="50.1" customHeight="1">
      <c r="B906" s="23">
        <v>90993</v>
      </c>
      <c r="C906" s="23" t="s">
        <v>1033</v>
      </c>
      <c r="D906" s="23" t="s">
        <v>12330</v>
      </c>
      <c r="E906" s="24">
        <v>0.76</v>
      </c>
    </row>
    <row r="907" spans="2:5" ht="50.1" customHeight="1">
      <c r="B907" s="23">
        <v>90994</v>
      </c>
      <c r="C907" s="23" t="s">
        <v>1034</v>
      </c>
      <c r="D907" s="23" t="s">
        <v>12330</v>
      </c>
      <c r="E907" s="24">
        <v>3.63</v>
      </c>
    </row>
    <row r="908" spans="2:5" ht="50.1" customHeight="1">
      <c r="B908" s="23">
        <v>90995</v>
      </c>
      <c r="C908" s="23" t="s">
        <v>1035</v>
      </c>
      <c r="D908" s="23" t="s">
        <v>12330</v>
      </c>
      <c r="E908" s="24">
        <v>51.28</v>
      </c>
    </row>
    <row r="909" spans="2:5" ht="50.1" customHeight="1">
      <c r="B909" s="23">
        <v>91021</v>
      </c>
      <c r="C909" s="23" t="s">
        <v>1036</v>
      </c>
      <c r="D909" s="23" t="s">
        <v>12330</v>
      </c>
      <c r="E909" s="24">
        <v>2.89</v>
      </c>
    </row>
    <row r="910" spans="2:5" ht="50.1" customHeight="1">
      <c r="B910" s="23">
        <v>91026</v>
      </c>
      <c r="C910" s="23" t="s">
        <v>1037</v>
      </c>
      <c r="D910" s="23" t="s">
        <v>12330</v>
      </c>
      <c r="E910" s="24">
        <v>10.1</v>
      </c>
    </row>
    <row r="911" spans="2:5" ht="50.1" customHeight="1">
      <c r="B911" s="23">
        <v>91027</v>
      </c>
      <c r="C911" s="23" t="s">
        <v>1038</v>
      </c>
      <c r="D911" s="23" t="s">
        <v>12330</v>
      </c>
      <c r="E911" s="24">
        <v>4.03</v>
      </c>
    </row>
    <row r="912" spans="2:5" ht="50.1" customHeight="1">
      <c r="B912" s="23">
        <v>91028</v>
      </c>
      <c r="C912" s="23" t="s">
        <v>1039</v>
      </c>
      <c r="D912" s="23" t="s">
        <v>12330</v>
      </c>
      <c r="E912" s="24">
        <v>0.82</v>
      </c>
    </row>
    <row r="913" spans="2:5" ht="50.1" customHeight="1">
      <c r="B913" s="23">
        <v>91029</v>
      </c>
      <c r="C913" s="23" t="s">
        <v>1040</v>
      </c>
      <c r="D913" s="23" t="s">
        <v>12330</v>
      </c>
      <c r="E913" s="24">
        <v>18.95</v>
      </c>
    </row>
    <row r="914" spans="2:5" ht="50.1" customHeight="1">
      <c r="B914" s="23">
        <v>91030</v>
      </c>
      <c r="C914" s="23" t="s">
        <v>1041</v>
      </c>
      <c r="D914" s="23" t="s">
        <v>12330</v>
      </c>
      <c r="E914" s="24">
        <v>107.71</v>
      </c>
    </row>
    <row r="915" spans="2:5" ht="50.1" customHeight="1">
      <c r="B915" s="23">
        <v>91273</v>
      </c>
      <c r="C915" s="23" t="s">
        <v>1042</v>
      </c>
      <c r="D915" s="23" t="s">
        <v>12330</v>
      </c>
      <c r="E915" s="24">
        <v>0.56999999999999995</v>
      </c>
    </row>
    <row r="916" spans="2:5" ht="50.1" customHeight="1">
      <c r="B916" s="23">
        <v>91274</v>
      </c>
      <c r="C916" s="23" t="s">
        <v>1043</v>
      </c>
      <c r="D916" s="23" t="s">
        <v>12330</v>
      </c>
      <c r="E916" s="24">
        <v>0.15</v>
      </c>
    </row>
    <row r="917" spans="2:5" ht="50.1" customHeight="1">
      <c r="B917" s="23">
        <v>91275</v>
      </c>
      <c r="C917" s="23" t="s">
        <v>1044</v>
      </c>
      <c r="D917" s="23" t="s">
        <v>12330</v>
      </c>
      <c r="E917" s="24">
        <v>0.71</v>
      </c>
    </row>
    <row r="918" spans="2:5" ht="50.1" customHeight="1">
      <c r="B918" s="23">
        <v>91276</v>
      </c>
      <c r="C918" s="23" t="s">
        <v>1045</v>
      </c>
      <c r="D918" s="23" t="s">
        <v>12330</v>
      </c>
      <c r="E918" s="24">
        <v>3.75</v>
      </c>
    </row>
    <row r="919" spans="2:5" ht="50.1" customHeight="1">
      <c r="B919" s="23">
        <v>91279</v>
      </c>
      <c r="C919" s="23" t="s">
        <v>1046</v>
      </c>
      <c r="D919" s="23" t="s">
        <v>12330</v>
      </c>
      <c r="E919" s="24">
        <v>0.53</v>
      </c>
    </row>
    <row r="920" spans="2:5" ht="50.1" customHeight="1">
      <c r="B920" s="23">
        <v>91280</v>
      </c>
      <c r="C920" s="23" t="s">
        <v>1047</v>
      </c>
      <c r="D920" s="23" t="s">
        <v>12330</v>
      </c>
      <c r="E920" s="24">
        <v>0.11</v>
      </c>
    </row>
    <row r="921" spans="2:5" ht="50.1" customHeight="1">
      <c r="B921" s="23">
        <v>91281</v>
      </c>
      <c r="C921" s="23" t="s">
        <v>1048</v>
      </c>
      <c r="D921" s="23" t="s">
        <v>12330</v>
      </c>
      <c r="E921" s="24">
        <v>0.67</v>
      </c>
    </row>
    <row r="922" spans="2:5" ht="50.1" customHeight="1">
      <c r="B922" s="23">
        <v>91282</v>
      </c>
      <c r="C922" s="23" t="s">
        <v>1049</v>
      </c>
      <c r="D922" s="23" t="s">
        <v>12330</v>
      </c>
      <c r="E922" s="24">
        <v>8.98</v>
      </c>
    </row>
    <row r="923" spans="2:5" ht="50.1" customHeight="1">
      <c r="B923" s="23">
        <v>91354</v>
      </c>
      <c r="C923" s="23" t="s">
        <v>1050</v>
      </c>
      <c r="D923" s="23" t="s">
        <v>12330</v>
      </c>
      <c r="E923" s="24">
        <v>7.9</v>
      </c>
    </row>
    <row r="924" spans="2:5" ht="50.1" customHeight="1">
      <c r="B924" s="23">
        <v>91355</v>
      </c>
      <c r="C924" s="23" t="s">
        <v>1051</v>
      </c>
      <c r="D924" s="23" t="s">
        <v>12330</v>
      </c>
      <c r="E924" s="24">
        <v>3.15</v>
      </c>
    </row>
    <row r="925" spans="2:5" ht="50.1" customHeight="1">
      <c r="B925" s="23">
        <v>91356</v>
      </c>
      <c r="C925" s="23" t="s">
        <v>1052</v>
      </c>
      <c r="D925" s="23" t="s">
        <v>12330</v>
      </c>
      <c r="E925" s="24">
        <v>0.64</v>
      </c>
    </row>
    <row r="926" spans="2:5" ht="50.1" customHeight="1">
      <c r="B926" s="23">
        <v>91359</v>
      </c>
      <c r="C926" s="23" t="s">
        <v>1053</v>
      </c>
      <c r="D926" s="23" t="s">
        <v>12330</v>
      </c>
      <c r="E926" s="24">
        <v>8.82</v>
      </c>
    </row>
    <row r="927" spans="2:5" ht="50.1" customHeight="1">
      <c r="B927" s="23">
        <v>91360</v>
      </c>
      <c r="C927" s="23" t="s">
        <v>1054</v>
      </c>
      <c r="D927" s="23" t="s">
        <v>12330</v>
      </c>
      <c r="E927" s="24">
        <v>3.52</v>
      </c>
    </row>
    <row r="928" spans="2:5" ht="50.1" customHeight="1">
      <c r="B928" s="23">
        <v>91361</v>
      </c>
      <c r="C928" s="23" t="s">
        <v>1055</v>
      </c>
      <c r="D928" s="23" t="s">
        <v>12330</v>
      </c>
      <c r="E928" s="24">
        <v>0.71</v>
      </c>
    </row>
    <row r="929" spans="2:5" ht="50.1" customHeight="1">
      <c r="B929" s="23">
        <v>91367</v>
      </c>
      <c r="C929" s="23" t="s">
        <v>1056</v>
      </c>
      <c r="D929" s="23" t="s">
        <v>12330</v>
      </c>
      <c r="E929" s="24">
        <v>11.38</v>
      </c>
    </row>
    <row r="930" spans="2:5" ht="50.1" customHeight="1">
      <c r="B930" s="23">
        <v>91368</v>
      </c>
      <c r="C930" s="23" t="s">
        <v>1057</v>
      </c>
      <c r="D930" s="23" t="s">
        <v>12330</v>
      </c>
      <c r="E930" s="24">
        <v>3.98</v>
      </c>
    </row>
    <row r="931" spans="2:5" ht="50.1" customHeight="1">
      <c r="B931" s="23">
        <v>91369</v>
      </c>
      <c r="C931" s="23" t="s">
        <v>1058</v>
      </c>
      <c r="D931" s="23" t="s">
        <v>12330</v>
      </c>
      <c r="E931" s="24">
        <v>0.82</v>
      </c>
    </row>
    <row r="932" spans="2:5" ht="50.1" customHeight="1">
      <c r="B932" s="23">
        <v>91375</v>
      </c>
      <c r="C932" s="23" t="s">
        <v>1059</v>
      </c>
      <c r="D932" s="23" t="s">
        <v>12330</v>
      </c>
      <c r="E932" s="24">
        <v>6.66</v>
      </c>
    </row>
    <row r="933" spans="2:5" ht="50.1" customHeight="1">
      <c r="B933" s="23">
        <v>91376</v>
      </c>
      <c r="C933" s="23" t="s">
        <v>1060</v>
      </c>
      <c r="D933" s="23" t="s">
        <v>12330</v>
      </c>
      <c r="E933" s="24">
        <v>2.66</v>
      </c>
    </row>
    <row r="934" spans="2:5" ht="50.1" customHeight="1">
      <c r="B934" s="23">
        <v>91377</v>
      </c>
      <c r="C934" s="23" t="s">
        <v>1061</v>
      </c>
      <c r="D934" s="23" t="s">
        <v>12330</v>
      </c>
      <c r="E934" s="24">
        <v>0.54</v>
      </c>
    </row>
    <row r="935" spans="2:5" ht="50.1" customHeight="1">
      <c r="B935" s="23">
        <v>91380</v>
      </c>
      <c r="C935" s="23" t="s">
        <v>1062</v>
      </c>
      <c r="D935" s="23" t="s">
        <v>12330</v>
      </c>
      <c r="E935" s="24">
        <v>12.83</v>
      </c>
    </row>
    <row r="936" spans="2:5" ht="50.1" customHeight="1">
      <c r="B936" s="23">
        <v>91381</v>
      </c>
      <c r="C936" s="23" t="s">
        <v>1063</v>
      </c>
      <c r="D936" s="23" t="s">
        <v>12330</v>
      </c>
      <c r="E936" s="24">
        <v>4.49</v>
      </c>
    </row>
    <row r="937" spans="2:5" ht="50.1" customHeight="1">
      <c r="B937" s="23">
        <v>91382</v>
      </c>
      <c r="C937" s="23" t="s">
        <v>1064</v>
      </c>
      <c r="D937" s="23" t="s">
        <v>12330</v>
      </c>
      <c r="E937" s="24">
        <v>0.92</v>
      </c>
    </row>
    <row r="938" spans="2:5" ht="50.1" customHeight="1">
      <c r="B938" s="23">
        <v>91383</v>
      </c>
      <c r="C938" s="23" t="s">
        <v>1065</v>
      </c>
      <c r="D938" s="23" t="s">
        <v>12330</v>
      </c>
      <c r="E938" s="24">
        <v>24.06</v>
      </c>
    </row>
    <row r="939" spans="2:5" ht="50.1" customHeight="1">
      <c r="B939" s="23">
        <v>91384</v>
      </c>
      <c r="C939" s="23" t="s">
        <v>1066</v>
      </c>
      <c r="D939" s="23" t="s">
        <v>12330</v>
      </c>
      <c r="E939" s="24">
        <v>107.25</v>
      </c>
    </row>
    <row r="940" spans="2:5" ht="50.1" customHeight="1">
      <c r="B940" s="23">
        <v>91390</v>
      </c>
      <c r="C940" s="23" t="s">
        <v>1067</v>
      </c>
      <c r="D940" s="23" t="s">
        <v>12330</v>
      </c>
      <c r="E940" s="24">
        <v>8.4700000000000006</v>
      </c>
    </row>
    <row r="941" spans="2:5" ht="50.1" customHeight="1">
      <c r="B941" s="23">
        <v>91391</v>
      </c>
      <c r="C941" s="23" t="s">
        <v>1068</v>
      </c>
      <c r="D941" s="23" t="s">
        <v>12330</v>
      </c>
      <c r="E941" s="24">
        <v>3.38</v>
      </c>
    </row>
    <row r="942" spans="2:5" ht="50.1" customHeight="1">
      <c r="B942" s="23">
        <v>91392</v>
      </c>
      <c r="C942" s="23" t="s">
        <v>1069</v>
      </c>
      <c r="D942" s="23" t="s">
        <v>12330</v>
      </c>
      <c r="E942" s="24">
        <v>0.68</v>
      </c>
    </row>
    <row r="943" spans="2:5" ht="50.1" customHeight="1">
      <c r="B943" s="23">
        <v>91396</v>
      </c>
      <c r="C943" s="23" t="s">
        <v>1070</v>
      </c>
      <c r="D943" s="23" t="s">
        <v>12330</v>
      </c>
      <c r="E943" s="24">
        <v>11.32</v>
      </c>
    </row>
    <row r="944" spans="2:5" ht="50.1" customHeight="1">
      <c r="B944" s="23">
        <v>91397</v>
      </c>
      <c r="C944" s="23" t="s">
        <v>1071</v>
      </c>
      <c r="D944" s="23" t="s">
        <v>12330</v>
      </c>
      <c r="E944" s="24">
        <v>4.5199999999999996</v>
      </c>
    </row>
    <row r="945" spans="2:5" ht="50.1" customHeight="1">
      <c r="B945" s="23">
        <v>91398</v>
      </c>
      <c r="C945" s="23" t="s">
        <v>1072</v>
      </c>
      <c r="D945" s="23" t="s">
        <v>12330</v>
      </c>
      <c r="E945" s="24">
        <v>0.92</v>
      </c>
    </row>
    <row r="946" spans="2:5" ht="50.1" customHeight="1">
      <c r="B946" s="23">
        <v>91402</v>
      </c>
      <c r="C946" s="23" t="s">
        <v>1073</v>
      </c>
      <c r="D946" s="23" t="s">
        <v>12330</v>
      </c>
      <c r="E946" s="24">
        <v>0.78</v>
      </c>
    </row>
    <row r="947" spans="2:5" ht="50.1" customHeight="1">
      <c r="B947" s="23">
        <v>91466</v>
      </c>
      <c r="C947" s="23" t="s">
        <v>1074</v>
      </c>
      <c r="D947" s="23" t="s">
        <v>12330</v>
      </c>
      <c r="E947" s="24">
        <v>0.72</v>
      </c>
    </row>
    <row r="948" spans="2:5" ht="50.1" customHeight="1">
      <c r="B948" s="23">
        <v>91467</v>
      </c>
      <c r="C948" s="23" t="s">
        <v>1075</v>
      </c>
      <c r="D948" s="23" t="s">
        <v>12330</v>
      </c>
      <c r="E948" s="24">
        <v>88.14</v>
      </c>
    </row>
    <row r="949" spans="2:5" ht="50.1" customHeight="1">
      <c r="B949" s="23">
        <v>91468</v>
      </c>
      <c r="C949" s="23" t="s">
        <v>1076</v>
      </c>
      <c r="D949" s="23" t="s">
        <v>12330</v>
      </c>
      <c r="E949" s="24">
        <v>12.51</v>
      </c>
    </row>
    <row r="950" spans="2:5" ht="50.1" customHeight="1">
      <c r="B950" s="23">
        <v>91469</v>
      </c>
      <c r="C950" s="23" t="s">
        <v>1077</v>
      </c>
      <c r="D950" s="23" t="s">
        <v>12330</v>
      </c>
      <c r="E950" s="24">
        <v>4.24</v>
      </c>
    </row>
    <row r="951" spans="2:5" ht="50.1" customHeight="1">
      <c r="B951" s="23">
        <v>91484</v>
      </c>
      <c r="C951" s="23" t="s">
        <v>1078</v>
      </c>
      <c r="D951" s="23" t="s">
        <v>12330</v>
      </c>
      <c r="E951" s="24">
        <v>0.86</v>
      </c>
    </row>
    <row r="952" spans="2:5" ht="50.1" customHeight="1">
      <c r="B952" s="23">
        <v>91485</v>
      </c>
      <c r="C952" s="23" t="s">
        <v>1079</v>
      </c>
      <c r="D952" s="23" t="s">
        <v>12330</v>
      </c>
      <c r="E952" s="24">
        <v>121.47</v>
      </c>
    </row>
    <row r="953" spans="2:5" ht="50.1" customHeight="1">
      <c r="B953" s="23">
        <v>91529</v>
      </c>
      <c r="C953" s="23" t="s">
        <v>1080</v>
      </c>
      <c r="D953" s="23" t="s">
        <v>12330</v>
      </c>
      <c r="E953" s="24">
        <v>0.84</v>
      </c>
    </row>
    <row r="954" spans="2:5" ht="50.1" customHeight="1">
      <c r="B954" s="23">
        <v>91530</v>
      </c>
      <c r="C954" s="23" t="s">
        <v>1081</v>
      </c>
      <c r="D954" s="23" t="s">
        <v>12330</v>
      </c>
      <c r="E954" s="24">
        <v>0.22</v>
      </c>
    </row>
    <row r="955" spans="2:5" ht="50.1" customHeight="1">
      <c r="B955" s="23">
        <v>91531</v>
      </c>
      <c r="C955" s="23" t="s">
        <v>1082</v>
      </c>
      <c r="D955" s="23" t="s">
        <v>12330</v>
      </c>
      <c r="E955" s="24">
        <v>1.05</v>
      </c>
    </row>
    <row r="956" spans="2:5" ht="50.1" customHeight="1">
      <c r="B956" s="23">
        <v>91532</v>
      </c>
      <c r="C956" s="23" t="s">
        <v>1083</v>
      </c>
      <c r="D956" s="23" t="s">
        <v>12330</v>
      </c>
      <c r="E956" s="24">
        <v>2.73</v>
      </c>
    </row>
    <row r="957" spans="2:5" ht="50.1" customHeight="1">
      <c r="B957" s="23">
        <v>91629</v>
      </c>
      <c r="C957" s="23" t="s">
        <v>1084</v>
      </c>
      <c r="D957" s="23" t="s">
        <v>12330</v>
      </c>
      <c r="E957" s="24">
        <v>8.2899999999999991</v>
      </c>
    </row>
    <row r="958" spans="2:5" ht="50.1" customHeight="1">
      <c r="B958" s="23">
        <v>91630</v>
      </c>
      <c r="C958" s="23" t="s">
        <v>1085</v>
      </c>
      <c r="D958" s="23" t="s">
        <v>12330</v>
      </c>
      <c r="E958" s="24">
        <v>3.31</v>
      </c>
    </row>
    <row r="959" spans="2:5" ht="50.1" customHeight="1">
      <c r="B959" s="23">
        <v>91631</v>
      </c>
      <c r="C959" s="23" t="s">
        <v>1086</v>
      </c>
      <c r="D959" s="23" t="s">
        <v>12330</v>
      </c>
      <c r="E959" s="24">
        <v>0.67</v>
      </c>
    </row>
    <row r="960" spans="2:5" ht="50.1" customHeight="1">
      <c r="B960" s="23">
        <v>91632</v>
      </c>
      <c r="C960" s="23" t="s">
        <v>1087</v>
      </c>
      <c r="D960" s="23" t="s">
        <v>12330</v>
      </c>
      <c r="E960" s="24">
        <v>15.53</v>
      </c>
    </row>
    <row r="961" spans="2:5" ht="50.1" customHeight="1">
      <c r="B961" s="23">
        <v>91633</v>
      </c>
      <c r="C961" s="23" t="s">
        <v>1088</v>
      </c>
      <c r="D961" s="23" t="s">
        <v>12330</v>
      </c>
      <c r="E961" s="24">
        <v>74.62</v>
      </c>
    </row>
    <row r="962" spans="2:5" ht="50.1" customHeight="1">
      <c r="B962" s="23">
        <v>91640</v>
      </c>
      <c r="C962" s="23" t="s">
        <v>1089</v>
      </c>
      <c r="D962" s="23" t="s">
        <v>12330</v>
      </c>
      <c r="E962" s="24">
        <v>19.05</v>
      </c>
    </row>
    <row r="963" spans="2:5" ht="50.1" customHeight="1">
      <c r="B963" s="23">
        <v>91641</v>
      </c>
      <c r="C963" s="23" t="s">
        <v>1090</v>
      </c>
      <c r="D963" s="23" t="s">
        <v>12330</v>
      </c>
      <c r="E963" s="24">
        <v>7.61</v>
      </c>
    </row>
    <row r="964" spans="2:5" ht="50.1" customHeight="1">
      <c r="B964" s="23">
        <v>91642</v>
      </c>
      <c r="C964" s="23" t="s">
        <v>1091</v>
      </c>
      <c r="D964" s="23" t="s">
        <v>12330</v>
      </c>
      <c r="E964" s="24">
        <v>1.55</v>
      </c>
    </row>
    <row r="965" spans="2:5" ht="50.1" customHeight="1">
      <c r="B965" s="23">
        <v>91643</v>
      </c>
      <c r="C965" s="23" t="s">
        <v>1092</v>
      </c>
      <c r="D965" s="23" t="s">
        <v>12330</v>
      </c>
      <c r="E965" s="24">
        <v>35.72</v>
      </c>
    </row>
    <row r="966" spans="2:5" ht="50.1" customHeight="1">
      <c r="B966" s="23">
        <v>91644</v>
      </c>
      <c r="C966" s="23" t="s">
        <v>1093</v>
      </c>
      <c r="D966" s="23" t="s">
        <v>12330</v>
      </c>
      <c r="E966" s="24">
        <v>167.86</v>
      </c>
    </row>
    <row r="967" spans="2:5" ht="50.1" customHeight="1">
      <c r="B967" s="23">
        <v>91688</v>
      </c>
      <c r="C967" s="23" t="s">
        <v>1094</v>
      </c>
      <c r="D967" s="23" t="s">
        <v>12330</v>
      </c>
      <c r="E967" s="24">
        <v>0.06</v>
      </c>
    </row>
    <row r="968" spans="2:5" ht="50.1" customHeight="1">
      <c r="B968" s="23">
        <v>91689</v>
      </c>
      <c r="C968" s="23" t="s">
        <v>1095</v>
      </c>
      <c r="D968" s="23" t="s">
        <v>12330</v>
      </c>
      <c r="E968" s="24">
        <v>0.01</v>
      </c>
    </row>
    <row r="969" spans="2:5" ht="50.1" customHeight="1">
      <c r="B969" s="23">
        <v>91690</v>
      </c>
      <c r="C969" s="23" t="s">
        <v>1096</v>
      </c>
      <c r="D969" s="23" t="s">
        <v>12330</v>
      </c>
      <c r="E969" s="24">
        <v>0.04</v>
      </c>
    </row>
    <row r="970" spans="2:5" ht="50.1" customHeight="1">
      <c r="B970" s="23">
        <v>91691</v>
      </c>
      <c r="C970" s="23" t="s">
        <v>1097</v>
      </c>
      <c r="D970" s="23" t="s">
        <v>12330</v>
      </c>
      <c r="E970" s="24">
        <v>2.69</v>
      </c>
    </row>
    <row r="971" spans="2:5" ht="50.1" customHeight="1">
      <c r="B971" s="23">
        <v>92040</v>
      </c>
      <c r="C971" s="23" t="s">
        <v>1098</v>
      </c>
      <c r="D971" s="23" t="s">
        <v>12330</v>
      </c>
      <c r="E971" s="24">
        <v>3.82</v>
      </c>
    </row>
    <row r="972" spans="2:5" ht="50.1" customHeight="1">
      <c r="B972" s="23">
        <v>92041</v>
      </c>
      <c r="C972" s="23" t="s">
        <v>1099</v>
      </c>
      <c r="D972" s="23" t="s">
        <v>12330</v>
      </c>
      <c r="E972" s="24">
        <v>0.76</v>
      </c>
    </row>
    <row r="973" spans="2:5" ht="50.1" customHeight="1">
      <c r="B973" s="23">
        <v>92042</v>
      </c>
      <c r="C973" s="23" t="s">
        <v>1100</v>
      </c>
      <c r="D973" s="23" t="s">
        <v>12330</v>
      </c>
      <c r="E973" s="24">
        <v>3.18</v>
      </c>
    </row>
    <row r="974" spans="2:5" ht="50.1" customHeight="1">
      <c r="B974" s="23">
        <v>92101</v>
      </c>
      <c r="C974" s="23" t="s">
        <v>1101</v>
      </c>
      <c r="D974" s="23" t="s">
        <v>12330</v>
      </c>
      <c r="E974" s="24">
        <v>13.08</v>
      </c>
    </row>
    <row r="975" spans="2:5" ht="50.1" customHeight="1">
      <c r="B975" s="23">
        <v>92102</v>
      </c>
      <c r="C975" s="23" t="s">
        <v>1102</v>
      </c>
      <c r="D975" s="23" t="s">
        <v>12330</v>
      </c>
      <c r="E975" s="24">
        <v>5.22</v>
      </c>
    </row>
    <row r="976" spans="2:5" ht="50.1" customHeight="1">
      <c r="B976" s="23">
        <v>92103</v>
      </c>
      <c r="C976" s="23" t="s">
        <v>1103</v>
      </c>
      <c r="D976" s="23" t="s">
        <v>12330</v>
      </c>
      <c r="E976" s="24">
        <v>1.06</v>
      </c>
    </row>
    <row r="977" spans="2:5" ht="50.1" customHeight="1">
      <c r="B977" s="23">
        <v>92104</v>
      </c>
      <c r="C977" s="23" t="s">
        <v>1104</v>
      </c>
      <c r="D977" s="23" t="s">
        <v>12330</v>
      </c>
      <c r="E977" s="24">
        <v>24.54</v>
      </c>
    </row>
    <row r="978" spans="2:5" ht="50.1" customHeight="1">
      <c r="B978" s="23">
        <v>92105</v>
      </c>
      <c r="C978" s="23" t="s">
        <v>1105</v>
      </c>
      <c r="D978" s="23" t="s">
        <v>12330</v>
      </c>
      <c r="E978" s="24">
        <v>107.25</v>
      </c>
    </row>
    <row r="979" spans="2:5" ht="50.1" customHeight="1">
      <c r="B979" s="23">
        <v>92108</v>
      </c>
      <c r="C979" s="23" t="s">
        <v>1106</v>
      </c>
      <c r="D979" s="23" t="s">
        <v>12330</v>
      </c>
      <c r="E979" s="24">
        <v>0.55000000000000004</v>
      </c>
    </row>
    <row r="980" spans="2:5" ht="50.1" customHeight="1">
      <c r="B980" s="23">
        <v>92109</v>
      </c>
      <c r="C980" s="23" t="s">
        <v>1107</v>
      </c>
      <c r="D980" s="23" t="s">
        <v>12330</v>
      </c>
      <c r="E980" s="24">
        <v>0.12</v>
      </c>
    </row>
    <row r="981" spans="2:5" ht="50.1" customHeight="1">
      <c r="B981" s="23">
        <v>92110</v>
      </c>
      <c r="C981" s="23" t="s">
        <v>1108</v>
      </c>
      <c r="D981" s="23" t="s">
        <v>12330</v>
      </c>
      <c r="E981" s="24">
        <v>0.43</v>
      </c>
    </row>
    <row r="982" spans="2:5" ht="50.1" customHeight="1">
      <c r="B982" s="23">
        <v>92111</v>
      </c>
      <c r="C982" s="23" t="s">
        <v>1109</v>
      </c>
      <c r="D982" s="23" t="s">
        <v>12330</v>
      </c>
      <c r="E982" s="24">
        <v>1.06</v>
      </c>
    </row>
    <row r="983" spans="2:5" ht="50.1" customHeight="1">
      <c r="B983" s="23">
        <v>92114</v>
      </c>
      <c r="C983" s="23" t="s">
        <v>1110</v>
      </c>
      <c r="D983" s="23" t="s">
        <v>12330</v>
      </c>
      <c r="E983" s="24">
        <v>0.06</v>
      </c>
    </row>
    <row r="984" spans="2:5" ht="50.1" customHeight="1">
      <c r="B984" s="23">
        <v>92115</v>
      </c>
      <c r="C984" s="23" t="s">
        <v>1111</v>
      </c>
      <c r="D984" s="23" t="s">
        <v>12330</v>
      </c>
      <c r="E984" s="24">
        <v>0.01</v>
      </c>
    </row>
    <row r="985" spans="2:5" ht="50.1" customHeight="1">
      <c r="B985" s="23">
        <v>92116</v>
      </c>
      <c r="C985" s="23" t="s">
        <v>1112</v>
      </c>
      <c r="D985" s="23" t="s">
        <v>12330</v>
      </c>
      <c r="E985" s="24">
        <v>7.0000000000000007E-2</v>
      </c>
    </row>
    <row r="986" spans="2:5" ht="50.1" customHeight="1">
      <c r="B986" s="23">
        <v>92133</v>
      </c>
      <c r="C986" s="23" t="s">
        <v>1113</v>
      </c>
      <c r="D986" s="23" t="s">
        <v>12330</v>
      </c>
      <c r="E986" s="24">
        <v>7.27</v>
      </c>
    </row>
    <row r="987" spans="2:5" ht="50.1" customHeight="1">
      <c r="B987" s="23">
        <v>92134</v>
      </c>
      <c r="C987" s="23" t="s">
        <v>1114</v>
      </c>
      <c r="D987" s="23" t="s">
        <v>12330</v>
      </c>
      <c r="E987" s="24">
        <v>2.1800000000000002</v>
      </c>
    </row>
    <row r="988" spans="2:5" ht="50.1" customHeight="1">
      <c r="B988" s="23">
        <v>92135</v>
      </c>
      <c r="C988" s="23" t="s">
        <v>1115</v>
      </c>
      <c r="D988" s="23" t="s">
        <v>12330</v>
      </c>
      <c r="E988" s="24">
        <v>0.45</v>
      </c>
    </row>
    <row r="989" spans="2:5" ht="50.1" customHeight="1">
      <c r="B989" s="23">
        <v>92136</v>
      </c>
      <c r="C989" s="23" t="s">
        <v>1116</v>
      </c>
      <c r="D989" s="23" t="s">
        <v>12330</v>
      </c>
      <c r="E989" s="24">
        <v>9.08</v>
      </c>
    </row>
    <row r="990" spans="2:5" ht="50.1" customHeight="1">
      <c r="B990" s="23">
        <v>92137</v>
      </c>
      <c r="C990" s="23" t="s">
        <v>1117</v>
      </c>
      <c r="D990" s="23" t="s">
        <v>12330</v>
      </c>
      <c r="E990" s="24">
        <v>83.95</v>
      </c>
    </row>
    <row r="991" spans="2:5" ht="50.1" customHeight="1">
      <c r="B991" s="23">
        <v>92140</v>
      </c>
      <c r="C991" s="23" t="s">
        <v>1118</v>
      </c>
      <c r="D991" s="23" t="s">
        <v>12330</v>
      </c>
      <c r="E991" s="24">
        <v>2.21</v>
      </c>
    </row>
    <row r="992" spans="2:5" ht="50.1" customHeight="1">
      <c r="B992" s="23">
        <v>92141</v>
      </c>
      <c r="C992" s="23" t="s">
        <v>1119</v>
      </c>
      <c r="D992" s="23" t="s">
        <v>12330</v>
      </c>
      <c r="E992" s="24">
        <v>0.66</v>
      </c>
    </row>
    <row r="993" spans="2:5" ht="50.1" customHeight="1">
      <c r="B993" s="23">
        <v>92142</v>
      </c>
      <c r="C993" s="23" t="s">
        <v>1120</v>
      </c>
      <c r="D993" s="23" t="s">
        <v>12330</v>
      </c>
      <c r="E993" s="24">
        <v>0.13</v>
      </c>
    </row>
    <row r="994" spans="2:5" ht="50.1" customHeight="1">
      <c r="B994" s="23">
        <v>92143</v>
      </c>
      <c r="C994" s="23" t="s">
        <v>1121</v>
      </c>
      <c r="D994" s="23" t="s">
        <v>12330</v>
      </c>
      <c r="E994" s="24">
        <v>2.77</v>
      </c>
    </row>
    <row r="995" spans="2:5" ht="50.1" customHeight="1">
      <c r="B995" s="23">
        <v>92144</v>
      </c>
      <c r="C995" s="23" t="s">
        <v>1122</v>
      </c>
      <c r="D995" s="23" t="s">
        <v>12330</v>
      </c>
      <c r="E995" s="24">
        <v>68.84</v>
      </c>
    </row>
    <row r="996" spans="2:5" ht="50.1" customHeight="1">
      <c r="B996" s="23">
        <v>92237</v>
      </c>
      <c r="C996" s="23" t="s">
        <v>1123</v>
      </c>
      <c r="D996" s="23" t="s">
        <v>12330</v>
      </c>
      <c r="E996" s="24">
        <v>13.91</v>
      </c>
    </row>
    <row r="997" spans="2:5" ht="50.1" customHeight="1">
      <c r="B997" s="23">
        <v>92238</v>
      </c>
      <c r="C997" s="23" t="s">
        <v>1124</v>
      </c>
      <c r="D997" s="23" t="s">
        <v>12330</v>
      </c>
      <c r="E997" s="24">
        <v>5.55</v>
      </c>
    </row>
    <row r="998" spans="2:5" ht="50.1" customHeight="1">
      <c r="B998" s="23">
        <v>92239</v>
      </c>
      <c r="C998" s="23" t="s">
        <v>1125</v>
      </c>
      <c r="D998" s="23" t="s">
        <v>12330</v>
      </c>
      <c r="E998" s="24">
        <v>1.1299999999999999</v>
      </c>
    </row>
    <row r="999" spans="2:5" ht="50.1" customHeight="1">
      <c r="B999" s="23">
        <v>92240</v>
      </c>
      <c r="C999" s="23" t="s">
        <v>1126</v>
      </c>
      <c r="D999" s="23" t="s">
        <v>12330</v>
      </c>
      <c r="E999" s="24">
        <v>26.09</v>
      </c>
    </row>
    <row r="1000" spans="2:5" ht="50.1" customHeight="1">
      <c r="B1000" s="23">
        <v>92241</v>
      </c>
      <c r="C1000" s="23" t="s">
        <v>1127</v>
      </c>
      <c r="D1000" s="23" t="s">
        <v>12330</v>
      </c>
      <c r="E1000" s="24">
        <v>153.88999999999999</v>
      </c>
    </row>
    <row r="1001" spans="2:5" ht="50.1" customHeight="1">
      <c r="B1001" s="23">
        <v>92712</v>
      </c>
      <c r="C1001" s="23" t="s">
        <v>1128</v>
      </c>
      <c r="D1001" s="23" t="s">
        <v>12330</v>
      </c>
      <c r="E1001" s="24">
        <v>0.15</v>
      </c>
    </row>
    <row r="1002" spans="2:5" ht="50.1" customHeight="1">
      <c r="B1002" s="23">
        <v>92713</v>
      </c>
      <c r="C1002" s="23" t="s">
        <v>1129</v>
      </c>
      <c r="D1002" s="23" t="s">
        <v>12330</v>
      </c>
      <c r="E1002" s="24">
        <v>0.03</v>
      </c>
    </row>
    <row r="1003" spans="2:5" ht="50.1" customHeight="1">
      <c r="B1003" s="23">
        <v>92714</v>
      </c>
      <c r="C1003" s="23" t="s">
        <v>1130</v>
      </c>
      <c r="D1003" s="23" t="s">
        <v>12330</v>
      </c>
      <c r="E1003" s="24">
        <v>0.19</v>
      </c>
    </row>
    <row r="1004" spans="2:5" ht="50.1" customHeight="1">
      <c r="B1004" s="23">
        <v>92715</v>
      </c>
      <c r="C1004" s="23" t="s">
        <v>1131</v>
      </c>
      <c r="D1004" s="23" t="s">
        <v>12330</v>
      </c>
      <c r="E1004" s="24">
        <v>16.72</v>
      </c>
    </row>
    <row r="1005" spans="2:5" ht="50.1" customHeight="1">
      <c r="B1005" s="23">
        <v>92956</v>
      </c>
      <c r="C1005" s="23" t="s">
        <v>1132</v>
      </c>
      <c r="D1005" s="23" t="s">
        <v>12330</v>
      </c>
      <c r="E1005" s="24">
        <v>2.19</v>
      </c>
    </row>
    <row r="1006" spans="2:5" ht="50.1" customHeight="1">
      <c r="B1006" s="23">
        <v>92957</v>
      </c>
      <c r="C1006" s="23" t="s">
        <v>1133</v>
      </c>
      <c r="D1006" s="23" t="s">
        <v>12330</v>
      </c>
      <c r="E1006" s="24">
        <v>0.49</v>
      </c>
    </row>
    <row r="1007" spans="2:5" ht="50.1" customHeight="1">
      <c r="B1007" s="23">
        <v>92958</v>
      </c>
      <c r="C1007" s="23" t="s">
        <v>1134</v>
      </c>
      <c r="D1007" s="23" t="s">
        <v>12330</v>
      </c>
      <c r="E1007" s="24">
        <v>2.39</v>
      </c>
    </row>
    <row r="1008" spans="2:5" ht="50.1" customHeight="1">
      <c r="B1008" s="23">
        <v>92959</v>
      </c>
      <c r="C1008" s="23" t="s">
        <v>1135</v>
      </c>
      <c r="D1008" s="23" t="s">
        <v>12330</v>
      </c>
      <c r="E1008" s="24">
        <v>6.51</v>
      </c>
    </row>
    <row r="1009" spans="2:5" ht="50.1" customHeight="1">
      <c r="B1009" s="23">
        <v>92963</v>
      </c>
      <c r="C1009" s="23" t="s">
        <v>1136</v>
      </c>
      <c r="D1009" s="23" t="s">
        <v>12330</v>
      </c>
      <c r="E1009" s="24">
        <v>0.81</v>
      </c>
    </row>
    <row r="1010" spans="2:5" ht="50.1" customHeight="1">
      <c r="B1010" s="23">
        <v>92964</v>
      </c>
      <c r="C1010" s="23" t="s">
        <v>1137</v>
      </c>
      <c r="D1010" s="23" t="s">
        <v>12330</v>
      </c>
      <c r="E1010" s="24">
        <v>0.18</v>
      </c>
    </row>
    <row r="1011" spans="2:5" ht="50.1" customHeight="1">
      <c r="B1011" s="23">
        <v>92965</v>
      </c>
      <c r="C1011" s="23" t="s">
        <v>1138</v>
      </c>
      <c r="D1011" s="23" t="s">
        <v>12330</v>
      </c>
      <c r="E1011" s="24">
        <v>1.01</v>
      </c>
    </row>
    <row r="1012" spans="2:5" ht="50.1" customHeight="1">
      <c r="B1012" s="23">
        <v>93220</v>
      </c>
      <c r="C1012" s="23" t="s">
        <v>1139</v>
      </c>
      <c r="D1012" s="23" t="s">
        <v>12330</v>
      </c>
      <c r="E1012" s="24">
        <v>156.6</v>
      </c>
    </row>
    <row r="1013" spans="2:5" ht="50.1" customHeight="1">
      <c r="B1013" s="23">
        <v>93221</v>
      </c>
      <c r="C1013" s="23" t="s">
        <v>1140</v>
      </c>
      <c r="D1013" s="23" t="s">
        <v>12330</v>
      </c>
      <c r="E1013" s="24">
        <v>41.13</v>
      </c>
    </row>
    <row r="1014" spans="2:5" ht="50.1" customHeight="1">
      <c r="B1014" s="23">
        <v>93222</v>
      </c>
      <c r="C1014" s="23" t="s">
        <v>1141</v>
      </c>
      <c r="D1014" s="23" t="s">
        <v>12330</v>
      </c>
      <c r="E1014" s="24">
        <v>195.97</v>
      </c>
    </row>
    <row r="1015" spans="2:5" ht="50.1" customHeight="1">
      <c r="B1015" s="23">
        <v>93223</v>
      </c>
      <c r="C1015" s="23" t="s">
        <v>1142</v>
      </c>
      <c r="D1015" s="23" t="s">
        <v>12330</v>
      </c>
      <c r="E1015" s="24">
        <v>165.44</v>
      </c>
    </row>
    <row r="1016" spans="2:5" ht="50.1" customHeight="1">
      <c r="B1016" s="23">
        <v>93229</v>
      </c>
      <c r="C1016" s="23" t="s">
        <v>1143</v>
      </c>
      <c r="D1016" s="23" t="s">
        <v>12330</v>
      </c>
      <c r="E1016" s="24">
        <v>0.23</v>
      </c>
    </row>
    <row r="1017" spans="2:5" ht="50.1" customHeight="1">
      <c r="B1017" s="23">
        <v>93230</v>
      </c>
      <c r="C1017" s="23" t="s">
        <v>1144</v>
      </c>
      <c r="D1017" s="23" t="s">
        <v>12330</v>
      </c>
      <c r="E1017" s="24">
        <v>0.05</v>
      </c>
    </row>
    <row r="1018" spans="2:5" ht="50.1" customHeight="1">
      <c r="B1018" s="23">
        <v>93231</v>
      </c>
      <c r="C1018" s="23" t="s">
        <v>1145</v>
      </c>
      <c r="D1018" s="23" t="s">
        <v>12330</v>
      </c>
      <c r="E1018" s="24">
        <v>0.22</v>
      </c>
    </row>
    <row r="1019" spans="2:5" ht="50.1" customHeight="1">
      <c r="B1019" s="23">
        <v>93232</v>
      </c>
      <c r="C1019" s="23" t="s">
        <v>1146</v>
      </c>
      <c r="D1019" s="23" t="s">
        <v>12330</v>
      </c>
      <c r="E1019" s="24">
        <v>3.79</v>
      </c>
    </row>
    <row r="1020" spans="2:5" ht="50.1" customHeight="1">
      <c r="B1020" s="23">
        <v>93235</v>
      </c>
      <c r="C1020" s="23" t="s">
        <v>1147</v>
      </c>
      <c r="D1020" s="23" t="s">
        <v>12330</v>
      </c>
      <c r="E1020" s="24">
        <v>0.92</v>
      </c>
    </row>
    <row r="1021" spans="2:5" ht="50.1" customHeight="1">
      <c r="B1021" s="23">
        <v>93238</v>
      </c>
      <c r="C1021" s="23" t="s">
        <v>1148</v>
      </c>
      <c r="D1021" s="23" t="s">
        <v>12330</v>
      </c>
      <c r="E1021" s="24">
        <v>1.28</v>
      </c>
    </row>
    <row r="1022" spans="2:5" ht="50.1" customHeight="1">
      <c r="B1022" s="23">
        <v>93239</v>
      </c>
      <c r="C1022" s="23" t="s">
        <v>1149</v>
      </c>
      <c r="D1022" s="23" t="s">
        <v>12330</v>
      </c>
      <c r="E1022" s="24">
        <v>5.81</v>
      </c>
    </row>
    <row r="1023" spans="2:5" ht="50.1" customHeight="1">
      <c r="B1023" s="23">
        <v>93240</v>
      </c>
      <c r="C1023" s="23" t="s">
        <v>1150</v>
      </c>
      <c r="D1023" s="23" t="s">
        <v>12330</v>
      </c>
      <c r="E1023" s="24">
        <v>7.92</v>
      </c>
    </row>
    <row r="1024" spans="2:5" ht="50.1" customHeight="1">
      <c r="B1024" s="23">
        <v>93267</v>
      </c>
      <c r="C1024" s="23" t="s">
        <v>1151</v>
      </c>
      <c r="D1024" s="23" t="s">
        <v>12330</v>
      </c>
      <c r="E1024" s="24">
        <v>22.04</v>
      </c>
    </row>
    <row r="1025" spans="2:5" ht="50.1" customHeight="1">
      <c r="B1025" s="23">
        <v>93269</v>
      </c>
      <c r="C1025" s="23" t="s">
        <v>1152</v>
      </c>
      <c r="D1025" s="23" t="s">
        <v>12330</v>
      </c>
      <c r="E1025" s="24">
        <v>4.96</v>
      </c>
    </row>
    <row r="1026" spans="2:5" ht="50.1" customHeight="1">
      <c r="B1026" s="23">
        <v>93270</v>
      </c>
      <c r="C1026" s="23" t="s">
        <v>1153</v>
      </c>
      <c r="D1026" s="23" t="s">
        <v>12330</v>
      </c>
      <c r="E1026" s="24">
        <v>24.11</v>
      </c>
    </row>
    <row r="1027" spans="2:5" ht="50.1" customHeight="1">
      <c r="B1027" s="23">
        <v>93271</v>
      </c>
      <c r="C1027" s="23" t="s">
        <v>1154</v>
      </c>
      <c r="D1027" s="23" t="s">
        <v>12330</v>
      </c>
      <c r="E1027" s="24">
        <v>7.94</v>
      </c>
    </row>
    <row r="1028" spans="2:5" ht="50.1" customHeight="1">
      <c r="B1028" s="23">
        <v>93277</v>
      </c>
      <c r="C1028" s="23" t="s">
        <v>1155</v>
      </c>
      <c r="D1028" s="23" t="s">
        <v>12330</v>
      </c>
      <c r="E1028" s="24">
        <v>0.32</v>
      </c>
    </row>
    <row r="1029" spans="2:5" ht="50.1" customHeight="1">
      <c r="B1029" s="23">
        <v>93278</v>
      </c>
      <c r="C1029" s="23" t="s">
        <v>1156</v>
      </c>
      <c r="D1029" s="23" t="s">
        <v>12330</v>
      </c>
      <c r="E1029" s="24">
        <v>7.0000000000000007E-2</v>
      </c>
    </row>
    <row r="1030" spans="2:5" ht="50.1" customHeight="1">
      <c r="B1030" s="23">
        <v>93279</v>
      </c>
      <c r="C1030" s="23" t="s">
        <v>1157</v>
      </c>
      <c r="D1030" s="23" t="s">
        <v>12330</v>
      </c>
      <c r="E1030" s="24">
        <v>0.3</v>
      </c>
    </row>
    <row r="1031" spans="2:5" ht="50.1" customHeight="1">
      <c r="B1031" s="23">
        <v>93280</v>
      </c>
      <c r="C1031" s="23" t="s">
        <v>1158</v>
      </c>
      <c r="D1031" s="23" t="s">
        <v>12330</v>
      </c>
      <c r="E1031" s="24">
        <v>0.66</v>
      </c>
    </row>
    <row r="1032" spans="2:5" ht="50.1" customHeight="1">
      <c r="B1032" s="23">
        <v>93283</v>
      </c>
      <c r="C1032" s="23" t="s">
        <v>1159</v>
      </c>
      <c r="D1032" s="23" t="s">
        <v>12330</v>
      </c>
      <c r="E1032" s="24">
        <v>46.33</v>
      </c>
    </row>
    <row r="1033" spans="2:5" ht="50.1" customHeight="1">
      <c r="B1033" s="23">
        <v>93284</v>
      </c>
      <c r="C1033" s="23" t="s">
        <v>1160</v>
      </c>
      <c r="D1033" s="23" t="s">
        <v>12330</v>
      </c>
      <c r="E1033" s="24">
        <v>15.87</v>
      </c>
    </row>
    <row r="1034" spans="2:5" ht="50.1" customHeight="1">
      <c r="B1034" s="23">
        <v>93285</v>
      </c>
      <c r="C1034" s="23" t="s">
        <v>1161</v>
      </c>
      <c r="D1034" s="23" t="s">
        <v>12330</v>
      </c>
      <c r="E1034" s="24">
        <v>74.48</v>
      </c>
    </row>
    <row r="1035" spans="2:5" ht="50.1" customHeight="1">
      <c r="B1035" s="23">
        <v>93286</v>
      </c>
      <c r="C1035" s="23" t="s">
        <v>1162</v>
      </c>
      <c r="D1035" s="23" t="s">
        <v>12330</v>
      </c>
      <c r="E1035" s="24">
        <v>187.85</v>
      </c>
    </row>
    <row r="1036" spans="2:5" ht="50.1" customHeight="1">
      <c r="B1036" s="23">
        <v>93296</v>
      </c>
      <c r="C1036" s="23" t="s">
        <v>1163</v>
      </c>
      <c r="D1036" s="23" t="s">
        <v>12330</v>
      </c>
      <c r="E1036" s="24">
        <v>3.24</v>
      </c>
    </row>
    <row r="1037" spans="2:5" ht="50.1" customHeight="1">
      <c r="B1037" s="23">
        <v>93397</v>
      </c>
      <c r="C1037" s="23" t="s">
        <v>1164</v>
      </c>
      <c r="D1037" s="23" t="s">
        <v>12330</v>
      </c>
      <c r="E1037" s="24">
        <v>8.2899999999999991</v>
      </c>
    </row>
    <row r="1038" spans="2:5" ht="50.1" customHeight="1">
      <c r="B1038" s="23">
        <v>93398</v>
      </c>
      <c r="C1038" s="23" t="s">
        <v>1165</v>
      </c>
      <c r="D1038" s="23" t="s">
        <v>12330</v>
      </c>
      <c r="E1038" s="24">
        <v>3.31</v>
      </c>
    </row>
    <row r="1039" spans="2:5" ht="50.1" customHeight="1">
      <c r="B1039" s="23">
        <v>93399</v>
      </c>
      <c r="C1039" s="23" t="s">
        <v>1166</v>
      </c>
      <c r="D1039" s="23" t="s">
        <v>12330</v>
      </c>
      <c r="E1039" s="24">
        <v>0.67</v>
      </c>
    </row>
    <row r="1040" spans="2:5" ht="50.1" customHeight="1">
      <c r="B1040" s="23">
        <v>93400</v>
      </c>
      <c r="C1040" s="23" t="s">
        <v>1167</v>
      </c>
      <c r="D1040" s="23" t="s">
        <v>12330</v>
      </c>
      <c r="E1040" s="24">
        <v>15.53</v>
      </c>
    </row>
    <row r="1041" spans="2:5" ht="50.1" customHeight="1">
      <c r="B1041" s="23">
        <v>93401</v>
      </c>
      <c r="C1041" s="23" t="s">
        <v>1168</v>
      </c>
      <c r="D1041" s="23" t="s">
        <v>12330</v>
      </c>
      <c r="E1041" s="24">
        <v>88.14</v>
      </c>
    </row>
    <row r="1042" spans="2:5" ht="50.1" customHeight="1">
      <c r="B1042" s="23">
        <v>93404</v>
      </c>
      <c r="C1042" s="23" t="s">
        <v>1169</v>
      </c>
      <c r="D1042" s="23" t="s">
        <v>12330</v>
      </c>
      <c r="E1042" s="24">
        <v>3.43</v>
      </c>
    </row>
    <row r="1043" spans="2:5" ht="50.1" customHeight="1">
      <c r="B1043" s="23">
        <v>93405</v>
      </c>
      <c r="C1043" s="23" t="s">
        <v>1170</v>
      </c>
      <c r="D1043" s="23" t="s">
        <v>12330</v>
      </c>
      <c r="E1043" s="24">
        <v>0.68</v>
      </c>
    </row>
    <row r="1044" spans="2:5" ht="50.1" customHeight="1">
      <c r="B1044" s="23">
        <v>93406</v>
      </c>
      <c r="C1044" s="23" t="s">
        <v>1171</v>
      </c>
      <c r="D1044" s="23" t="s">
        <v>12330</v>
      </c>
      <c r="E1044" s="24">
        <v>4.29</v>
      </c>
    </row>
    <row r="1045" spans="2:5" ht="50.1" customHeight="1">
      <c r="B1045" s="23">
        <v>93407</v>
      </c>
      <c r="C1045" s="23" t="s">
        <v>1172</v>
      </c>
      <c r="D1045" s="23" t="s">
        <v>12330</v>
      </c>
      <c r="E1045" s="24">
        <v>29.39</v>
      </c>
    </row>
    <row r="1046" spans="2:5" ht="50.1" customHeight="1">
      <c r="B1046" s="23">
        <v>93411</v>
      </c>
      <c r="C1046" s="23" t="s">
        <v>1173</v>
      </c>
      <c r="D1046" s="23" t="s">
        <v>12330</v>
      </c>
      <c r="E1046" s="24">
        <v>0.13</v>
      </c>
    </row>
    <row r="1047" spans="2:5" ht="50.1" customHeight="1">
      <c r="B1047" s="23">
        <v>93412</v>
      </c>
      <c r="C1047" s="23" t="s">
        <v>1174</v>
      </c>
      <c r="D1047" s="23" t="s">
        <v>12330</v>
      </c>
      <c r="E1047" s="24">
        <v>0.04</v>
      </c>
    </row>
    <row r="1048" spans="2:5" ht="50.1" customHeight="1">
      <c r="B1048" s="23">
        <v>93413</v>
      </c>
      <c r="C1048" s="23" t="s">
        <v>1175</v>
      </c>
      <c r="D1048" s="23" t="s">
        <v>12330</v>
      </c>
      <c r="E1048" s="24">
        <v>0.11</v>
      </c>
    </row>
    <row r="1049" spans="2:5" ht="50.1" customHeight="1">
      <c r="B1049" s="23">
        <v>93414</v>
      </c>
      <c r="C1049" s="23" t="s">
        <v>1176</v>
      </c>
      <c r="D1049" s="23" t="s">
        <v>12330</v>
      </c>
      <c r="E1049" s="24">
        <v>8.84</v>
      </c>
    </row>
    <row r="1050" spans="2:5" ht="50.1" customHeight="1">
      <c r="B1050" s="23">
        <v>93417</v>
      </c>
      <c r="C1050" s="23" t="s">
        <v>1177</v>
      </c>
      <c r="D1050" s="23" t="s">
        <v>12330</v>
      </c>
      <c r="E1050" s="24">
        <v>1.7</v>
      </c>
    </row>
    <row r="1051" spans="2:5" ht="50.1" customHeight="1">
      <c r="B1051" s="23">
        <v>93418</v>
      </c>
      <c r="C1051" s="23" t="s">
        <v>1178</v>
      </c>
      <c r="D1051" s="23" t="s">
        <v>12330</v>
      </c>
      <c r="E1051" s="24">
        <v>0.57999999999999996</v>
      </c>
    </row>
    <row r="1052" spans="2:5" ht="50.1" customHeight="1">
      <c r="B1052" s="23">
        <v>93419</v>
      </c>
      <c r="C1052" s="23" t="s">
        <v>1179</v>
      </c>
      <c r="D1052" s="23" t="s">
        <v>12330</v>
      </c>
      <c r="E1052" s="24">
        <v>1.52</v>
      </c>
    </row>
    <row r="1053" spans="2:5" ht="50.1" customHeight="1">
      <c r="B1053" s="23">
        <v>93420</v>
      </c>
      <c r="C1053" s="23" t="s">
        <v>1180</v>
      </c>
      <c r="D1053" s="23" t="s">
        <v>12330</v>
      </c>
      <c r="E1053" s="24">
        <v>37.380000000000003</v>
      </c>
    </row>
    <row r="1054" spans="2:5" ht="50.1" customHeight="1">
      <c r="B1054" s="23">
        <v>93423</v>
      </c>
      <c r="C1054" s="23" t="s">
        <v>1181</v>
      </c>
      <c r="D1054" s="23" t="s">
        <v>12330</v>
      </c>
      <c r="E1054" s="24">
        <v>2.41</v>
      </c>
    </row>
    <row r="1055" spans="2:5" ht="50.1" customHeight="1">
      <c r="B1055" s="23">
        <v>93424</v>
      </c>
      <c r="C1055" s="23" t="s">
        <v>1182</v>
      </c>
      <c r="D1055" s="23" t="s">
        <v>12330</v>
      </c>
      <c r="E1055" s="24">
        <v>0.82</v>
      </c>
    </row>
    <row r="1056" spans="2:5" ht="50.1" customHeight="1">
      <c r="B1056" s="23">
        <v>93425</v>
      </c>
      <c r="C1056" s="23" t="s">
        <v>1183</v>
      </c>
      <c r="D1056" s="23" t="s">
        <v>12330</v>
      </c>
      <c r="E1056" s="24">
        <v>2.15</v>
      </c>
    </row>
    <row r="1057" spans="2:5" ht="50.1" customHeight="1">
      <c r="B1057" s="23">
        <v>93426</v>
      </c>
      <c r="C1057" s="23" t="s">
        <v>1184</v>
      </c>
      <c r="D1057" s="23" t="s">
        <v>12330</v>
      </c>
      <c r="E1057" s="24">
        <v>89.33</v>
      </c>
    </row>
    <row r="1058" spans="2:5" ht="50.1" customHeight="1">
      <c r="B1058" s="23">
        <v>93429</v>
      </c>
      <c r="C1058" s="23" t="s">
        <v>1185</v>
      </c>
      <c r="D1058" s="23" t="s">
        <v>12330</v>
      </c>
      <c r="E1058" s="24">
        <v>64</v>
      </c>
    </row>
    <row r="1059" spans="2:5" ht="50.1" customHeight="1">
      <c r="B1059" s="23">
        <v>93430</v>
      </c>
      <c r="C1059" s="23" t="s">
        <v>1186</v>
      </c>
      <c r="D1059" s="23" t="s">
        <v>12330</v>
      </c>
      <c r="E1059" s="24">
        <v>21.92</v>
      </c>
    </row>
    <row r="1060" spans="2:5" ht="50.1" customHeight="1">
      <c r="B1060" s="23">
        <v>93431</v>
      </c>
      <c r="C1060" s="23" t="s">
        <v>1187</v>
      </c>
      <c r="D1060" s="23" t="s">
        <v>12330</v>
      </c>
      <c r="E1060" s="24">
        <v>102.88</v>
      </c>
    </row>
    <row r="1061" spans="2:5" ht="50.1" customHeight="1">
      <c r="B1061" s="23">
        <v>93432</v>
      </c>
      <c r="C1061" s="23" t="s">
        <v>1188</v>
      </c>
      <c r="D1061" s="23" t="s">
        <v>12330</v>
      </c>
      <c r="E1061" s="24">
        <v>1689.6</v>
      </c>
    </row>
    <row r="1062" spans="2:5" ht="50.1" customHeight="1">
      <c r="B1062" s="23">
        <v>93435</v>
      </c>
      <c r="C1062" s="23" t="s">
        <v>1189</v>
      </c>
      <c r="D1062" s="23" t="s">
        <v>12330</v>
      </c>
      <c r="E1062" s="24">
        <v>3.46</v>
      </c>
    </row>
    <row r="1063" spans="2:5" ht="50.1" customHeight="1">
      <c r="B1063" s="23">
        <v>93436</v>
      </c>
      <c r="C1063" s="23" t="s">
        <v>1190</v>
      </c>
      <c r="D1063" s="23" t="s">
        <v>12330</v>
      </c>
      <c r="E1063" s="24">
        <v>1.38</v>
      </c>
    </row>
    <row r="1064" spans="2:5" ht="50.1" customHeight="1">
      <c r="B1064" s="23">
        <v>93437</v>
      </c>
      <c r="C1064" s="23" t="s">
        <v>1191</v>
      </c>
      <c r="D1064" s="23" t="s">
        <v>12330</v>
      </c>
      <c r="E1064" s="24">
        <v>6.49</v>
      </c>
    </row>
    <row r="1065" spans="2:5" ht="50.1" customHeight="1">
      <c r="B1065" s="23">
        <v>93438</v>
      </c>
      <c r="C1065" s="23" t="s">
        <v>1192</v>
      </c>
      <c r="D1065" s="23" t="s">
        <v>12330</v>
      </c>
      <c r="E1065" s="24">
        <v>16.57</v>
      </c>
    </row>
    <row r="1066" spans="2:5" ht="50.1" customHeight="1">
      <c r="B1066" s="23">
        <v>95114</v>
      </c>
      <c r="C1066" s="23" t="s">
        <v>1193</v>
      </c>
      <c r="D1066" s="23" t="s">
        <v>12330</v>
      </c>
      <c r="E1066" s="24">
        <v>0.78</v>
      </c>
    </row>
    <row r="1067" spans="2:5" ht="50.1" customHeight="1">
      <c r="B1067" s="23">
        <v>95115</v>
      </c>
      <c r="C1067" s="23" t="s">
        <v>1194</v>
      </c>
      <c r="D1067" s="23" t="s">
        <v>12330</v>
      </c>
      <c r="E1067" s="24">
        <v>0.17</v>
      </c>
    </row>
    <row r="1068" spans="2:5" ht="50.1" customHeight="1">
      <c r="B1068" s="23">
        <v>95116</v>
      </c>
      <c r="C1068" s="23" t="s">
        <v>1195</v>
      </c>
      <c r="D1068" s="23" t="s">
        <v>12330</v>
      </c>
      <c r="E1068" s="24">
        <v>31.99</v>
      </c>
    </row>
    <row r="1069" spans="2:5" ht="50.1" customHeight="1">
      <c r="B1069" s="23">
        <v>95117</v>
      </c>
      <c r="C1069" s="23" t="s">
        <v>1196</v>
      </c>
      <c r="D1069" s="23" t="s">
        <v>12330</v>
      </c>
      <c r="E1069" s="24">
        <v>9.59</v>
      </c>
    </row>
    <row r="1070" spans="2:5" ht="50.1" customHeight="1">
      <c r="B1070" s="23">
        <v>95118</v>
      </c>
      <c r="C1070" s="23" t="s">
        <v>1197</v>
      </c>
      <c r="D1070" s="23" t="s">
        <v>12330</v>
      </c>
      <c r="E1070" s="24">
        <v>33.01</v>
      </c>
    </row>
    <row r="1071" spans="2:5" ht="50.1" customHeight="1">
      <c r="B1071" s="23">
        <v>95119</v>
      </c>
      <c r="C1071" s="23" t="s">
        <v>1198</v>
      </c>
      <c r="D1071" s="23" t="s">
        <v>12330</v>
      </c>
      <c r="E1071" s="24">
        <v>11.3</v>
      </c>
    </row>
    <row r="1072" spans="2:5" ht="50.1" customHeight="1">
      <c r="B1072" s="23">
        <v>95120</v>
      </c>
      <c r="C1072" s="23" t="s">
        <v>1199</v>
      </c>
      <c r="D1072" s="23" t="s">
        <v>12330</v>
      </c>
      <c r="E1072" s="24">
        <v>54.18</v>
      </c>
    </row>
    <row r="1073" spans="2:5" ht="50.1" customHeight="1">
      <c r="B1073" s="23">
        <v>95123</v>
      </c>
      <c r="C1073" s="23" t="s">
        <v>1200</v>
      </c>
      <c r="D1073" s="23" t="s">
        <v>12330</v>
      </c>
      <c r="E1073" s="24">
        <v>10.55</v>
      </c>
    </row>
    <row r="1074" spans="2:5" ht="50.1" customHeight="1">
      <c r="B1074" s="23">
        <v>95124</v>
      </c>
      <c r="C1074" s="23" t="s">
        <v>1201</v>
      </c>
      <c r="D1074" s="23" t="s">
        <v>12330</v>
      </c>
      <c r="E1074" s="24">
        <v>3.16</v>
      </c>
    </row>
    <row r="1075" spans="2:5" ht="50.1" customHeight="1">
      <c r="B1075" s="23">
        <v>95125</v>
      </c>
      <c r="C1075" s="23" t="s">
        <v>1202</v>
      </c>
      <c r="D1075" s="23" t="s">
        <v>12330</v>
      </c>
      <c r="E1075" s="24">
        <v>11.55</v>
      </c>
    </row>
    <row r="1076" spans="2:5" ht="50.1" customHeight="1">
      <c r="B1076" s="23">
        <v>95126</v>
      </c>
      <c r="C1076" s="23" t="s">
        <v>1203</v>
      </c>
      <c r="D1076" s="23" t="s">
        <v>12330</v>
      </c>
      <c r="E1076" s="24">
        <v>82.08</v>
      </c>
    </row>
    <row r="1077" spans="2:5" ht="50.1" customHeight="1">
      <c r="B1077" s="23">
        <v>95129</v>
      </c>
      <c r="C1077" s="23" t="s">
        <v>1204</v>
      </c>
      <c r="D1077" s="23" t="s">
        <v>12330</v>
      </c>
      <c r="E1077" s="24">
        <v>18.73</v>
      </c>
    </row>
    <row r="1078" spans="2:5" ht="50.1" customHeight="1">
      <c r="B1078" s="23">
        <v>95130</v>
      </c>
      <c r="C1078" s="23" t="s">
        <v>1205</v>
      </c>
      <c r="D1078" s="23" t="s">
        <v>12330</v>
      </c>
      <c r="E1078" s="24">
        <v>6.55</v>
      </c>
    </row>
    <row r="1079" spans="2:5" ht="50.1" customHeight="1">
      <c r="B1079" s="23">
        <v>95131</v>
      </c>
      <c r="C1079" s="23" t="s">
        <v>1206</v>
      </c>
      <c r="D1079" s="23" t="s">
        <v>12330</v>
      </c>
      <c r="E1079" s="24">
        <v>35.119999999999997</v>
      </c>
    </row>
    <row r="1080" spans="2:5" ht="50.1" customHeight="1">
      <c r="B1080" s="23">
        <v>95132</v>
      </c>
      <c r="C1080" s="23" t="s">
        <v>1207</v>
      </c>
      <c r="D1080" s="23" t="s">
        <v>12330</v>
      </c>
      <c r="E1080" s="24">
        <v>17.95</v>
      </c>
    </row>
    <row r="1081" spans="2:5" ht="50.1" customHeight="1">
      <c r="B1081" s="23">
        <v>95136</v>
      </c>
      <c r="C1081" s="23" t="s">
        <v>1208</v>
      </c>
      <c r="D1081" s="23" t="s">
        <v>12330</v>
      </c>
      <c r="E1081" s="24">
        <v>0.03</v>
      </c>
    </row>
    <row r="1082" spans="2:5" ht="50.1" customHeight="1">
      <c r="B1082" s="23">
        <v>95137</v>
      </c>
      <c r="C1082" s="23" t="s">
        <v>1209</v>
      </c>
      <c r="D1082" s="23" t="s">
        <v>12330</v>
      </c>
      <c r="E1082" s="24">
        <v>0.01</v>
      </c>
    </row>
    <row r="1083" spans="2:5" ht="50.1" customHeight="1">
      <c r="B1083" s="23">
        <v>95138</v>
      </c>
      <c r="C1083" s="23" t="s">
        <v>1210</v>
      </c>
      <c r="D1083" s="23" t="s">
        <v>12330</v>
      </c>
      <c r="E1083" s="24">
        <v>0.02</v>
      </c>
    </row>
    <row r="1084" spans="2:5" ht="50.1" customHeight="1">
      <c r="B1084" s="23">
        <v>95208</v>
      </c>
      <c r="C1084" s="23" t="s">
        <v>1211</v>
      </c>
      <c r="D1084" s="23" t="s">
        <v>12330</v>
      </c>
      <c r="E1084" s="24">
        <v>24.97</v>
      </c>
    </row>
    <row r="1085" spans="2:5" ht="50.1" customHeight="1">
      <c r="B1085" s="23">
        <v>95209</v>
      </c>
      <c r="C1085" s="23" t="s">
        <v>1212</v>
      </c>
      <c r="D1085" s="23" t="s">
        <v>12330</v>
      </c>
      <c r="E1085" s="24">
        <v>5.62</v>
      </c>
    </row>
    <row r="1086" spans="2:5" ht="50.1" customHeight="1">
      <c r="B1086" s="23">
        <v>95210</v>
      </c>
      <c r="C1086" s="23" t="s">
        <v>1213</v>
      </c>
      <c r="D1086" s="23" t="s">
        <v>12330</v>
      </c>
      <c r="E1086" s="24">
        <v>27.32</v>
      </c>
    </row>
    <row r="1087" spans="2:5" ht="50.1" customHeight="1">
      <c r="B1087" s="23">
        <v>95211</v>
      </c>
      <c r="C1087" s="23" t="s">
        <v>1214</v>
      </c>
      <c r="D1087" s="23" t="s">
        <v>12330</v>
      </c>
      <c r="E1087" s="24">
        <v>7.94</v>
      </c>
    </row>
    <row r="1088" spans="2:5" ht="50.1" customHeight="1">
      <c r="B1088" s="23">
        <v>95214</v>
      </c>
      <c r="C1088" s="23" t="s">
        <v>1215</v>
      </c>
      <c r="D1088" s="23" t="s">
        <v>12330</v>
      </c>
      <c r="E1088" s="24">
        <v>0.45</v>
      </c>
    </row>
    <row r="1089" spans="2:5" ht="50.1" customHeight="1">
      <c r="B1089" s="23">
        <v>95215</v>
      </c>
      <c r="C1089" s="23" t="s">
        <v>1216</v>
      </c>
      <c r="D1089" s="23" t="s">
        <v>12330</v>
      </c>
      <c r="E1089" s="24">
        <v>0.09</v>
      </c>
    </row>
    <row r="1090" spans="2:5" ht="50.1" customHeight="1">
      <c r="B1090" s="23">
        <v>95216</v>
      </c>
      <c r="C1090" s="23" t="s">
        <v>1217</v>
      </c>
      <c r="D1090" s="23" t="s">
        <v>12330</v>
      </c>
      <c r="E1090" s="24">
        <v>0.31</v>
      </c>
    </row>
    <row r="1091" spans="2:5" ht="50.1" customHeight="1">
      <c r="B1091" s="23">
        <v>95217</v>
      </c>
      <c r="C1091" s="23" t="s">
        <v>1218</v>
      </c>
      <c r="D1091" s="23" t="s">
        <v>12330</v>
      </c>
      <c r="E1091" s="24">
        <v>0.53</v>
      </c>
    </row>
    <row r="1092" spans="2:5" ht="50.1" customHeight="1">
      <c r="B1092" s="23">
        <v>95255</v>
      </c>
      <c r="C1092" s="23" t="s">
        <v>1219</v>
      </c>
      <c r="D1092" s="23" t="s">
        <v>12330</v>
      </c>
      <c r="E1092" s="24">
        <v>0.7</v>
      </c>
    </row>
    <row r="1093" spans="2:5" ht="50.1" customHeight="1">
      <c r="B1093" s="23">
        <v>95256</v>
      </c>
      <c r="C1093" s="23" t="s">
        <v>1220</v>
      </c>
      <c r="D1093" s="23" t="s">
        <v>12330</v>
      </c>
      <c r="E1093" s="24">
        <v>0.15</v>
      </c>
    </row>
    <row r="1094" spans="2:5" ht="50.1" customHeight="1">
      <c r="B1094" s="23">
        <v>95257</v>
      </c>
      <c r="C1094" s="23" t="s">
        <v>1221</v>
      </c>
      <c r="D1094" s="23" t="s">
        <v>12330</v>
      </c>
      <c r="E1094" s="24">
        <v>0.87</v>
      </c>
    </row>
    <row r="1095" spans="2:5" ht="50.1" customHeight="1">
      <c r="B1095" s="23">
        <v>95260</v>
      </c>
      <c r="C1095" s="23" t="s">
        <v>1222</v>
      </c>
      <c r="D1095" s="23" t="s">
        <v>12330</v>
      </c>
      <c r="E1095" s="24">
        <v>0.68</v>
      </c>
    </row>
    <row r="1096" spans="2:5" ht="50.1" customHeight="1">
      <c r="B1096" s="23">
        <v>95261</v>
      </c>
      <c r="C1096" s="23" t="s">
        <v>1223</v>
      </c>
      <c r="D1096" s="23" t="s">
        <v>12330</v>
      </c>
      <c r="E1096" s="24">
        <v>0.15</v>
      </c>
    </row>
    <row r="1097" spans="2:5" ht="50.1" customHeight="1">
      <c r="B1097" s="23">
        <v>95262</v>
      </c>
      <c r="C1097" s="23" t="s">
        <v>1224</v>
      </c>
      <c r="D1097" s="23" t="s">
        <v>12330</v>
      </c>
      <c r="E1097" s="24">
        <v>0.72</v>
      </c>
    </row>
    <row r="1098" spans="2:5" ht="50.1" customHeight="1">
      <c r="B1098" s="23">
        <v>95263</v>
      </c>
      <c r="C1098" s="23" t="s">
        <v>1225</v>
      </c>
      <c r="D1098" s="23" t="s">
        <v>12330</v>
      </c>
      <c r="E1098" s="24">
        <v>2.0299999999999998</v>
      </c>
    </row>
    <row r="1099" spans="2:5" ht="50.1" customHeight="1">
      <c r="B1099" s="23">
        <v>95266</v>
      </c>
      <c r="C1099" s="23" t="s">
        <v>1226</v>
      </c>
      <c r="D1099" s="23" t="s">
        <v>12330</v>
      </c>
      <c r="E1099" s="24">
        <v>0.55000000000000004</v>
      </c>
    </row>
    <row r="1100" spans="2:5" ht="50.1" customHeight="1">
      <c r="B1100" s="23">
        <v>95267</v>
      </c>
      <c r="C1100" s="23" t="s">
        <v>1227</v>
      </c>
      <c r="D1100" s="23" t="s">
        <v>12330</v>
      </c>
      <c r="E1100" s="24">
        <v>0.11</v>
      </c>
    </row>
    <row r="1101" spans="2:5" ht="50.1" customHeight="1">
      <c r="B1101" s="23">
        <v>95268</v>
      </c>
      <c r="C1101" s="23" t="s">
        <v>1228</v>
      </c>
      <c r="D1101" s="23" t="s">
        <v>12330</v>
      </c>
      <c r="E1101" s="24">
        <v>0.54</v>
      </c>
    </row>
    <row r="1102" spans="2:5" ht="50.1" customHeight="1">
      <c r="B1102" s="23">
        <v>95269</v>
      </c>
      <c r="C1102" s="23" t="s">
        <v>1229</v>
      </c>
      <c r="D1102" s="23" t="s">
        <v>12330</v>
      </c>
      <c r="E1102" s="24">
        <v>3.79</v>
      </c>
    </row>
    <row r="1103" spans="2:5" ht="50.1" customHeight="1">
      <c r="B1103" s="23">
        <v>95272</v>
      </c>
      <c r="C1103" s="23" t="s">
        <v>1230</v>
      </c>
      <c r="D1103" s="23" t="s">
        <v>12330</v>
      </c>
      <c r="E1103" s="24">
        <v>0.54</v>
      </c>
    </row>
    <row r="1104" spans="2:5" ht="50.1" customHeight="1">
      <c r="B1104" s="23">
        <v>95273</v>
      </c>
      <c r="C1104" s="23" t="s">
        <v>1231</v>
      </c>
      <c r="D1104" s="23" t="s">
        <v>12330</v>
      </c>
      <c r="E1104" s="24">
        <v>0.12</v>
      </c>
    </row>
    <row r="1105" spans="2:5" ht="50.1" customHeight="1">
      <c r="B1105" s="23">
        <v>95274</v>
      </c>
      <c r="C1105" s="23" t="s">
        <v>1232</v>
      </c>
      <c r="D1105" s="23" t="s">
        <v>12330</v>
      </c>
      <c r="E1105" s="24">
        <v>0.42</v>
      </c>
    </row>
    <row r="1106" spans="2:5" ht="50.1" customHeight="1">
      <c r="B1106" s="23">
        <v>95275</v>
      </c>
      <c r="C1106" s="23" t="s">
        <v>1233</v>
      </c>
      <c r="D1106" s="23" t="s">
        <v>12330</v>
      </c>
      <c r="E1106" s="24">
        <v>2.15</v>
      </c>
    </row>
    <row r="1107" spans="2:5" ht="50.1" customHeight="1">
      <c r="B1107" s="23">
        <v>95278</v>
      </c>
      <c r="C1107" s="23" t="s">
        <v>1234</v>
      </c>
      <c r="D1107" s="23" t="s">
        <v>12330</v>
      </c>
      <c r="E1107" s="24">
        <v>0.59</v>
      </c>
    </row>
    <row r="1108" spans="2:5" ht="50.1" customHeight="1">
      <c r="B1108" s="23">
        <v>95279</v>
      </c>
      <c r="C1108" s="23" t="s">
        <v>1235</v>
      </c>
      <c r="D1108" s="23" t="s">
        <v>12330</v>
      </c>
      <c r="E1108" s="24">
        <v>0.13</v>
      </c>
    </row>
    <row r="1109" spans="2:5" ht="50.1" customHeight="1">
      <c r="B1109" s="23">
        <v>95280</v>
      </c>
      <c r="C1109" s="23" t="s">
        <v>1236</v>
      </c>
      <c r="D1109" s="23" t="s">
        <v>12330</v>
      </c>
      <c r="E1109" s="24">
        <v>0.46</v>
      </c>
    </row>
    <row r="1110" spans="2:5" ht="50.1" customHeight="1">
      <c r="B1110" s="23">
        <v>95281</v>
      </c>
      <c r="C1110" s="23" t="s">
        <v>1237</v>
      </c>
      <c r="D1110" s="23" t="s">
        <v>12330</v>
      </c>
      <c r="E1110" s="24">
        <v>3.79</v>
      </c>
    </row>
    <row r="1111" spans="2:5" ht="50.1" customHeight="1">
      <c r="B1111" s="23">
        <v>95617</v>
      </c>
      <c r="C1111" s="23" t="s">
        <v>1238</v>
      </c>
      <c r="D1111" s="23" t="s">
        <v>12330</v>
      </c>
      <c r="E1111" s="24">
        <v>0.56999999999999995</v>
      </c>
    </row>
    <row r="1112" spans="2:5" ht="50.1" customHeight="1">
      <c r="B1112" s="23">
        <v>95618</v>
      </c>
      <c r="C1112" s="23" t="s">
        <v>1239</v>
      </c>
      <c r="D1112" s="23" t="s">
        <v>12330</v>
      </c>
      <c r="E1112" s="24">
        <v>0.12</v>
      </c>
    </row>
    <row r="1113" spans="2:5" ht="50.1" customHeight="1">
      <c r="B1113" s="23">
        <v>95619</v>
      </c>
      <c r="C1113" s="23" t="s">
        <v>1240</v>
      </c>
      <c r="D1113" s="23" t="s">
        <v>12330</v>
      </c>
      <c r="E1113" s="24">
        <v>0.71</v>
      </c>
    </row>
    <row r="1114" spans="2:5" ht="50.1" customHeight="1">
      <c r="B1114" s="23">
        <v>95627</v>
      </c>
      <c r="C1114" s="23" t="s">
        <v>1241</v>
      </c>
      <c r="D1114" s="23" t="s">
        <v>12330</v>
      </c>
      <c r="E1114" s="24">
        <v>24.23</v>
      </c>
    </row>
    <row r="1115" spans="2:5" ht="50.1" customHeight="1">
      <c r="B1115" s="23">
        <v>95628</v>
      </c>
      <c r="C1115" s="23" t="s">
        <v>1242</v>
      </c>
      <c r="D1115" s="23" t="s">
        <v>12330</v>
      </c>
      <c r="E1115" s="24">
        <v>6.36</v>
      </c>
    </row>
    <row r="1116" spans="2:5" ht="50.1" customHeight="1">
      <c r="B1116" s="23">
        <v>95629</v>
      </c>
      <c r="C1116" s="23" t="s">
        <v>1243</v>
      </c>
      <c r="D1116" s="23" t="s">
        <v>12330</v>
      </c>
      <c r="E1116" s="24">
        <v>30.32</v>
      </c>
    </row>
    <row r="1117" spans="2:5" ht="50.1" customHeight="1">
      <c r="B1117" s="23">
        <v>95630</v>
      </c>
      <c r="C1117" s="23" t="s">
        <v>1244</v>
      </c>
      <c r="D1117" s="23" t="s">
        <v>12330</v>
      </c>
      <c r="E1117" s="24">
        <v>59.1</v>
      </c>
    </row>
    <row r="1118" spans="2:5" ht="50.1" customHeight="1">
      <c r="B1118" s="23">
        <v>95698</v>
      </c>
      <c r="C1118" s="23" t="s">
        <v>1245</v>
      </c>
      <c r="D1118" s="23" t="s">
        <v>12330</v>
      </c>
      <c r="E1118" s="24">
        <v>2.3199999999999998</v>
      </c>
    </row>
    <row r="1119" spans="2:5" ht="50.1" customHeight="1">
      <c r="B1119" s="23">
        <v>95699</v>
      </c>
      <c r="C1119" s="23" t="s">
        <v>1246</v>
      </c>
      <c r="D1119" s="23" t="s">
        <v>12330</v>
      </c>
      <c r="E1119" s="24">
        <v>0.52</v>
      </c>
    </row>
    <row r="1120" spans="2:5" ht="50.1" customHeight="1">
      <c r="B1120" s="23">
        <v>95700</v>
      </c>
      <c r="C1120" s="23" t="s">
        <v>1247</v>
      </c>
      <c r="D1120" s="23" t="s">
        <v>12330</v>
      </c>
      <c r="E1120" s="24">
        <v>2.9</v>
      </c>
    </row>
    <row r="1121" spans="2:5" ht="50.1" customHeight="1">
      <c r="B1121" s="23">
        <v>95701</v>
      </c>
      <c r="C1121" s="23" t="s">
        <v>1248</v>
      </c>
      <c r="D1121" s="23" t="s">
        <v>12330</v>
      </c>
      <c r="E1121" s="24">
        <v>2.66</v>
      </c>
    </row>
    <row r="1122" spans="2:5" ht="50.1" customHeight="1">
      <c r="B1122" s="23">
        <v>95704</v>
      </c>
      <c r="C1122" s="23" t="s">
        <v>1249</v>
      </c>
      <c r="D1122" s="23" t="s">
        <v>12330</v>
      </c>
      <c r="E1122" s="24">
        <v>21.03</v>
      </c>
    </row>
    <row r="1123" spans="2:5" ht="50.1" customHeight="1">
      <c r="B1123" s="23">
        <v>95705</v>
      </c>
      <c r="C1123" s="23" t="s">
        <v>1250</v>
      </c>
      <c r="D1123" s="23" t="s">
        <v>12330</v>
      </c>
      <c r="E1123" s="24">
        <v>5.52</v>
      </c>
    </row>
    <row r="1124" spans="2:5" ht="50.1" customHeight="1">
      <c r="B1124" s="23">
        <v>95706</v>
      </c>
      <c r="C1124" s="23" t="s">
        <v>1251</v>
      </c>
      <c r="D1124" s="23" t="s">
        <v>12330</v>
      </c>
      <c r="E1124" s="24">
        <v>26.32</v>
      </c>
    </row>
    <row r="1125" spans="2:5" ht="50.1" customHeight="1">
      <c r="B1125" s="23">
        <v>95707</v>
      </c>
      <c r="C1125" s="23" t="s">
        <v>1252</v>
      </c>
      <c r="D1125" s="23" t="s">
        <v>12330</v>
      </c>
      <c r="E1125" s="24">
        <v>29.64</v>
      </c>
    </row>
    <row r="1126" spans="2:5" ht="50.1" customHeight="1">
      <c r="B1126" s="23">
        <v>95710</v>
      </c>
      <c r="C1126" s="23" t="s">
        <v>1253</v>
      </c>
      <c r="D1126" s="23" t="s">
        <v>12330</v>
      </c>
      <c r="E1126" s="24">
        <v>25.27</v>
      </c>
    </row>
    <row r="1127" spans="2:5" ht="50.1" customHeight="1">
      <c r="B1127" s="23">
        <v>95711</v>
      </c>
      <c r="C1127" s="23" t="s">
        <v>1254</v>
      </c>
      <c r="D1127" s="23" t="s">
        <v>12330</v>
      </c>
      <c r="E1127" s="24">
        <v>6.5</v>
      </c>
    </row>
    <row r="1128" spans="2:5" ht="50.1" customHeight="1">
      <c r="B1128" s="23">
        <v>95712</v>
      </c>
      <c r="C1128" s="23" t="s">
        <v>1255</v>
      </c>
      <c r="D1128" s="23" t="s">
        <v>12330</v>
      </c>
      <c r="E1128" s="24">
        <v>31.59</v>
      </c>
    </row>
    <row r="1129" spans="2:5" ht="50.1" customHeight="1">
      <c r="B1129" s="23">
        <v>95713</v>
      </c>
      <c r="C1129" s="23" t="s">
        <v>1256</v>
      </c>
      <c r="D1129" s="23" t="s">
        <v>12330</v>
      </c>
      <c r="E1129" s="24">
        <v>73.25</v>
      </c>
    </row>
    <row r="1130" spans="2:5" ht="50.1" customHeight="1">
      <c r="B1130" s="23">
        <v>95716</v>
      </c>
      <c r="C1130" s="23" t="s">
        <v>1257</v>
      </c>
      <c r="D1130" s="23" t="s">
        <v>12330</v>
      </c>
      <c r="E1130" s="24">
        <v>24.33</v>
      </c>
    </row>
    <row r="1131" spans="2:5" ht="50.1" customHeight="1">
      <c r="B1131" s="23">
        <v>95717</v>
      </c>
      <c r="C1131" s="23" t="s">
        <v>1258</v>
      </c>
      <c r="D1131" s="23" t="s">
        <v>12330</v>
      </c>
      <c r="E1131" s="24">
        <v>6.25</v>
      </c>
    </row>
    <row r="1132" spans="2:5" ht="50.1" customHeight="1">
      <c r="B1132" s="23">
        <v>95718</v>
      </c>
      <c r="C1132" s="23" t="s">
        <v>1259</v>
      </c>
      <c r="D1132" s="23" t="s">
        <v>12330</v>
      </c>
      <c r="E1132" s="24">
        <v>30.42</v>
      </c>
    </row>
    <row r="1133" spans="2:5" ht="50.1" customHeight="1">
      <c r="B1133" s="23">
        <v>95719</v>
      </c>
      <c r="C1133" s="23" t="s">
        <v>1260</v>
      </c>
      <c r="D1133" s="23" t="s">
        <v>12330</v>
      </c>
      <c r="E1133" s="24">
        <v>73.25</v>
      </c>
    </row>
    <row r="1134" spans="2:5" ht="50.1" customHeight="1">
      <c r="B1134" s="23">
        <v>95869</v>
      </c>
      <c r="C1134" s="23" t="s">
        <v>1261</v>
      </c>
      <c r="D1134" s="23" t="s">
        <v>12330</v>
      </c>
      <c r="E1134" s="24">
        <v>1.31</v>
      </c>
    </row>
    <row r="1135" spans="2:5" ht="50.1" customHeight="1">
      <c r="B1135" s="23">
        <v>95870</v>
      </c>
      <c r="C1135" s="23" t="s">
        <v>1262</v>
      </c>
      <c r="D1135" s="23" t="s">
        <v>12330</v>
      </c>
      <c r="E1135" s="24">
        <v>3.43</v>
      </c>
    </row>
    <row r="1136" spans="2:5" ht="50.1" customHeight="1">
      <c r="B1136" s="23">
        <v>95871</v>
      </c>
      <c r="C1136" s="23" t="s">
        <v>1263</v>
      </c>
      <c r="D1136" s="23" t="s">
        <v>12330</v>
      </c>
      <c r="E1136" s="24">
        <v>152.19999999999999</v>
      </c>
    </row>
    <row r="1137" spans="2:5" ht="50.1" customHeight="1">
      <c r="B1137" s="23">
        <v>95874</v>
      </c>
      <c r="C1137" s="23" t="s">
        <v>1264</v>
      </c>
      <c r="D1137" s="23" t="s">
        <v>12330</v>
      </c>
      <c r="E1137" s="24">
        <v>3.85</v>
      </c>
    </row>
    <row r="1138" spans="2:5" ht="50.1" customHeight="1">
      <c r="B1138" s="23">
        <v>96008</v>
      </c>
      <c r="C1138" s="23" t="s">
        <v>1265</v>
      </c>
      <c r="D1138" s="23" t="s">
        <v>12330</v>
      </c>
      <c r="E1138" s="24">
        <v>11.54</v>
      </c>
    </row>
    <row r="1139" spans="2:5" ht="50.1" customHeight="1">
      <c r="B1139" s="23">
        <v>96009</v>
      </c>
      <c r="C1139" s="23" t="s">
        <v>1266</v>
      </c>
      <c r="D1139" s="23" t="s">
        <v>12330</v>
      </c>
      <c r="E1139" s="24">
        <v>3.03</v>
      </c>
    </row>
    <row r="1140" spans="2:5" ht="50.1" customHeight="1">
      <c r="B1140" s="23">
        <v>96011</v>
      </c>
      <c r="C1140" s="23" t="s">
        <v>1267</v>
      </c>
      <c r="D1140" s="23" t="s">
        <v>12330</v>
      </c>
      <c r="E1140" s="24">
        <v>12.62</v>
      </c>
    </row>
    <row r="1141" spans="2:5" ht="50.1" customHeight="1">
      <c r="B1141" s="23">
        <v>96012</v>
      </c>
      <c r="C1141" s="23" t="s">
        <v>1268</v>
      </c>
      <c r="D1141" s="23" t="s">
        <v>12330</v>
      </c>
      <c r="E1141" s="24">
        <v>56.88</v>
      </c>
    </row>
    <row r="1142" spans="2:5" ht="50.1" customHeight="1">
      <c r="B1142" s="23">
        <v>96015</v>
      </c>
      <c r="C1142" s="23" t="s">
        <v>1269</v>
      </c>
      <c r="D1142" s="23" t="s">
        <v>12330</v>
      </c>
      <c r="E1142" s="24">
        <v>11.43</v>
      </c>
    </row>
    <row r="1143" spans="2:5" ht="50.1" customHeight="1">
      <c r="B1143" s="23">
        <v>96016</v>
      </c>
      <c r="C1143" s="23" t="s">
        <v>1270</v>
      </c>
      <c r="D1143" s="23" t="s">
        <v>12330</v>
      </c>
      <c r="E1143" s="24">
        <v>3</v>
      </c>
    </row>
    <row r="1144" spans="2:5" ht="50.1" customHeight="1">
      <c r="B1144" s="23">
        <v>96018</v>
      </c>
      <c r="C1144" s="23" t="s">
        <v>1271</v>
      </c>
      <c r="D1144" s="23" t="s">
        <v>12330</v>
      </c>
      <c r="E1144" s="24">
        <v>12.51</v>
      </c>
    </row>
    <row r="1145" spans="2:5" ht="50.1" customHeight="1">
      <c r="B1145" s="23">
        <v>96019</v>
      </c>
      <c r="C1145" s="23" t="s">
        <v>1272</v>
      </c>
      <c r="D1145" s="23" t="s">
        <v>12330</v>
      </c>
      <c r="E1145" s="24">
        <v>56.88</v>
      </c>
    </row>
    <row r="1146" spans="2:5" ht="50.1" customHeight="1">
      <c r="B1146" s="23">
        <v>96023</v>
      </c>
      <c r="C1146" s="23" t="s">
        <v>1273</v>
      </c>
      <c r="D1146" s="23" t="s">
        <v>12330</v>
      </c>
      <c r="E1146" s="24">
        <v>8.84</v>
      </c>
    </row>
    <row r="1147" spans="2:5" ht="50.1" customHeight="1">
      <c r="B1147" s="23">
        <v>96024</v>
      </c>
      <c r="C1147" s="23" t="s">
        <v>1274</v>
      </c>
      <c r="D1147" s="23" t="s">
        <v>12330</v>
      </c>
      <c r="E1147" s="24">
        <v>2.3199999999999998</v>
      </c>
    </row>
    <row r="1148" spans="2:5" ht="50.1" customHeight="1">
      <c r="B1148" s="23">
        <v>96026</v>
      </c>
      <c r="C1148" s="23" t="s">
        <v>1275</v>
      </c>
      <c r="D1148" s="23" t="s">
        <v>12330</v>
      </c>
      <c r="E1148" s="24">
        <v>9.68</v>
      </c>
    </row>
    <row r="1149" spans="2:5" ht="50.1" customHeight="1">
      <c r="B1149" s="23">
        <v>96027</v>
      </c>
      <c r="C1149" s="23" t="s">
        <v>1276</v>
      </c>
      <c r="D1149" s="23" t="s">
        <v>12330</v>
      </c>
      <c r="E1149" s="24">
        <v>39.630000000000003</v>
      </c>
    </row>
    <row r="1150" spans="2:5" ht="50.1" customHeight="1">
      <c r="B1150" s="23">
        <v>96030</v>
      </c>
      <c r="C1150" s="23" t="s">
        <v>1277</v>
      </c>
      <c r="D1150" s="23" t="s">
        <v>12330</v>
      </c>
      <c r="E1150" s="24">
        <v>14.95</v>
      </c>
    </row>
    <row r="1151" spans="2:5" ht="50.1" customHeight="1">
      <c r="B1151" s="23">
        <v>96031</v>
      </c>
      <c r="C1151" s="23" t="s">
        <v>1278</v>
      </c>
      <c r="D1151" s="23" t="s">
        <v>12330</v>
      </c>
      <c r="E1151" s="24">
        <v>5.23</v>
      </c>
    </row>
    <row r="1152" spans="2:5" ht="50.1" customHeight="1">
      <c r="B1152" s="23">
        <v>96032</v>
      </c>
      <c r="C1152" s="23" t="s">
        <v>1279</v>
      </c>
      <c r="D1152" s="23" t="s">
        <v>12330</v>
      </c>
      <c r="E1152" s="24">
        <v>1.07</v>
      </c>
    </row>
    <row r="1153" spans="2:5" ht="50.1" customHeight="1">
      <c r="B1153" s="23">
        <v>96033</v>
      </c>
      <c r="C1153" s="23" t="s">
        <v>1280</v>
      </c>
      <c r="D1153" s="23" t="s">
        <v>12330</v>
      </c>
      <c r="E1153" s="24">
        <v>28.04</v>
      </c>
    </row>
    <row r="1154" spans="2:5" ht="50.1" customHeight="1">
      <c r="B1154" s="23">
        <v>96034</v>
      </c>
      <c r="C1154" s="23" t="s">
        <v>1281</v>
      </c>
      <c r="D1154" s="23" t="s">
        <v>12330</v>
      </c>
      <c r="E1154" s="24">
        <v>107.25</v>
      </c>
    </row>
    <row r="1155" spans="2:5" ht="50.1" customHeight="1">
      <c r="B1155" s="23">
        <v>96053</v>
      </c>
      <c r="C1155" s="23" t="s">
        <v>1282</v>
      </c>
      <c r="D1155" s="23" t="s">
        <v>12330</v>
      </c>
      <c r="E1155" s="24">
        <v>8.9499999999999993</v>
      </c>
    </row>
    <row r="1156" spans="2:5" ht="50.1" customHeight="1">
      <c r="B1156" s="23">
        <v>96054</v>
      </c>
      <c r="C1156" s="23" t="s">
        <v>1283</v>
      </c>
      <c r="D1156" s="23" t="s">
        <v>12330</v>
      </c>
      <c r="E1156" s="24">
        <v>16.21</v>
      </c>
    </row>
    <row r="1157" spans="2:5" ht="50.1" customHeight="1">
      <c r="B1157" s="23">
        <v>96055</v>
      </c>
      <c r="C1157" s="23" t="s">
        <v>1284</v>
      </c>
      <c r="D1157" s="23" t="s">
        <v>12330</v>
      </c>
      <c r="E1157" s="24">
        <v>2.35</v>
      </c>
    </row>
    <row r="1158" spans="2:5" ht="50.1" customHeight="1">
      <c r="B1158" s="23">
        <v>96056</v>
      </c>
      <c r="C1158" s="23" t="s">
        <v>1285</v>
      </c>
      <c r="D1158" s="23" t="s">
        <v>12330</v>
      </c>
      <c r="E1158" s="24">
        <v>9.7899999999999991</v>
      </c>
    </row>
    <row r="1159" spans="2:5" ht="50.1" customHeight="1">
      <c r="B1159" s="23">
        <v>96057</v>
      </c>
      <c r="C1159" s="23" t="s">
        <v>1286</v>
      </c>
      <c r="D1159" s="23" t="s">
        <v>12330</v>
      </c>
      <c r="E1159" s="24">
        <v>39.630000000000003</v>
      </c>
    </row>
    <row r="1160" spans="2:5" ht="50.1" customHeight="1">
      <c r="B1160" s="23">
        <v>96060</v>
      </c>
      <c r="C1160" s="23" t="s">
        <v>1287</v>
      </c>
      <c r="D1160" s="23" t="s">
        <v>12330</v>
      </c>
      <c r="E1160" s="24">
        <v>3.11</v>
      </c>
    </row>
    <row r="1161" spans="2:5" ht="50.1" customHeight="1">
      <c r="B1161" s="23">
        <v>96061</v>
      </c>
      <c r="C1161" s="23" t="s">
        <v>1288</v>
      </c>
      <c r="D1161" s="23" t="s">
        <v>12330</v>
      </c>
      <c r="E1161" s="24">
        <v>20.260000000000002</v>
      </c>
    </row>
    <row r="1162" spans="2:5" ht="50.1" customHeight="1">
      <c r="B1162" s="23">
        <v>96062</v>
      </c>
      <c r="C1162" s="23" t="s">
        <v>1289</v>
      </c>
      <c r="D1162" s="23" t="s">
        <v>12330</v>
      </c>
      <c r="E1162" s="24">
        <v>22.21</v>
      </c>
    </row>
    <row r="1163" spans="2:5" ht="50.1" customHeight="1">
      <c r="B1163" s="23">
        <v>96241</v>
      </c>
      <c r="C1163" s="23" t="s">
        <v>1290</v>
      </c>
      <c r="D1163" s="23" t="s">
        <v>12330</v>
      </c>
      <c r="E1163" s="24">
        <v>14.23</v>
      </c>
    </row>
    <row r="1164" spans="2:5" ht="50.1" customHeight="1">
      <c r="B1164" s="23">
        <v>96242</v>
      </c>
      <c r="C1164" s="23" t="s">
        <v>1291</v>
      </c>
      <c r="D1164" s="23" t="s">
        <v>12330</v>
      </c>
      <c r="E1164" s="24">
        <v>3.66</v>
      </c>
    </row>
    <row r="1165" spans="2:5" ht="50.1" customHeight="1">
      <c r="B1165" s="23">
        <v>96243</v>
      </c>
      <c r="C1165" s="23" t="s">
        <v>1292</v>
      </c>
      <c r="D1165" s="23" t="s">
        <v>12330</v>
      </c>
      <c r="E1165" s="24">
        <v>17.79</v>
      </c>
    </row>
    <row r="1166" spans="2:5" ht="50.1" customHeight="1">
      <c r="B1166" s="23">
        <v>96244</v>
      </c>
      <c r="C1166" s="23" t="s">
        <v>1293</v>
      </c>
      <c r="D1166" s="23" t="s">
        <v>12330</v>
      </c>
      <c r="E1166" s="24">
        <v>14.18</v>
      </c>
    </row>
    <row r="1167" spans="2:5" ht="50.1" customHeight="1">
      <c r="B1167" s="23">
        <v>96298</v>
      </c>
      <c r="C1167" s="23" t="s">
        <v>1294</v>
      </c>
      <c r="D1167" s="23" t="s">
        <v>12330</v>
      </c>
      <c r="E1167" s="24">
        <v>32.83</v>
      </c>
    </row>
    <row r="1168" spans="2:5" ht="50.1" customHeight="1">
      <c r="B1168" s="23">
        <v>96299</v>
      </c>
      <c r="C1168" s="23" t="s">
        <v>1295</v>
      </c>
      <c r="D1168" s="23" t="s">
        <v>12330</v>
      </c>
      <c r="E1168" s="24">
        <v>8.6199999999999992</v>
      </c>
    </row>
    <row r="1169" spans="2:5" ht="50.1" customHeight="1">
      <c r="B1169" s="23">
        <v>96300</v>
      </c>
      <c r="C1169" s="23" t="s">
        <v>1296</v>
      </c>
      <c r="D1169" s="23" t="s">
        <v>12330</v>
      </c>
      <c r="E1169" s="24">
        <v>41.09</v>
      </c>
    </row>
    <row r="1170" spans="2:5" ht="50.1" customHeight="1">
      <c r="B1170" s="23">
        <v>96301</v>
      </c>
      <c r="C1170" s="23" t="s">
        <v>1297</v>
      </c>
      <c r="D1170" s="23" t="s">
        <v>12330</v>
      </c>
      <c r="E1170" s="24">
        <v>51.99</v>
      </c>
    </row>
    <row r="1171" spans="2:5" ht="50.1" customHeight="1">
      <c r="B1171" s="23">
        <v>96304</v>
      </c>
      <c r="C1171" s="23" t="s">
        <v>1298</v>
      </c>
      <c r="D1171" s="23" t="s">
        <v>12330</v>
      </c>
      <c r="E1171" s="24">
        <v>0.09</v>
      </c>
    </row>
    <row r="1172" spans="2:5" ht="50.1" customHeight="1">
      <c r="B1172" s="23">
        <v>96305</v>
      </c>
      <c r="C1172" s="23" t="s">
        <v>1299</v>
      </c>
      <c r="D1172" s="23" t="s">
        <v>12330</v>
      </c>
      <c r="E1172" s="24">
        <v>0.02</v>
      </c>
    </row>
    <row r="1173" spans="2:5" ht="50.1" customHeight="1">
      <c r="B1173" s="23">
        <v>96306</v>
      </c>
      <c r="C1173" s="23" t="s">
        <v>1300</v>
      </c>
      <c r="D1173" s="23" t="s">
        <v>12330</v>
      </c>
      <c r="E1173" s="24">
        <v>0.11</v>
      </c>
    </row>
    <row r="1174" spans="2:5" ht="50.1" customHeight="1">
      <c r="B1174" s="23">
        <v>96307</v>
      </c>
      <c r="C1174" s="23" t="s">
        <v>1301</v>
      </c>
      <c r="D1174" s="23" t="s">
        <v>12330</v>
      </c>
      <c r="E1174" s="24">
        <v>1.07</v>
      </c>
    </row>
    <row r="1175" spans="2:5" ht="50.1" customHeight="1">
      <c r="B1175" s="23">
        <v>96457</v>
      </c>
      <c r="C1175" s="23" t="s">
        <v>1302</v>
      </c>
      <c r="D1175" s="23" t="s">
        <v>12330</v>
      </c>
      <c r="E1175" s="24">
        <v>51.99</v>
      </c>
    </row>
    <row r="1176" spans="2:5" ht="50.1" customHeight="1">
      <c r="B1176" s="23">
        <v>96458</v>
      </c>
      <c r="C1176" s="23" t="s">
        <v>1303</v>
      </c>
      <c r="D1176" s="23" t="s">
        <v>12330</v>
      </c>
      <c r="E1176" s="24">
        <v>33.630000000000003</v>
      </c>
    </row>
    <row r="1177" spans="2:5" ht="50.1" customHeight="1">
      <c r="B1177" s="23">
        <v>96459</v>
      </c>
      <c r="C1177" s="23" t="s">
        <v>1304</v>
      </c>
      <c r="D1177" s="23" t="s">
        <v>12330</v>
      </c>
      <c r="E1177" s="24">
        <v>7.05</v>
      </c>
    </row>
    <row r="1178" spans="2:5" ht="50.1" customHeight="1">
      <c r="B1178" s="23">
        <v>96460</v>
      </c>
      <c r="C1178" s="23" t="s">
        <v>1305</v>
      </c>
      <c r="D1178" s="23" t="s">
        <v>12330</v>
      </c>
      <c r="E1178" s="24">
        <v>26.87</v>
      </c>
    </row>
    <row r="1179" spans="2:5" ht="50.1" customHeight="1">
      <c r="B1179" s="23">
        <v>98760</v>
      </c>
      <c r="C1179" s="23" t="s">
        <v>1306</v>
      </c>
      <c r="D1179" s="23" t="s">
        <v>12330</v>
      </c>
      <c r="E1179" s="24">
        <v>0.05</v>
      </c>
    </row>
    <row r="1180" spans="2:5" ht="50.1" customHeight="1">
      <c r="B1180" s="23">
        <v>98761</v>
      </c>
      <c r="C1180" s="23" t="s">
        <v>1307</v>
      </c>
      <c r="D1180" s="23" t="s">
        <v>12330</v>
      </c>
      <c r="E1180" s="24">
        <v>0.01</v>
      </c>
    </row>
    <row r="1181" spans="2:5" ht="50.1" customHeight="1">
      <c r="B1181" s="23">
        <v>98762</v>
      </c>
      <c r="C1181" s="23" t="s">
        <v>1308</v>
      </c>
      <c r="D1181" s="23" t="s">
        <v>12330</v>
      </c>
      <c r="E1181" s="24">
        <v>0.06</v>
      </c>
    </row>
    <row r="1182" spans="2:5" ht="50.1" customHeight="1">
      <c r="B1182" s="23">
        <v>98763</v>
      </c>
      <c r="C1182" s="23" t="s">
        <v>1309</v>
      </c>
      <c r="D1182" s="23" t="s">
        <v>12330</v>
      </c>
      <c r="E1182" s="24">
        <v>3.9</v>
      </c>
    </row>
    <row r="1183" spans="2:5" ht="50.1" customHeight="1">
      <c r="B1183" s="23">
        <v>55960</v>
      </c>
      <c r="C1183" s="23" t="s">
        <v>1310</v>
      </c>
      <c r="D1183" s="23" t="s">
        <v>19</v>
      </c>
      <c r="E1183" s="24">
        <v>4.67</v>
      </c>
    </row>
    <row r="1184" spans="2:5" ht="50.1" customHeight="1">
      <c r="B1184" s="23">
        <v>72085</v>
      </c>
      <c r="C1184" s="23" t="s">
        <v>1311</v>
      </c>
      <c r="D1184" s="23" t="s">
        <v>4</v>
      </c>
      <c r="E1184" s="24">
        <v>1.81</v>
      </c>
    </row>
    <row r="1185" spans="2:5" ht="50.1" customHeight="1">
      <c r="B1185" s="23">
        <v>72086</v>
      </c>
      <c r="C1185" s="23" t="s">
        <v>1312</v>
      </c>
      <c r="D1185" s="23" t="s">
        <v>4</v>
      </c>
      <c r="E1185" s="24">
        <v>5.52</v>
      </c>
    </row>
    <row r="1186" spans="2:5" ht="50.1" customHeight="1">
      <c r="B1186" s="23">
        <v>92259</v>
      </c>
      <c r="C1186" s="23" t="s">
        <v>1313</v>
      </c>
      <c r="D1186" s="23" t="s">
        <v>18</v>
      </c>
      <c r="E1186" s="24">
        <v>331.74</v>
      </c>
    </row>
    <row r="1187" spans="2:5" ht="50.1" customHeight="1">
      <c r="B1187" s="23">
        <v>92260</v>
      </c>
      <c r="C1187" s="23" t="s">
        <v>1314</v>
      </c>
      <c r="D1187" s="23" t="s">
        <v>18</v>
      </c>
      <c r="E1187" s="24">
        <v>379.08</v>
      </c>
    </row>
    <row r="1188" spans="2:5" ht="50.1" customHeight="1">
      <c r="B1188" s="23">
        <v>92261</v>
      </c>
      <c r="C1188" s="23" t="s">
        <v>1315</v>
      </c>
      <c r="D1188" s="23" t="s">
        <v>18</v>
      </c>
      <c r="E1188" s="24">
        <v>424.97</v>
      </c>
    </row>
    <row r="1189" spans="2:5" ht="50.1" customHeight="1">
      <c r="B1189" s="23">
        <v>92262</v>
      </c>
      <c r="C1189" s="23" t="s">
        <v>1316</v>
      </c>
      <c r="D1189" s="23" t="s">
        <v>18</v>
      </c>
      <c r="E1189" s="24">
        <v>498.88</v>
      </c>
    </row>
    <row r="1190" spans="2:5" ht="50.1" customHeight="1">
      <c r="B1190" s="23">
        <v>92539</v>
      </c>
      <c r="C1190" s="23" t="s">
        <v>1317</v>
      </c>
      <c r="D1190" s="23" t="s">
        <v>19</v>
      </c>
      <c r="E1190" s="24">
        <v>55.39</v>
      </c>
    </row>
    <row r="1191" spans="2:5" ht="50.1" customHeight="1">
      <c r="B1191" s="23">
        <v>92540</v>
      </c>
      <c r="C1191" s="23" t="s">
        <v>1318</v>
      </c>
      <c r="D1191" s="23" t="s">
        <v>19</v>
      </c>
      <c r="E1191" s="24">
        <v>62.43</v>
      </c>
    </row>
    <row r="1192" spans="2:5" ht="50.1" customHeight="1">
      <c r="B1192" s="23">
        <v>92541</v>
      </c>
      <c r="C1192" s="23" t="s">
        <v>1319</v>
      </c>
      <c r="D1192" s="23" t="s">
        <v>19</v>
      </c>
      <c r="E1192" s="24">
        <v>60.6</v>
      </c>
    </row>
    <row r="1193" spans="2:5" ht="50.1" customHeight="1">
      <c r="B1193" s="23">
        <v>92542</v>
      </c>
      <c r="C1193" s="23" t="s">
        <v>1320</v>
      </c>
      <c r="D1193" s="23" t="s">
        <v>19</v>
      </c>
      <c r="E1193" s="24">
        <v>73.790000000000006</v>
      </c>
    </row>
    <row r="1194" spans="2:5" ht="50.1" customHeight="1">
      <c r="B1194" s="23">
        <v>92543</v>
      </c>
      <c r="C1194" s="23" t="s">
        <v>1321</v>
      </c>
      <c r="D1194" s="23" t="s">
        <v>19</v>
      </c>
      <c r="E1194" s="24">
        <v>16.21</v>
      </c>
    </row>
    <row r="1195" spans="2:5" ht="50.1" customHeight="1">
      <c r="B1195" s="23">
        <v>92544</v>
      </c>
      <c r="C1195" s="23" t="s">
        <v>1322</v>
      </c>
      <c r="D1195" s="23" t="s">
        <v>19</v>
      </c>
      <c r="E1195" s="24">
        <v>13.8</v>
      </c>
    </row>
    <row r="1196" spans="2:5" ht="50.1" customHeight="1">
      <c r="B1196" s="23">
        <v>92545</v>
      </c>
      <c r="C1196" s="23" t="s">
        <v>1323</v>
      </c>
      <c r="D1196" s="23" t="s">
        <v>18</v>
      </c>
      <c r="E1196" s="24">
        <v>715.33</v>
      </c>
    </row>
    <row r="1197" spans="2:5" ht="50.1" customHeight="1">
      <c r="B1197" s="23">
        <v>92546</v>
      </c>
      <c r="C1197" s="23" t="s">
        <v>1324</v>
      </c>
      <c r="D1197" s="23" t="s">
        <v>18</v>
      </c>
      <c r="E1197" s="24">
        <v>877.45</v>
      </c>
    </row>
    <row r="1198" spans="2:5" ht="50.1" customHeight="1">
      <c r="B1198" s="23">
        <v>92547</v>
      </c>
      <c r="C1198" s="23" t="s">
        <v>1325</v>
      </c>
      <c r="D1198" s="23" t="s">
        <v>18</v>
      </c>
      <c r="E1198" s="24">
        <v>925.31</v>
      </c>
    </row>
    <row r="1199" spans="2:5" ht="50.1" customHeight="1">
      <c r="B1199" s="23">
        <v>92548</v>
      </c>
      <c r="C1199" s="23" t="s">
        <v>1326</v>
      </c>
      <c r="D1199" s="23" t="s">
        <v>18</v>
      </c>
      <c r="E1199" s="24">
        <v>1027.92</v>
      </c>
    </row>
    <row r="1200" spans="2:5" ht="50.1" customHeight="1">
      <c r="B1200" s="23">
        <v>92549</v>
      </c>
      <c r="C1200" s="23" t="s">
        <v>1327</v>
      </c>
      <c r="D1200" s="23" t="s">
        <v>18</v>
      </c>
      <c r="E1200" s="24">
        <v>1296.76</v>
      </c>
    </row>
    <row r="1201" spans="2:5" ht="50.1" customHeight="1">
      <c r="B1201" s="23">
        <v>92550</v>
      </c>
      <c r="C1201" s="23" t="s">
        <v>1328</v>
      </c>
      <c r="D1201" s="23" t="s">
        <v>18</v>
      </c>
      <c r="E1201" s="24">
        <v>1552.1</v>
      </c>
    </row>
    <row r="1202" spans="2:5" ht="50.1" customHeight="1">
      <c r="B1202" s="23">
        <v>92551</v>
      </c>
      <c r="C1202" s="23" t="s">
        <v>1329</v>
      </c>
      <c r="D1202" s="23" t="s">
        <v>18</v>
      </c>
      <c r="E1202" s="24">
        <v>1615.85</v>
      </c>
    </row>
    <row r="1203" spans="2:5" ht="50.1" customHeight="1">
      <c r="B1203" s="23">
        <v>92552</v>
      </c>
      <c r="C1203" s="23" t="s">
        <v>1330</v>
      </c>
      <c r="D1203" s="23" t="s">
        <v>18</v>
      </c>
      <c r="E1203" s="24">
        <v>1763.3</v>
      </c>
    </row>
    <row r="1204" spans="2:5" ht="50.1" customHeight="1">
      <c r="B1204" s="23">
        <v>92553</v>
      </c>
      <c r="C1204" s="23" t="s">
        <v>1331</v>
      </c>
      <c r="D1204" s="23" t="s">
        <v>18</v>
      </c>
      <c r="E1204" s="24">
        <v>2039.76</v>
      </c>
    </row>
    <row r="1205" spans="2:5" ht="50.1" customHeight="1">
      <c r="B1205" s="23">
        <v>92554</v>
      </c>
      <c r="C1205" s="23" t="s">
        <v>1332</v>
      </c>
      <c r="D1205" s="23" t="s">
        <v>18</v>
      </c>
      <c r="E1205" s="24">
        <v>2112.3200000000002</v>
      </c>
    </row>
    <row r="1206" spans="2:5" ht="50.1" customHeight="1">
      <c r="B1206" s="23">
        <v>92555</v>
      </c>
      <c r="C1206" s="23" t="s">
        <v>1333</v>
      </c>
      <c r="D1206" s="23" t="s">
        <v>18</v>
      </c>
      <c r="E1206" s="24">
        <v>705.55</v>
      </c>
    </row>
    <row r="1207" spans="2:5" ht="50.1" customHeight="1">
      <c r="B1207" s="23">
        <v>92556</v>
      </c>
      <c r="C1207" s="23" t="s">
        <v>1334</v>
      </c>
      <c r="D1207" s="23" t="s">
        <v>18</v>
      </c>
      <c r="E1207" s="24">
        <v>861.3</v>
      </c>
    </row>
    <row r="1208" spans="2:5" ht="50.1" customHeight="1">
      <c r="B1208" s="23">
        <v>92557</v>
      </c>
      <c r="C1208" s="23" t="s">
        <v>1335</v>
      </c>
      <c r="D1208" s="23" t="s">
        <v>18</v>
      </c>
      <c r="E1208" s="24">
        <v>909.15</v>
      </c>
    </row>
    <row r="1209" spans="2:5" ht="50.1" customHeight="1">
      <c r="B1209" s="23">
        <v>92558</v>
      </c>
      <c r="C1209" s="23" t="s">
        <v>1336</v>
      </c>
      <c r="D1209" s="23" t="s">
        <v>18</v>
      </c>
      <c r="E1209" s="24">
        <v>1020.51</v>
      </c>
    </row>
    <row r="1210" spans="2:5" ht="50.1" customHeight="1">
      <c r="B1210" s="23">
        <v>92559</v>
      </c>
      <c r="C1210" s="23" t="s">
        <v>1337</v>
      </c>
      <c r="D1210" s="23" t="s">
        <v>18</v>
      </c>
      <c r="E1210" s="24">
        <v>1279.55</v>
      </c>
    </row>
    <row r="1211" spans="2:5" ht="50.1" customHeight="1">
      <c r="B1211" s="23">
        <v>92560</v>
      </c>
      <c r="C1211" s="23" t="s">
        <v>1338</v>
      </c>
      <c r="D1211" s="23" t="s">
        <v>18</v>
      </c>
      <c r="E1211" s="24">
        <v>1525.85</v>
      </c>
    </row>
    <row r="1212" spans="2:5" ht="50.1" customHeight="1">
      <c r="B1212" s="23">
        <v>92561</v>
      </c>
      <c r="C1212" s="23" t="s">
        <v>1339</v>
      </c>
      <c r="D1212" s="23" t="s">
        <v>18</v>
      </c>
      <c r="E1212" s="24">
        <v>1590.77</v>
      </c>
    </row>
    <row r="1213" spans="2:5" ht="50.1" customHeight="1">
      <c r="B1213" s="23">
        <v>92562</v>
      </c>
      <c r="C1213" s="23" t="s">
        <v>1340</v>
      </c>
      <c r="D1213" s="23" t="s">
        <v>18</v>
      </c>
      <c r="E1213" s="24">
        <v>1722.07</v>
      </c>
    </row>
    <row r="1214" spans="2:5" ht="50.1" customHeight="1">
      <c r="B1214" s="23">
        <v>92563</v>
      </c>
      <c r="C1214" s="23" t="s">
        <v>1341</v>
      </c>
      <c r="D1214" s="23" t="s">
        <v>18</v>
      </c>
      <c r="E1214" s="24">
        <v>1989.61</v>
      </c>
    </row>
    <row r="1215" spans="2:5" ht="50.1" customHeight="1">
      <c r="B1215" s="23">
        <v>92564</v>
      </c>
      <c r="C1215" s="23" t="s">
        <v>1342</v>
      </c>
      <c r="D1215" s="23" t="s">
        <v>18</v>
      </c>
      <c r="E1215" s="24">
        <v>2051.34</v>
      </c>
    </row>
    <row r="1216" spans="2:5" ht="50.1" customHeight="1">
      <c r="B1216" s="23">
        <v>92565</v>
      </c>
      <c r="C1216" s="23" t="s">
        <v>1343</v>
      </c>
      <c r="D1216" s="23" t="s">
        <v>19</v>
      </c>
      <c r="E1216" s="24">
        <v>26.95</v>
      </c>
    </row>
    <row r="1217" spans="2:5" ht="50.1" customHeight="1">
      <c r="B1217" s="23">
        <v>92566</v>
      </c>
      <c r="C1217" s="23" t="s">
        <v>1344</v>
      </c>
      <c r="D1217" s="23" t="s">
        <v>19</v>
      </c>
      <c r="E1217" s="24">
        <v>16.75</v>
      </c>
    </row>
    <row r="1218" spans="2:5" ht="50.1" customHeight="1">
      <c r="B1218" s="23">
        <v>92567</v>
      </c>
      <c r="C1218" s="23" t="s">
        <v>1345</v>
      </c>
      <c r="D1218" s="23" t="s">
        <v>19</v>
      </c>
      <c r="E1218" s="24">
        <v>24.11</v>
      </c>
    </row>
    <row r="1219" spans="2:5" ht="50.1" customHeight="1">
      <c r="B1219" s="23">
        <v>72089</v>
      </c>
      <c r="C1219" s="23" t="s">
        <v>1346</v>
      </c>
      <c r="D1219" s="23" t="s">
        <v>19</v>
      </c>
      <c r="E1219" s="24">
        <v>12.35</v>
      </c>
    </row>
    <row r="1220" spans="2:5" ht="50.1" customHeight="1">
      <c r="B1220" s="23">
        <v>94189</v>
      </c>
      <c r="C1220" s="23" t="s">
        <v>1347</v>
      </c>
      <c r="D1220" s="23" t="s">
        <v>19</v>
      </c>
      <c r="E1220" s="24">
        <v>29.1</v>
      </c>
    </row>
    <row r="1221" spans="2:5" ht="50.1" customHeight="1">
      <c r="B1221" s="23">
        <v>94192</v>
      </c>
      <c r="C1221" s="23" t="s">
        <v>1348</v>
      </c>
      <c r="D1221" s="23" t="s">
        <v>19</v>
      </c>
      <c r="E1221" s="24">
        <v>31.05</v>
      </c>
    </row>
    <row r="1222" spans="2:5" ht="50.1" customHeight="1">
      <c r="B1222" s="23">
        <v>94195</v>
      </c>
      <c r="C1222" s="23" t="s">
        <v>1349</v>
      </c>
      <c r="D1222" s="23" t="s">
        <v>19</v>
      </c>
      <c r="E1222" s="24">
        <v>25.55</v>
      </c>
    </row>
    <row r="1223" spans="2:5" ht="50.1" customHeight="1">
      <c r="B1223" s="23">
        <v>94198</v>
      </c>
      <c r="C1223" s="23" t="s">
        <v>1350</v>
      </c>
      <c r="D1223" s="23" t="s">
        <v>19</v>
      </c>
      <c r="E1223" s="24">
        <v>28.13</v>
      </c>
    </row>
    <row r="1224" spans="2:5" ht="50.1" customHeight="1">
      <c r="B1224" s="23">
        <v>94201</v>
      </c>
      <c r="C1224" s="23" t="s">
        <v>1351</v>
      </c>
      <c r="D1224" s="23" t="s">
        <v>19</v>
      </c>
      <c r="E1224" s="24">
        <v>36.520000000000003</v>
      </c>
    </row>
    <row r="1225" spans="2:5" ht="50.1" customHeight="1">
      <c r="B1225" s="23">
        <v>94204</v>
      </c>
      <c r="C1225" s="23" t="s">
        <v>1352</v>
      </c>
      <c r="D1225" s="23" t="s">
        <v>19</v>
      </c>
      <c r="E1225" s="24">
        <v>40.909999999999997</v>
      </c>
    </row>
    <row r="1226" spans="2:5" ht="50.1" customHeight="1">
      <c r="B1226" s="23">
        <v>94224</v>
      </c>
      <c r="C1226" s="23" t="s">
        <v>1353</v>
      </c>
      <c r="D1226" s="23" t="s">
        <v>4</v>
      </c>
      <c r="E1226" s="24">
        <v>18.91</v>
      </c>
    </row>
    <row r="1227" spans="2:5" ht="50.1" customHeight="1">
      <c r="B1227" s="23">
        <v>94225</v>
      </c>
      <c r="C1227" s="23" t="s">
        <v>1354</v>
      </c>
      <c r="D1227" s="23" t="s">
        <v>19</v>
      </c>
      <c r="E1227" s="24">
        <v>16.36</v>
      </c>
    </row>
    <row r="1228" spans="2:5" ht="50.1" customHeight="1">
      <c r="B1228" s="23">
        <v>94226</v>
      </c>
      <c r="C1228" s="23" t="s">
        <v>1355</v>
      </c>
      <c r="D1228" s="23" t="s">
        <v>19</v>
      </c>
      <c r="E1228" s="24">
        <v>14.71</v>
      </c>
    </row>
    <row r="1229" spans="2:5" ht="50.1" customHeight="1">
      <c r="B1229" s="23">
        <v>94232</v>
      </c>
      <c r="C1229" s="23" t="s">
        <v>1356</v>
      </c>
      <c r="D1229" s="23" t="s">
        <v>18</v>
      </c>
      <c r="E1229" s="24">
        <v>2.2999999999999998</v>
      </c>
    </row>
    <row r="1230" spans="2:5" ht="50.1" customHeight="1">
      <c r="B1230" s="23">
        <v>94440</v>
      </c>
      <c r="C1230" s="23" t="s">
        <v>1357</v>
      </c>
      <c r="D1230" s="23" t="s">
        <v>19</v>
      </c>
      <c r="E1230" s="24">
        <v>25.55</v>
      </c>
    </row>
    <row r="1231" spans="2:5" ht="50.1" customHeight="1">
      <c r="B1231" s="23">
        <v>94441</v>
      </c>
      <c r="C1231" s="23" t="s">
        <v>1358</v>
      </c>
      <c r="D1231" s="23" t="s">
        <v>19</v>
      </c>
      <c r="E1231" s="24">
        <v>28.13</v>
      </c>
    </row>
    <row r="1232" spans="2:5" ht="50.1" customHeight="1">
      <c r="B1232" s="23">
        <v>94442</v>
      </c>
      <c r="C1232" s="23" t="s">
        <v>1359</v>
      </c>
      <c r="D1232" s="23" t="s">
        <v>19</v>
      </c>
      <c r="E1232" s="24">
        <v>25.55</v>
      </c>
    </row>
    <row r="1233" spans="2:5" ht="50.1" customHeight="1">
      <c r="B1233" s="23">
        <v>94443</v>
      </c>
      <c r="C1233" s="23" t="s">
        <v>1360</v>
      </c>
      <c r="D1233" s="23" t="s">
        <v>19</v>
      </c>
      <c r="E1233" s="24">
        <v>28.13</v>
      </c>
    </row>
    <row r="1234" spans="2:5" ht="50.1" customHeight="1">
      <c r="B1234" s="23">
        <v>94445</v>
      </c>
      <c r="C1234" s="23" t="s">
        <v>1361</v>
      </c>
      <c r="D1234" s="23" t="s">
        <v>19</v>
      </c>
      <c r="E1234" s="24">
        <v>36.520000000000003</v>
      </c>
    </row>
    <row r="1235" spans="2:5" ht="50.1" customHeight="1">
      <c r="B1235" s="23">
        <v>94446</v>
      </c>
      <c r="C1235" s="23" t="s">
        <v>1362</v>
      </c>
      <c r="D1235" s="23" t="s">
        <v>19</v>
      </c>
      <c r="E1235" s="24">
        <v>40.909999999999997</v>
      </c>
    </row>
    <row r="1236" spans="2:5" ht="50.1" customHeight="1">
      <c r="B1236" s="23">
        <v>94447</v>
      </c>
      <c r="C1236" s="23" t="s">
        <v>1363</v>
      </c>
      <c r="D1236" s="23" t="s">
        <v>19</v>
      </c>
      <c r="E1236" s="24">
        <v>36.520000000000003</v>
      </c>
    </row>
    <row r="1237" spans="2:5" ht="50.1" customHeight="1">
      <c r="B1237" s="23">
        <v>94448</v>
      </c>
      <c r="C1237" s="23" t="s">
        <v>1364</v>
      </c>
      <c r="D1237" s="23" t="s">
        <v>19</v>
      </c>
      <c r="E1237" s="24">
        <v>40.909999999999997</v>
      </c>
    </row>
    <row r="1238" spans="2:5" ht="50.1" customHeight="1">
      <c r="B1238" s="23">
        <v>94207</v>
      </c>
      <c r="C1238" s="23" t="s">
        <v>1365</v>
      </c>
      <c r="D1238" s="23" t="s">
        <v>19</v>
      </c>
      <c r="E1238" s="24">
        <v>29.31</v>
      </c>
    </row>
    <row r="1239" spans="2:5" ht="50.1" customHeight="1">
      <c r="B1239" s="23">
        <v>94210</v>
      </c>
      <c r="C1239" s="23" t="s">
        <v>1366</v>
      </c>
      <c r="D1239" s="23" t="s">
        <v>19</v>
      </c>
      <c r="E1239" s="24">
        <v>31.17</v>
      </c>
    </row>
    <row r="1240" spans="2:5" ht="50.1" customHeight="1">
      <c r="B1240" s="23">
        <v>94218</v>
      </c>
      <c r="C1240" s="23" t="s">
        <v>1367</v>
      </c>
      <c r="D1240" s="23" t="s">
        <v>19</v>
      </c>
      <c r="E1240" s="24">
        <v>62.22</v>
      </c>
    </row>
    <row r="1241" spans="2:5" ht="50.1" customHeight="1">
      <c r="B1241" s="23" t="s">
        <v>1368</v>
      </c>
      <c r="C1241" s="23" t="s">
        <v>1369</v>
      </c>
      <c r="D1241" s="23" t="s">
        <v>19</v>
      </c>
      <c r="E1241" s="24">
        <v>545.79999999999995</v>
      </c>
    </row>
    <row r="1242" spans="2:5" ht="50.1" customHeight="1">
      <c r="B1242" s="23" t="s">
        <v>1370</v>
      </c>
      <c r="C1242" s="23" t="s">
        <v>1371</v>
      </c>
      <c r="D1242" s="23" t="s">
        <v>19</v>
      </c>
      <c r="E1242" s="24">
        <v>580.44000000000005</v>
      </c>
    </row>
    <row r="1243" spans="2:5" ht="50.1" customHeight="1">
      <c r="B1243" s="23" t="s">
        <v>1372</v>
      </c>
      <c r="C1243" s="23" t="s">
        <v>1373</v>
      </c>
      <c r="D1243" s="23" t="s">
        <v>19</v>
      </c>
      <c r="E1243" s="24">
        <v>608.82000000000005</v>
      </c>
    </row>
    <row r="1244" spans="2:5" ht="50.1" customHeight="1">
      <c r="B1244" s="23" t="s">
        <v>1374</v>
      </c>
      <c r="C1244" s="23" t="s">
        <v>1375</v>
      </c>
      <c r="D1244" s="23" t="s">
        <v>19</v>
      </c>
      <c r="E1244" s="24">
        <v>652.41999999999996</v>
      </c>
    </row>
    <row r="1245" spans="2:5" ht="50.1" customHeight="1">
      <c r="B1245" s="23" t="s">
        <v>1376</v>
      </c>
      <c r="C1245" s="23" t="s">
        <v>1377</v>
      </c>
      <c r="D1245" s="23" t="s">
        <v>19</v>
      </c>
      <c r="E1245" s="24">
        <v>787.54</v>
      </c>
    </row>
    <row r="1246" spans="2:5" ht="50.1" customHeight="1">
      <c r="B1246" s="23" t="s">
        <v>1378</v>
      </c>
      <c r="C1246" s="23" t="s">
        <v>1379</v>
      </c>
      <c r="D1246" s="23" t="s">
        <v>19</v>
      </c>
      <c r="E1246" s="24">
        <v>816.81</v>
      </c>
    </row>
    <row r="1247" spans="2:5" ht="50.1" customHeight="1">
      <c r="B1247" s="23" t="s">
        <v>1380</v>
      </c>
      <c r="C1247" s="23" t="s">
        <v>1381</v>
      </c>
      <c r="D1247" s="23" t="s">
        <v>19</v>
      </c>
      <c r="E1247" s="24">
        <v>260.01</v>
      </c>
    </row>
    <row r="1248" spans="2:5" ht="50.1" customHeight="1">
      <c r="B1248" s="23" t="s">
        <v>1382</v>
      </c>
      <c r="C1248" s="23" t="s">
        <v>1383</v>
      </c>
      <c r="D1248" s="23" t="s">
        <v>19</v>
      </c>
      <c r="E1248" s="24">
        <v>291.69</v>
      </c>
    </row>
    <row r="1249" spans="2:5" ht="50.1" customHeight="1">
      <c r="B1249" s="23" t="s">
        <v>1384</v>
      </c>
      <c r="C1249" s="23" t="s">
        <v>1385</v>
      </c>
      <c r="D1249" s="23" t="s">
        <v>19</v>
      </c>
      <c r="E1249" s="24">
        <v>362.09</v>
      </c>
    </row>
    <row r="1250" spans="2:5" ht="50.1" customHeight="1">
      <c r="B1250" s="23" t="s">
        <v>1386</v>
      </c>
      <c r="C1250" s="23" t="s">
        <v>1387</v>
      </c>
      <c r="D1250" s="23" t="s">
        <v>19</v>
      </c>
      <c r="E1250" s="24">
        <v>376.17</v>
      </c>
    </row>
    <row r="1251" spans="2:5" ht="50.1" customHeight="1">
      <c r="B1251" s="23">
        <v>75220</v>
      </c>
      <c r="C1251" s="23" t="s">
        <v>1388</v>
      </c>
      <c r="D1251" s="23" t="s">
        <v>4</v>
      </c>
      <c r="E1251" s="24">
        <v>39.25</v>
      </c>
    </row>
    <row r="1252" spans="2:5" ht="50.1" customHeight="1">
      <c r="B1252" s="23">
        <v>94213</v>
      </c>
      <c r="C1252" s="23" t="s">
        <v>1389</v>
      </c>
      <c r="D1252" s="23" t="s">
        <v>19</v>
      </c>
      <c r="E1252" s="24">
        <v>39.130000000000003</v>
      </c>
    </row>
    <row r="1253" spans="2:5" ht="50.1" customHeight="1">
      <c r="B1253" s="23">
        <v>94216</v>
      </c>
      <c r="C1253" s="23" t="s">
        <v>1390</v>
      </c>
      <c r="D1253" s="23" t="s">
        <v>19</v>
      </c>
      <c r="E1253" s="24">
        <v>123.63</v>
      </c>
    </row>
    <row r="1254" spans="2:5" ht="50.1" customHeight="1">
      <c r="B1254" s="23">
        <v>94219</v>
      </c>
      <c r="C1254" s="23" t="s">
        <v>1391</v>
      </c>
      <c r="D1254" s="23" t="s">
        <v>4</v>
      </c>
      <c r="E1254" s="24">
        <v>23.36</v>
      </c>
    </row>
    <row r="1255" spans="2:5" ht="50.1" customHeight="1">
      <c r="B1255" s="23">
        <v>94220</v>
      </c>
      <c r="C1255" s="23" t="s">
        <v>1392</v>
      </c>
      <c r="D1255" s="23" t="s">
        <v>4</v>
      </c>
      <c r="E1255" s="24">
        <v>35.33</v>
      </c>
    </row>
    <row r="1256" spans="2:5" ht="50.1" customHeight="1">
      <c r="B1256" s="23">
        <v>94221</v>
      </c>
      <c r="C1256" s="23" t="s">
        <v>1393</v>
      </c>
      <c r="D1256" s="23" t="s">
        <v>4</v>
      </c>
      <c r="E1256" s="24">
        <v>18.260000000000002</v>
      </c>
    </row>
    <row r="1257" spans="2:5" ht="50.1" customHeight="1">
      <c r="B1257" s="23">
        <v>94222</v>
      </c>
      <c r="C1257" s="23" t="s">
        <v>1394</v>
      </c>
      <c r="D1257" s="23" t="s">
        <v>4</v>
      </c>
      <c r="E1257" s="24">
        <v>30.23</v>
      </c>
    </row>
    <row r="1258" spans="2:5" ht="50.1" customHeight="1">
      <c r="B1258" s="23" t="s">
        <v>1395</v>
      </c>
      <c r="C1258" s="23" t="s">
        <v>1396</v>
      </c>
      <c r="D1258" s="23" t="s">
        <v>4</v>
      </c>
      <c r="E1258" s="24">
        <v>38.020000000000003</v>
      </c>
    </row>
    <row r="1259" spans="2:5" ht="50.1" customHeight="1">
      <c r="B1259" s="23">
        <v>94223</v>
      </c>
      <c r="C1259" s="23" t="s">
        <v>1397</v>
      </c>
      <c r="D1259" s="23" t="s">
        <v>4</v>
      </c>
      <c r="E1259" s="24">
        <v>39.04</v>
      </c>
    </row>
    <row r="1260" spans="2:5" ht="50.1" customHeight="1">
      <c r="B1260" s="23">
        <v>94451</v>
      </c>
      <c r="C1260" s="23" t="s">
        <v>1398</v>
      </c>
      <c r="D1260" s="23" t="s">
        <v>4</v>
      </c>
      <c r="E1260" s="24">
        <v>82.96</v>
      </c>
    </row>
    <row r="1261" spans="2:5" ht="50.1" customHeight="1">
      <c r="B1261" s="23">
        <v>94230</v>
      </c>
      <c r="C1261" s="23" t="s">
        <v>1399</v>
      </c>
      <c r="D1261" s="23" t="s">
        <v>4</v>
      </c>
      <c r="E1261" s="24">
        <v>68.72</v>
      </c>
    </row>
    <row r="1262" spans="2:5" ht="50.1" customHeight="1">
      <c r="B1262" s="23">
        <v>94227</v>
      </c>
      <c r="C1262" s="23" t="s">
        <v>1400</v>
      </c>
      <c r="D1262" s="23" t="s">
        <v>4</v>
      </c>
      <c r="E1262" s="24">
        <v>38.76</v>
      </c>
    </row>
    <row r="1263" spans="2:5" ht="50.1" customHeight="1">
      <c r="B1263" s="23">
        <v>94228</v>
      </c>
      <c r="C1263" s="23" t="s">
        <v>1401</v>
      </c>
      <c r="D1263" s="23" t="s">
        <v>4</v>
      </c>
      <c r="E1263" s="24">
        <v>54.06</v>
      </c>
    </row>
    <row r="1264" spans="2:5" ht="50.1" customHeight="1">
      <c r="B1264" s="23">
        <v>94229</v>
      </c>
      <c r="C1264" s="23" t="s">
        <v>1402</v>
      </c>
      <c r="D1264" s="23" t="s">
        <v>4</v>
      </c>
      <c r="E1264" s="24">
        <v>105.18</v>
      </c>
    </row>
    <row r="1265" spans="2:5" ht="50.1" customHeight="1">
      <c r="B1265" s="23">
        <v>94231</v>
      </c>
      <c r="C1265" s="23" t="s">
        <v>1403</v>
      </c>
      <c r="D1265" s="23" t="s">
        <v>4</v>
      </c>
      <c r="E1265" s="24">
        <v>27.89</v>
      </c>
    </row>
    <row r="1266" spans="2:5" ht="50.1" customHeight="1">
      <c r="B1266" s="23">
        <v>94450</v>
      </c>
      <c r="C1266" s="23" t="s">
        <v>1404</v>
      </c>
      <c r="D1266" s="23" t="s">
        <v>4</v>
      </c>
      <c r="E1266" s="24">
        <v>40.19</v>
      </c>
    </row>
    <row r="1267" spans="2:5" ht="50.1" customHeight="1">
      <c r="B1267" s="23">
        <v>94449</v>
      </c>
      <c r="C1267" s="23" t="s">
        <v>1405</v>
      </c>
      <c r="D1267" s="23" t="s">
        <v>19</v>
      </c>
      <c r="E1267" s="24">
        <v>43.47</v>
      </c>
    </row>
    <row r="1268" spans="2:5" ht="50.1" customHeight="1">
      <c r="B1268" s="23" t="s">
        <v>1406</v>
      </c>
      <c r="C1268" s="23" t="s">
        <v>1407</v>
      </c>
      <c r="D1268" s="23" t="s">
        <v>12333</v>
      </c>
      <c r="E1268" s="24">
        <v>10.69</v>
      </c>
    </row>
    <row r="1269" spans="2:5" ht="50.1" customHeight="1">
      <c r="B1269" s="23" t="s">
        <v>1408</v>
      </c>
      <c r="C1269" s="23" t="s">
        <v>1409</v>
      </c>
      <c r="D1269" s="23" t="s">
        <v>12333</v>
      </c>
      <c r="E1269" s="24">
        <v>7.96</v>
      </c>
    </row>
    <row r="1270" spans="2:5" ht="50.1" customHeight="1">
      <c r="B1270" s="23">
        <v>92255</v>
      </c>
      <c r="C1270" s="23" t="s">
        <v>1410</v>
      </c>
      <c r="D1270" s="23" t="s">
        <v>18</v>
      </c>
      <c r="E1270" s="24">
        <v>140.43</v>
      </c>
    </row>
    <row r="1271" spans="2:5" ht="50.1" customHeight="1">
      <c r="B1271" s="23">
        <v>92256</v>
      </c>
      <c r="C1271" s="23" t="s">
        <v>1411</v>
      </c>
      <c r="D1271" s="23" t="s">
        <v>18</v>
      </c>
      <c r="E1271" s="24">
        <v>175.1</v>
      </c>
    </row>
    <row r="1272" spans="2:5" ht="50.1" customHeight="1">
      <c r="B1272" s="23">
        <v>92257</v>
      </c>
      <c r="C1272" s="23" t="s">
        <v>1412</v>
      </c>
      <c r="D1272" s="23" t="s">
        <v>18</v>
      </c>
      <c r="E1272" s="24">
        <v>209.29</v>
      </c>
    </row>
    <row r="1273" spans="2:5" ht="50.1" customHeight="1">
      <c r="B1273" s="23">
        <v>92258</v>
      </c>
      <c r="C1273" s="23" t="s">
        <v>1413</v>
      </c>
      <c r="D1273" s="23" t="s">
        <v>18</v>
      </c>
      <c r="E1273" s="24">
        <v>264.27999999999997</v>
      </c>
    </row>
    <row r="1274" spans="2:5" ht="50.1" customHeight="1">
      <c r="B1274" s="23">
        <v>92568</v>
      </c>
      <c r="C1274" s="23" t="s">
        <v>1414</v>
      </c>
      <c r="D1274" s="23" t="s">
        <v>19</v>
      </c>
      <c r="E1274" s="24">
        <v>72.78</v>
      </c>
    </row>
    <row r="1275" spans="2:5" ht="50.1" customHeight="1">
      <c r="B1275" s="23">
        <v>92569</v>
      </c>
      <c r="C1275" s="23" t="s">
        <v>1415</v>
      </c>
      <c r="D1275" s="23" t="s">
        <v>19</v>
      </c>
      <c r="E1275" s="24">
        <v>33.03</v>
      </c>
    </row>
    <row r="1276" spans="2:5" ht="50.1" customHeight="1">
      <c r="B1276" s="23">
        <v>92570</v>
      </c>
      <c r="C1276" s="23" t="s">
        <v>1416</v>
      </c>
      <c r="D1276" s="23" t="s">
        <v>19</v>
      </c>
      <c r="E1276" s="24">
        <v>14.98</v>
      </c>
    </row>
    <row r="1277" spans="2:5" ht="50.1" customHeight="1">
      <c r="B1277" s="23">
        <v>92571</v>
      </c>
      <c r="C1277" s="23" t="s">
        <v>1417</v>
      </c>
      <c r="D1277" s="23" t="s">
        <v>19</v>
      </c>
      <c r="E1277" s="24">
        <v>79.27</v>
      </c>
    </row>
    <row r="1278" spans="2:5" ht="50.1" customHeight="1">
      <c r="B1278" s="23">
        <v>92572</v>
      </c>
      <c r="C1278" s="23" t="s">
        <v>1418</v>
      </c>
      <c r="D1278" s="23" t="s">
        <v>19</v>
      </c>
      <c r="E1278" s="24">
        <v>36.950000000000003</v>
      </c>
    </row>
    <row r="1279" spans="2:5" ht="50.1" customHeight="1">
      <c r="B1279" s="23">
        <v>92573</v>
      </c>
      <c r="C1279" s="23" t="s">
        <v>1419</v>
      </c>
      <c r="D1279" s="23" t="s">
        <v>19</v>
      </c>
      <c r="E1279" s="24">
        <v>17.71</v>
      </c>
    </row>
    <row r="1280" spans="2:5" ht="50.1" customHeight="1">
      <c r="B1280" s="23">
        <v>92574</v>
      </c>
      <c r="C1280" s="23" t="s">
        <v>1420</v>
      </c>
      <c r="D1280" s="23" t="s">
        <v>19</v>
      </c>
      <c r="E1280" s="24">
        <v>79.510000000000005</v>
      </c>
    </row>
    <row r="1281" spans="2:5" ht="50.1" customHeight="1">
      <c r="B1281" s="23">
        <v>92575</v>
      </c>
      <c r="C1281" s="23" t="s">
        <v>1421</v>
      </c>
      <c r="D1281" s="23" t="s">
        <v>19</v>
      </c>
      <c r="E1281" s="24">
        <v>33.11</v>
      </c>
    </row>
    <row r="1282" spans="2:5" ht="50.1" customHeight="1">
      <c r="B1282" s="23">
        <v>92576</v>
      </c>
      <c r="C1282" s="23" t="s">
        <v>1422</v>
      </c>
      <c r="D1282" s="23" t="s">
        <v>19</v>
      </c>
      <c r="E1282" s="24">
        <v>12.15</v>
      </c>
    </row>
    <row r="1283" spans="2:5" ht="50.1" customHeight="1">
      <c r="B1283" s="23">
        <v>92577</v>
      </c>
      <c r="C1283" s="23" t="s">
        <v>1423</v>
      </c>
      <c r="D1283" s="23" t="s">
        <v>19</v>
      </c>
      <c r="E1283" s="24">
        <v>86.35</v>
      </c>
    </row>
    <row r="1284" spans="2:5" ht="50.1" customHeight="1">
      <c r="B1284" s="23">
        <v>92578</v>
      </c>
      <c r="C1284" s="23" t="s">
        <v>1424</v>
      </c>
      <c r="D1284" s="23" t="s">
        <v>19</v>
      </c>
      <c r="E1284" s="24">
        <v>36.880000000000003</v>
      </c>
    </row>
    <row r="1285" spans="2:5" ht="50.1" customHeight="1">
      <c r="B1285" s="23">
        <v>92579</v>
      </c>
      <c r="C1285" s="23" t="s">
        <v>1425</v>
      </c>
      <c r="D1285" s="23" t="s">
        <v>19</v>
      </c>
      <c r="E1285" s="24">
        <v>14.33</v>
      </c>
    </row>
    <row r="1286" spans="2:5" ht="50.1" customHeight="1">
      <c r="B1286" s="23">
        <v>92580</v>
      </c>
      <c r="C1286" s="23" t="s">
        <v>1426</v>
      </c>
      <c r="D1286" s="23" t="s">
        <v>19</v>
      </c>
      <c r="E1286" s="24">
        <v>35.270000000000003</v>
      </c>
    </row>
    <row r="1287" spans="2:5" ht="50.1" customHeight="1">
      <c r="B1287" s="23">
        <v>92581</v>
      </c>
      <c r="C1287" s="23" t="s">
        <v>1427</v>
      </c>
      <c r="D1287" s="23" t="s">
        <v>19</v>
      </c>
      <c r="E1287" s="24">
        <v>36.729999999999997</v>
      </c>
    </row>
    <row r="1288" spans="2:5" ht="50.1" customHeight="1">
      <c r="B1288" s="23">
        <v>92582</v>
      </c>
      <c r="C1288" s="23" t="s">
        <v>1428</v>
      </c>
      <c r="D1288" s="23" t="s">
        <v>18</v>
      </c>
      <c r="E1288" s="24">
        <v>508.04</v>
      </c>
    </row>
    <row r="1289" spans="2:5" ht="50.1" customHeight="1">
      <c r="B1289" s="23">
        <v>92584</v>
      </c>
      <c r="C1289" s="23" t="s">
        <v>1429</v>
      </c>
      <c r="D1289" s="23" t="s">
        <v>18</v>
      </c>
      <c r="E1289" s="24">
        <v>592.25</v>
      </c>
    </row>
    <row r="1290" spans="2:5" ht="50.1" customHeight="1">
      <c r="B1290" s="23">
        <v>92586</v>
      </c>
      <c r="C1290" s="23" t="s">
        <v>1430</v>
      </c>
      <c r="D1290" s="23" t="s">
        <v>18</v>
      </c>
      <c r="E1290" s="24">
        <v>676.47</v>
      </c>
    </row>
    <row r="1291" spans="2:5" ht="50.1" customHeight="1">
      <c r="B1291" s="23">
        <v>92588</v>
      </c>
      <c r="C1291" s="23" t="s">
        <v>1431</v>
      </c>
      <c r="D1291" s="23" t="s">
        <v>18</v>
      </c>
      <c r="E1291" s="24">
        <v>847.86</v>
      </c>
    </row>
    <row r="1292" spans="2:5" ht="50.1" customHeight="1">
      <c r="B1292" s="23">
        <v>92590</v>
      </c>
      <c r="C1292" s="23" t="s">
        <v>1432</v>
      </c>
      <c r="D1292" s="23" t="s">
        <v>18</v>
      </c>
      <c r="E1292" s="24">
        <v>932.07</v>
      </c>
    </row>
    <row r="1293" spans="2:5" ht="50.1" customHeight="1">
      <c r="B1293" s="23">
        <v>92592</v>
      </c>
      <c r="C1293" s="23" t="s">
        <v>1433</v>
      </c>
      <c r="D1293" s="23" t="s">
        <v>18</v>
      </c>
      <c r="E1293" s="24">
        <v>1050.47</v>
      </c>
    </row>
    <row r="1294" spans="2:5" ht="50.1" customHeight="1">
      <c r="B1294" s="23">
        <v>92593</v>
      </c>
      <c r="C1294" s="23" t="s">
        <v>1434</v>
      </c>
      <c r="D1294" s="23" t="s">
        <v>12333</v>
      </c>
      <c r="E1294" s="24">
        <v>7.96</v>
      </c>
    </row>
    <row r="1295" spans="2:5" ht="50.1" customHeight="1">
      <c r="B1295" s="23">
        <v>92594</v>
      </c>
      <c r="C1295" s="23" t="s">
        <v>1435</v>
      </c>
      <c r="D1295" s="23" t="s">
        <v>18</v>
      </c>
      <c r="E1295" s="24">
        <v>1203.5999999999999</v>
      </c>
    </row>
    <row r="1296" spans="2:5" ht="50.1" customHeight="1">
      <c r="B1296" s="23">
        <v>92596</v>
      </c>
      <c r="C1296" s="23" t="s">
        <v>1436</v>
      </c>
      <c r="D1296" s="23" t="s">
        <v>18</v>
      </c>
      <c r="E1296" s="24">
        <v>1345.58</v>
      </c>
    </row>
    <row r="1297" spans="2:5" ht="50.1" customHeight="1">
      <c r="B1297" s="23">
        <v>92598</v>
      </c>
      <c r="C1297" s="23" t="s">
        <v>1437</v>
      </c>
      <c r="D1297" s="23" t="s">
        <v>18</v>
      </c>
      <c r="E1297" s="24">
        <v>1429.8</v>
      </c>
    </row>
    <row r="1298" spans="2:5" ht="50.1" customHeight="1">
      <c r="B1298" s="23">
        <v>92600</v>
      </c>
      <c r="C1298" s="23" t="s">
        <v>1438</v>
      </c>
      <c r="D1298" s="23" t="s">
        <v>18</v>
      </c>
      <c r="E1298" s="24">
        <v>1530.42</v>
      </c>
    </row>
    <row r="1299" spans="2:5" ht="50.1" customHeight="1">
      <c r="B1299" s="23">
        <v>92602</v>
      </c>
      <c r="C1299" s="23" t="s">
        <v>1439</v>
      </c>
      <c r="D1299" s="23" t="s">
        <v>18</v>
      </c>
      <c r="E1299" s="24">
        <v>508.04</v>
      </c>
    </row>
    <row r="1300" spans="2:5" ht="50.1" customHeight="1">
      <c r="B1300" s="23">
        <v>92604</v>
      </c>
      <c r="C1300" s="23" t="s">
        <v>1440</v>
      </c>
      <c r="D1300" s="23" t="s">
        <v>18</v>
      </c>
      <c r="E1300" s="24">
        <v>575.86</v>
      </c>
    </row>
    <row r="1301" spans="2:5" ht="50.1" customHeight="1">
      <c r="B1301" s="23">
        <v>92606</v>
      </c>
      <c r="C1301" s="23" t="s">
        <v>1441</v>
      </c>
      <c r="D1301" s="23" t="s">
        <v>18</v>
      </c>
      <c r="E1301" s="24">
        <v>660.07</v>
      </c>
    </row>
    <row r="1302" spans="2:5" ht="50.1" customHeight="1">
      <c r="B1302" s="23">
        <v>92608</v>
      </c>
      <c r="C1302" s="23" t="s">
        <v>1442</v>
      </c>
      <c r="D1302" s="23" t="s">
        <v>18</v>
      </c>
      <c r="E1302" s="24">
        <v>815.07</v>
      </c>
    </row>
    <row r="1303" spans="2:5" ht="50.1" customHeight="1">
      <c r="B1303" s="23">
        <v>92610</v>
      </c>
      <c r="C1303" s="23" t="s">
        <v>1443</v>
      </c>
      <c r="D1303" s="23" t="s">
        <v>18</v>
      </c>
      <c r="E1303" s="24">
        <v>899.27</v>
      </c>
    </row>
    <row r="1304" spans="2:5" ht="50.1" customHeight="1">
      <c r="B1304" s="23">
        <v>92612</v>
      </c>
      <c r="C1304" s="23" t="s">
        <v>1444</v>
      </c>
      <c r="D1304" s="23" t="s">
        <v>18</v>
      </c>
      <c r="E1304" s="24">
        <v>1017.68</v>
      </c>
    </row>
    <row r="1305" spans="2:5" ht="50.1" customHeight="1">
      <c r="B1305" s="23">
        <v>92614</v>
      </c>
      <c r="C1305" s="23" t="s">
        <v>1445</v>
      </c>
      <c r="D1305" s="23" t="s">
        <v>18</v>
      </c>
      <c r="E1305" s="24">
        <v>1138.01</v>
      </c>
    </row>
    <row r="1306" spans="2:5" ht="50.1" customHeight="1">
      <c r="B1306" s="23">
        <v>92616</v>
      </c>
      <c r="C1306" s="23" t="s">
        <v>1446</v>
      </c>
      <c r="D1306" s="23" t="s">
        <v>18</v>
      </c>
      <c r="E1306" s="24">
        <v>1296.3900000000001</v>
      </c>
    </row>
    <row r="1307" spans="2:5" ht="50.1" customHeight="1">
      <c r="B1307" s="23">
        <v>92618</v>
      </c>
      <c r="C1307" s="23" t="s">
        <v>1447</v>
      </c>
      <c r="D1307" s="23" t="s">
        <v>18</v>
      </c>
      <c r="E1307" s="24">
        <v>1380.61</v>
      </c>
    </row>
    <row r="1308" spans="2:5" ht="50.1" customHeight="1">
      <c r="B1308" s="23">
        <v>92620</v>
      </c>
      <c r="C1308" s="23" t="s">
        <v>1448</v>
      </c>
      <c r="D1308" s="23" t="s">
        <v>18</v>
      </c>
      <c r="E1308" s="24">
        <v>1464.83</v>
      </c>
    </row>
    <row r="1309" spans="2:5" ht="50.1" customHeight="1">
      <c r="B1309" s="23">
        <v>94444</v>
      </c>
      <c r="C1309" s="23" t="s">
        <v>1449</v>
      </c>
      <c r="D1309" s="23" t="s">
        <v>19</v>
      </c>
      <c r="E1309" s="24">
        <v>504.06</v>
      </c>
    </row>
    <row r="1310" spans="2:5" ht="50.1" customHeight="1">
      <c r="B1310" s="23" t="s">
        <v>1450</v>
      </c>
      <c r="C1310" s="23" t="s">
        <v>1451</v>
      </c>
      <c r="D1310" s="23" t="s">
        <v>12330</v>
      </c>
      <c r="E1310" s="24">
        <v>5.5</v>
      </c>
    </row>
    <row r="1311" spans="2:5" ht="50.1" customHeight="1">
      <c r="B1311" s="23" t="s">
        <v>1452</v>
      </c>
      <c r="C1311" s="23" t="s">
        <v>1453</v>
      </c>
      <c r="D1311" s="23" t="s">
        <v>4</v>
      </c>
      <c r="E1311" s="24">
        <v>35.840000000000003</v>
      </c>
    </row>
    <row r="1312" spans="2:5" ht="50.1" customHeight="1">
      <c r="B1312" s="23" t="s">
        <v>1454</v>
      </c>
      <c r="C1312" s="23" t="s">
        <v>1455</v>
      </c>
      <c r="D1312" s="23" t="s">
        <v>4</v>
      </c>
      <c r="E1312" s="24">
        <v>99.64</v>
      </c>
    </row>
    <row r="1313" spans="2:5" ht="50.1" customHeight="1">
      <c r="B1313" s="23" t="s">
        <v>1456</v>
      </c>
      <c r="C1313" s="23" t="s">
        <v>1457</v>
      </c>
      <c r="D1313" s="23" t="s">
        <v>4</v>
      </c>
      <c r="E1313" s="24">
        <v>27.78</v>
      </c>
    </row>
    <row r="1314" spans="2:5" ht="50.1" customHeight="1">
      <c r="B1314" s="23" t="s">
        <v>1458</v>
      </c>
      <c r="C1314" s="23" t="s">
        <v>1459</v>
      </c>
      <c r="D1314" s="23" t="s">
        <v>4</v>
      </c>
      <c r="E1314" s="24">
        <v>24.01</v>
      </c>
    </row>
    <row r="1315" spans="2:5" ht="50.1" customHeight="1">
      <c r="B1315" s="23" t="s">
        <v>1460</v>
      </c>
      <c r="C1315" s="23" t="s">
        <v>1461</v>
      </c>
      <c r="D1315" s="23" t="s">
        <v>19</v>
      </c>
      <c r="E1315" s="24">
        <v>5.04</v>
      </c>
    </row>
    <row r="1316" spans="2:5" ht="50.1" customHeight="1">
      <c r="B1316" s="23" t="s">
        <v>1462</v>
      </c>
      <c r="C1316" s="23" t="s">
        <v>1463</v>
      </c>
      <c r="D1316" s="23" t="s">
        <v>19</v>
      </c>
      <c r="E1316" s="24">
        <v>9.84</v>
      </c>
    </row>
    <row r="1317" spans="2:5" ht="50.1" customHeight="1">
      <c r="B1317" s="23" t="s">
        <v>1464</v>
      </c>
      <c r="C1317" s="23" t="s">
        <v>1465</v>
      </c>
      <c r="D1317" s="23" t="s">
        <v>20</v>
      </c>
      <c r="E1317" s="24">
        <v>94.61</v>
      </c>
    </row>
    <row r="1318" spans="2:5" ht="50.1" customHeight="1">
      <c r="B1318" s="23" t="s">
        <v>1466</v>
      </c>
      <c r="C1318" s="23" t="s">
        <v>1467</v>
      </c>
      <c r="D1318" s="23" t="s">
        <v>20</v>
      </c>
      <c r="E1318" s="24">
        <v>103.88</v>
      </c>
    </row>
    <row r="1319" spans="2:5" ht="50.1" customHeight="1">
      <c r="B1319" s="23" t="s">
        <v>1468</v>
      </c>
      <c r="C1319" s="23" t="s">
        <v>1469</v>
      </c>
      <c r="D1319" s="23" t="s">
        <v>20</v>
      </c>
      <c r="E1319" s="24">
        <v>64.2</v>
      </c>
    </row>
    <row r="1320" spans="2:5" ht="50.1" customHeight="1">
      <c r="B1320" s="23" t="s">
        <v>1470</v>
      </c>
      <c r="C1320" s="23" t="s">
        <v>1471</v>
      </c>
      <c r="D1320" s="23" t="s">
        <v>20</v>
      </c>
      <c r="E1320" s="24">
        <v>107.77</v>
      </c>
    </row>
    <row r="1321" spans="2:5" ht="50.1" customHeight="1">
      <c r="B1321" s="23" t="s">
        <v>1472</v>
      </c>
      <c r="C1321" s="23" t="s">
        <v>1473</v>
      </c>
      <c r="D1321" s="23" t="s">
        <v>19</v>
      </c>
      <c r="E1321" s="24">
        <v>40.409999999999997</v>
      </c>
    </row>
    <row r="1322" spans="2:5" ht="50.1" customHeight="1">
      <c r="B1322" s="23" t="s">
        <v>1474</v>
      </c>
      <c r="C1322" s="23" t="s">
        <v>1475</v>
      </c>
      <c r="D1322" s="23" t="s">
        <v>4</v>
      </c>
      <c r="E1322" s="24">
        <v>77.790000000000006</v>
      </c>
    </row>
    <row r="1323" spans="2:5" ht="50.1" customHeight="1">
      <c r="B1323" s="23" t="s">
        <v>1476</v>
      </c>
      <c r="C1323" s="23" t="s">
        <v>1477</v>
      </c>
      <c r="D1323" s="23" t="s">
        <v>4</v>
      </c>
      <c r="E1323" s="24">
        <v>44.27</v>
      </c>
    </row>
    <row r="1324" spans="2:5" ht="50.1" customHeight="1">
      <c r="B1324" s="23" t="s">
        <v>1478</v>
      </c>
      <c r="C1324" s="23" t="s">
        <v>1479</v>
      </c>
      <c r="D1324" s="23" t="s">
        <v>4</v>
      </c>
      <c r="E1324" s="24">
        <v>62.23</v>
      </c>
    </row>
    <row r="1325" spans="2:5" ht="50.1" customHeight="1">
      <c r="B1325" s="23" t="s">
        <v>1480</v>
      </c>
      <c r="C1325" s="23" t="s">
        <v>1481</v>
      </c>
      <c r="D1325" s="23" t="s">
        <v>4</v>
      </c>
      <c r="E1325" s="24">
        <v>43.48</v>
      </c>
    </row>
    <row r="1326" spans="2:5" ht="50.1" customHeight="1">
      <c r="B1326" s="23">
        <v>83651</v>
      </c>
      <c r="C1326" s="23" t="s">
        <v>1482</v>
      </c>
      <c r="D1326" s="23" t="s">
        <v>4</v>
      </c>
      <c r="E1326" s="24">
        <v>31.37</v>
      </c>
    </row>
    <row r="1327" spans="2:5" ht="50.1" customHeight="1">
      <c r="B1327" s="23">
        <v>83656</v>
      </c>
      <c r="C1327" s="23" t="s">
        <v>1483</v>
      </c>
      <c r="D1327" s="23" t="s">
        <v>19</v>
      </c>
      <c r="E1327" s="24">
        <v>36.590000000000003</v>
      </c>
    </row>
    <row r="1328" spans="2:5" ht="50.1" customHeight="1">
      <c r="B1328" s="23">
        <v>83658</v>
      </c>
      <c r="C1328" s="23" t="s">
        <v>1484</v>
      </c>
      <c r="D1328" s="23" t="s">
        <v>4</v>
      </c>
      <c r="E1328" s="24">
        <v>152.34</v>
      </c>
    </row>
    <row r="1329" spans="2:5" ht="50.1" customHeight="1">
      <c r="B1329" s="23">
        <v>83661</v>
      </c>
      <c r="C1329" s="23" t="s">
        <v>1485</v>
      </c>
      <c r="D1329" s="23" t="s">
        <v>4</v>
      </c>
      <c r="E1329" s="24">
        <v>116.14</v>
      </c>
    </row>
    <row r="1330" spans="2:5" ht="50.1" customHeight="1">
      <c r="B1330" s="23">
        <v>83662</v>
      </c>
      <c r="C1330" s="23" t="s">
        <v>1486</v>
      </c>
      <c r="D1330" s="23" t="s">
        <v>20</v>
      </c>
      <c r="E1330" s="24">
        <v>96.38</v>
      </c>
    </row>
    <row r="1331" spans="2:5" ht="50.1" customHeight="1">
      <c r="B1331" s="23">
        <v>83664</v>
      </c>
      <c r="C1331" s="23" t="s">
        <v>1487</v>
      </c>
      <c r="D1331" s="23" t="s">
        <v>4</v>
      </c>
      <c r="E1331" s="24">
        <v>76.09</v>
      </c>
    </row>
    <row r="1332" spans="2:5" ht="50.1" customHeight="1">
      <c r="B1332" s="23">
        <v>83665</v>
      </c>
      <c r="C1332" s="23" t="s">
        <v>1488</v>
      </c>
      <c r="D1332" s="23" t="s">
        <v>19</v>
      </c>
      <c r="E1332" s="24">
        <v>6.53</v>
      </c>
    </row>
    <row r="1333" spans="2:5" ht="50.1" customHeight="1">
      <c r="B1333" s="23">
        <v>83667</v>
      </c>
      <c r="C1333" s="23" t="s">
        <v>1489</v>
      </c>
      <c r="D1333" s="23" t="s">
        <v>20</v>
      </c>
      <c r="E1333" s="24">
        <v>104.76</v>
      </c>
    </row>
    <row r="1334" spans="2:5" ht="50.1" customHeight="1">
      <c r="B1334" s="23">
        <v>83668</v>
      </c>
      <c r="C1334" s="23" t="s">
        <v>1490</v>
      </c>
      <c r="D1334" s="23" t="s">
        <v>20</v>
      </c>
      <c r="E1334" s="24">
        <v>107.05</v>
      </c>
    </row>
    <row r="1335" spans="2:5" ht="50.1" customHeight="1">
      <c r="B1335" s="23">
        <v>83669</v>
      </c>
      <c r="C1335" s="23" t="s">
        <v>1491</v>
      </c>
      <c r="D1335" s="23" t="s">
        <v>19</v>
      </c>
      <c r="E1335" s="24">
        <v>7.76</v>
      </c>
    </row>
    <row r="1336" spans="2:5" ht="50.1" customHeight="1">
      <c r="B1336" s="23">
        <v>83670</v>
      </c>
      <c r="C1336" s="23" t="s">
        <v>1492</v>
      </c>
      <c r="D1336" s="23" t="s">
        <v>4</v>
      </c>
      <c r="E1336" s="24">
        <v>43.12</v>
      </c>
    </row>
    <row r="1337" spans="2:5" ht="50.1" customHeight="1">
      <c r="B1337" s="23">
        <v>83671</v>
      </c>
      <c r="C1337" s="23" t="s">
        <v>1493</v>
      </c>
      <c r="D1337" s="23" t="s">
        <v>4</v>
      </c>
      <c r="E1337" s="24">
        <v>46.23</v>
      </c>
    </row>
    <row r="1338" spans="2:5" ht="50.1" customHeight="1">
      <c r="B1338" s="23">
        <v>83675</v>
      </c>
      <c r="C1338" s="23" t="s">
        <v>1494</v>
      </c>
      <c r="D1338" s="23" t="s">
        <v>4</v>
      </c>
      <c r="E1338" s="24">
        <v>96.62</v>
      </c>
    </row>
    <row r="1339" spans="2:5" ht="50.1" customHeight="1">
      <c r="B1339" s="23">
        <v>83676</v>
      </c>
      <c r="C1339" s="23" t="s">
        <v>1495</v>
      </c>
      <c r="D1339" s="23" t="s">
        <v>4</v>
      </c>
      <c r="E1339" s="24">
        <v>118.6</v>
      </c>
    </row>
    <row r="1340" spans="2:5" ht="50.1" customHeight="1">
      <c r="B1340" s="23">
        <v>83677</v>
      </c>
      <c r="C1340" s="23" t="s">
        <v>1496</v>
      </c>
      <c r="D1340" s="23" t="s">
        <v>4</v>
      </c>
      <c r="E1340" s="24">
        <v>149.81</v>
      </c>
    </row>
    <row r="1341" spans="2:5" ht="50.1" customHeight="1">
      <c r="B1341" s="23">
        <v>83678</v>
      </c>
      <c r="C1341" s="23" t="s">
        <v>1497</v>
      </c>
      <c r="D1341" s="23" t="s">
        <v>4</v>
      </c>
      <c r="E1341" s="24">
        <v>196.38</v>
      </c>
    </row>
    <row r="1342" spans="2:5" ht="50.1" customHeight="1">
      <c r="B1342" s="23">
        <v>83679</v>
      </c>
      <c r="C1342" s="23" t="s">
        <v>1498</v>
      </c>
      <c r="D1342" s="23" t="s">
        <v>4</v>
      </c>
      <c r="E1342" s="24">
        <v>12.48</v>
      </c>
    </row>
    <row r="1343" spans="2:5" ht="50.1" customHeight="1">
      <c r="B1343" s="23">
        <v>83680</v>
      </c>
      <c r="C1343" s="23" t="s">
        <v>1499</v>
      </c>
      <c r="D1343" s="23" t="s">
        <v>4</v>
      </c>
      <c r="E1343" s="24">
        <v>14.9</v>
      </c>
    </row>
    <row r="1344" spans="2:5" ht="50.1" customHeight="1">
      <c r="B1344" s="23">
        <v>83681</v>
      </c>
      <c r="C1344" s="23" t="s">
        <v>1500</v>
      </c>
      <c r="D1344" s="23" t="s">
        <v>4</v>
      </c>
      <c r="E1344" s="24">
        <v>15.99</v>
      </c>
    </row>
    <row r="1345" spans="2:5" ht="50.1" customHeight="1">
      <c r="B1345" s="23">
        <v>83682</v>
      </c>
      <c r="C1345" s="23" t="s">
        <v>1501</v>
      </c>
      <c r="D1345" s="23" t="s">
        <v>20</v>
      </c>
      <c r="E1345" s="24">
        <v>107.76</v>
      </c>
    </row>
    <row r="1346" spans="2:5" ht="50.1" customHeight="1">
      <c r="B1346" s="23">
        <v>83683</v>
      </c>
      <c r="C1346" s="23" t="s">
        <v>1502</v>
      </c>
      <c r="D1346" s="23" t="s">
        <v>20</v>
      </c>
      <c r="E1346" s="24">
        <v>117.55</v>
      </c>
    </row>
    <row r="1347" spans="2:5" ht="50.1" customHeight="1">
      <c r="B1347" s="23">
        <v>83729</v>
      </c>
      <c r="C1347" s="23" t="s">
        <v>1503</v>
      </c>
      <c r="D1347" s="23" t="s">
        <v>19</v>
      </c>
      <c r="E1347" s="24">
        <v>15.18</v>
      </c>
    </row>
    <row r="1348" spans="2:5" ht="50.1" customHeight="1">
      <c r="B1348" s="23">
        <v>83739</v>
      </c>
      <c r="C1348" s="23" t="s">
        <v>1504</v>
      </c>
      <c r="D1348" s="23" t="s">
        <v>19</v>
      </c>
      <c r="E1348" s="24">
        <v>5.32</v>
      </c>
    </row>
    <row r="1349" spans="2:5" ht="50.1" customHeight="1">
      <c r="B1349" s="23">
        <v>6454</v>
      </c>
      <c r="C1349" s="23" t="s">
        <v>1505</v>
      </c>
      <c r="D1349" s="23" t="s">
        <v>20</v>
      </c>
      <c r="E1349" s="24">
        <v>161.19999999999999</v>
      </c>
    </row>
    <row r="1350" spans="2:5" ht="50.1" customHeight="1">
      <c r="B1350" s="23">
        <v>73611</v>
      </c>
      <c r="C1350" s="23" t="s">
        <v>1506</v>
      </c>
      <c r="D1350" s="23" t="s">
        <v>20</v>
      </c>
      <c r="E1350" s="24">
        <v>352.93</v>
      </c>
    </row>
    <row r="1351" spans="2:5" ht="50.1" customHeight="1">
      <c r="B1351" s="23">
        <v>73697</v>
      </c>
      <c r="C1351" s="23" t="s">
        <v>1507</v>
      </c>
      <c r="D1351" s="23" t="s">
        <v>20</v>
      </c>
      <c r="E1351" s="24">
        <v>164.87</v>
      </c>
    </row>
    <row r="1352" spans="2:5" ht="50.1" customHeight="1">
      <c r="B1352" s="23">
        <v>73698</v>
      </c>
      <c r="C1352" s="23" t="s">
        <v>1508</v>
      </c>
      <c r="D1352" s="23" t="s">
        <v>20</v>
      </c>
      <c r="E1352" s="24">
        <v>217.25</v>
      </c>
    </row>
    <row r="1353" spans="2:5" ht="50.1" customHeight="1">
      <c r="B1353" s="23" t="s">
        <v>1509</v>
      </c>
      <c r="C1353" s="23" t="s">
        <v>1510</v>
      </c>
      <c r="D1353" s="23" t="s">
        <v>19</v>
      </c>
      <c r="E1353" s="24">
        <v>135.88</v>
      </c>
    </row>
    <row r="1354" spans="2:5" ht="50.1" customHeight="1">
      <c r="B1354" s="23" t="s">
        <v>1511</v>
      </c>
      <c r="C1354" s="23" t="s">
        <v>1512</v>
      </c>
      <c r="D1354" s="23" t="s">
        <v>19</v>
      </c>
      <c r="E1354" s="24">
        <v>344.44</v>
      </c>
    </row>
    <row r="1355" spans="2:5" ht="50.1" customHeight="1">
      <c r="B1355" s="23">
        <v>92743</v>
      </c>
      <c r="C1355" s="23" t="s">
        <v>1513</v>
      </c>
      <c r="D1355" s="23" t="s">
        <v>20</v>
      </c>
      <c r="E1355" s="24">
        <v>381.47</v>
      </c>
    </row>
    <row r="1356" spans="2:5" ht="50.1" customHeight="1">
      <c r="B1356" s="23">
        <v>92744</v>
      </c>
      <c r="C1356" s="23" t="s">
        <v>1514</v>
      </c>
      <c r="D1356" s="23" t="s">
        <v>20</v>
      </c>
      <c r="E1356" s="24">
        <v>340.85</v>
      </c>
    </row>
    <row r="1357" spans="2:5" ht="50.1" customHeight="1">
      <c r="B1357" s="23">
        <v>92745</v>
      </c>
      <c r="C1357" s="23" t="s">
        <v>1515</v>
      </c>
      <c r="D1357" s="23" t="s">
        <v>20</v>
      </c>
      <c r="E1357" s="24">
        <v>460.07</v>
      </c>
    </row>
    <row r="1358" spans="2:5" ht="50.1" customHeight="1">
      <c r="B1358" s="23">
        <v>92746</v>
      </c>
      <c r="C1358" s="23" t="s">
        <v>1516</v>
      </c>
      <c r="D1358" s="23" t="s">
        <v>20</v>
      </c>
      <c r="E1358" s="24">
        <v>401.88</v>
      </c>
    </row>
    <row r="1359" spans="2:5" ht="50.1" customHeight="1">
      <c r="B1359" s="23">
        <v>92747</v>
      </c>
      <c r="C1359" s="23" t="s">
        <v>1517</v>
      </c>
      <c r="D1359" s="23" t="s">
        <v>20</v>
      </c>
      <c r="E1359" s="24">
        <v>504.56</v>
      </c>
    </row>
    <row r="1360" spans="2:5" ht="50.1" customHeight="1">
      <c r="B1360" s="23">
        <v>92748</v>
      </c>
      <c r="C1360" s="23" t="s">
        <v>1518</v>
      </c>
      <c r="D1360" s="23" t="s">
        <v>20</v>
      </c>
      <c r="E1360" s="24">
        <v>436.64</v>
      </c>
    </row>
    <row r="1361" spans="2:5" ht="50.1" customHeight="1">
      <c r="B1361" s="23">
        <v>92749</v>
      </c>
      <c r="C1361" s="23" t="s">
        <v>1519</v>
      </c>
      <c r="D1361" s="23" t="s">
        <v>20</v>
      </c>
      <c r="E1361" s="24">
        <v>509.38</v>
      </c>
    </row>
    <row r="1362" spans="2:5" ht="50.1" customHeight="1">
      <c r="B1362" s="23">
        <v>92750</v>
      </c>
      <c r="C1362" s="23" t="s">
        <v>1520</v>
      </c>
      <c r="D1362" s="23" t="s">
        <v>20</v>
      </c>
      <c r="E1362" s="24">
        <v>825.29</v>
      </c>
    </row>
    <row r="1363" spans="2:5" ht="50.1" customHeight="1">
      <c r="B1363" s="23">
        <v>92751</v>
      </c>
      <c r="C1363" s="23" t="s">
        <v>1521</v>
      </c>
      <c r="D1363" s="23" t="s">
        <v>20</v>
      </c>
      <c r="E1363" s="24">
        <v>1007.75</v>
      </c>
    </row>
    <row r="1364" spans="2:5" ht="50.1" customHeight="1">
      <c r="B1364" s="23">
        <v>92752</v>
      </c>
      <c r="C1364" s="23" t="s">
        <v>1522</v>
      </c>
      <c r="D1364" s="23" t="s">
        <v>20</v>
      </c>
      <c r="E1364" s="24">
        <v>1189.1300000000001</v>
      </c>
    </row>
    <row r="1365" spans="2:5" ht="50.1" customHeight="1">
      <c r="B1365" s="23">
        <v>92753</v>
      </c>
      <c r="C1365" s="23" t="s">
        <v>1523</v>
      </c>
      <c r="D1365" s="23" t="s">
        <v>20</v>
      </c>
      <c r="E1365" s="24">
        <v>340.29</v>
      </c>
    </row>
    <row r="1366" spans="2:5" ht="50.1" customHeight="1">
      <c r="B1366" s="23">
        <v>92754</v>
      </c>
      <c r="C1366" s="23" t="s">
        <v>1524</v>
      </c>
      <c r="D1366" s="23" t="s">
        <v>20</v>
      </c>
      <c r="E1366" s="24">
        <v>310.11</v>
      </c>
    </row>
    <row r="1367" spans="2:5" ht="50.1" customHeight="1">
      <c r="B1367" s="23">
        <v>92755</v>
      </c>
      <c r="C1367" s="23" t="s">
        <v>1525</v>
      </c>
      <c r="D1367" s="23" t="s">
        <v>19</v>
      </c>
      <c r="E1367" s="24">
        <v>130.21</v>
      </c>
    </row>
    <row r="1368" spans="2:5" ht="50.1" customHeight="1">
      <c r="B1368" s="23">
        <v>92756</v>
      </c>
      <c r="C1368" s="23" t="s">
        <v>1526</v>
      </c>
      <c r="D1368" s="23" t="s">
        <v>19</v>
      </c>
      <c r="E1368" s="24">
        <v>150.13999999999999</v>
      </c>
    </row>
    <row r="1369" spans="2:5" ht="50.1" customHeight="1">
      <c r="B1369" s="23">
        <v>92757</v>
      </c>
      <c r="C1369" s="23" t="s">
        <v>1527</v>
      </c>
      <c r="D1369" s="23" t="s">
        <v>19</v>
      </c>
      <c r="E1369" s="24">
        <v>174.12</v>
      </c>
    </row>
    <row r="1370" spans="2:5" ht="50.1" customHeight="1">
      <c r="B1370" s="23">
        <v>92758</v>
      </c>
      <c r="C1370" s="23" t="s">
        <v>1528</v>
      </c>
      <c r="D1370" s="23" t="s">
        <v>20</v>
      </c>
      <c r="E1370" s="24">
        <v>392.19</v>
      </c>
    </row>
    <row r="1371" spans="2:5" ht="50.1" customHeight="1">
      <c r="B1371" s="23" t="s">
        <v>1529</v>
      </c>
      <c r="C1371" s="23" t="s">
        <v>1530</v>
      </c>
      <c r="D1371" s="23" t="s">
        <v>20</v>
      </c>
      <c r="E1371" s="24">
        <v>315.27999999999997</v>
      </c>
    </row>
    <row r="1372" spans="2:5" ht="50.1" customHeight="1">
      <c r="B1372" s="23" t="s">
        <v>1531</v>
      </c>
      <c r="C1372" s="23" t="s">
        <v>1532</v>
      </c>
      <c r="D1372" s="23" t="s">
        <v>20</v>
      </c>
      <c r="E1372" s="24">
        <v>485.53</v>
      </c>
    </row>
    <row r="1373" spans="2:5" ht="50.1" customHeight="1">
      <c r="B1373" s="23" t="s">
        <v>1533</v>
      </c>
      <c r="C1373" s="23" t="s">
        <v>1534</v>
      </c>
      <c r="D1373" s="23" t="s">
        <v>20</v>
      </c>
      <c r="E1373" s="24">
        <v>427.13</v>
      </c>
    </row>
    <row r="1374" spans="2:5" ht="50.1" customHeight="1">
      <c r="B1374" s="23" t="s">
        <v>1535</v>
      </c>
      <c r="C1374" s="23" t="s">
        <v>1536</v>
      </c>
      <c r="D1374" s="23" t="s">
        <v>20</v>
      </c>
      <c r="E1374" s="24">
        <v>269.43</v>
      </c>
    </row>
    <row r="1375" spans="2:5" ht="50.1" customHeight="1">
      <c r="B1375" s="23" t="s">
        <v>1537</v>
      </c>
      <c r="C1375" s="23" t="s">
        <v>1538</v>
      </c>
      <c r="D1375" s="23" t="s">
        <v>20</v>
      </c>
      <c r="E1375" s="24">
        <v>118.8</v>
      </c>
    </row>
    <row r="1376" spans="2:5" ht="50.1" customHeight="1">
      <c r="B1376" s="23">
        <v>91069</v>
      </c>
      <c r="C1376" s="23" t="s">
        <v>1539</v>
      </c>
      <c r="D1376" s="23" t="s">
        <v>19</v>
      </c>
      <c r="E1376" s="24">
        <v>77.41</v>
      </c>
    </row>
    <row r="1377" spans="2:5" ht="50.1" customHeight="1">
      <c r="B1377" s="23">
        <v>91070</v>
      </c>
      <c r="C1377" s="23" t="s">
        <v>1540</v>
      </c>
      <c r="D1377" s="23" t="s">
        <v>19</v>
      </c>
      <c r="E1377" s="24">
        <v>85.2</v>
      </c>
    </row>
    <row r="1378" spans="2:5" ht="50.1" customHeight="1">
      <c r="B1378" s="23">
        <v>91071</v>
      </c>
      <c r="C1378" s="23" t="s">
        <v>1541</v>
      </c>
      <c r="D1378" s="23" t="s">
        <v>19</v>
      </c>
      <c r="E1378" s="24">
        <v>109.14</v>
      </c>
    </row>
    <row r="1379" spans="2:5" ht="50.1" customHeight="1">
      <c r="B1379" s="23">
        <v>91072</v>
      </c>
      <c r="C1379" s="23" t="s">
        <v>1542</v>
      </c>
      <c r="D1379" s="23" t="s">
        <v>19</v>
      </c>
      <c r="E1379" s="24">
        <v>116.94</v>
      </c>
    </row>
    <row r="1380" spans="2:5" ht="50.1" customHeight="1">
      <c r="B1380" s="23">
        <v>91073</v>
      </c>
      <c r="C1380" s="23" t="s">
        <v>1543</v>
      </c>
      <c r="D1380" s="23" t="s">
        <v>19</v>
      </c>
      <c r="E1380" s="24">
        <v>88.99</v>
      </c>
    </row>
    <row r="1381" spans="2:5" ht="50.1" customHeight="1">
      <c r="B1381" s="23">
        <v>91074</v>
      </c>
      <c r="C1381" s="23" t="s">
        <v>1544</v>
      </c>
      <c r="D1381" s="23" t="s">
        <v>19</v>
      </c>
      <c r="E1381" s="24">
        <v>97.98</v>
      </c>
    </row>
    <row r="1382" spans="2:5" ht="50.1" customHeight="1">
      <c r="B1382" s="23">
        <v>91075</v>
      </c>
      <c r="C1382" s="23" t="s">
        <v>1545</v>
      </c>
      <c r="D1382" s="23" t="s">
        <v>19</v>
      </c>
      <c r="E1382" s="24">
        <v>123.14</v>
      </c>
    </row>
    <row r="1383" spans="2:5" ht="50.1" customHeight="1">
      <c r="B1383" s="23">
        <v>91076</v>
      </c>
      <c r="C1383" s="23" t="s">
        <v>1546</v>
      </c>
      <c r="D1383" s="23" t="s">
        <v>19</v>
      </c>
      <c r="E1383" s="24">
        <v>132.13999999999999</v>
      </c>
    </row>
    <row r="1384" spans="2:5" ht="50.1" customHeight="1">
      <c r="B1384" s="23">
        <v>91077</v>
      </c>
      <c r="C1384" s="23" t="s">
        <v>1547</v>
      </c>
      <c r="D1384" s="23" t="s">
        <v>19</v>
      </c>
      <c r="E1384" s="24">
        <v>110.34</v>
      </c>
    </row>
    <row r="1385" spans="2:5" ht="50.1" customHeight="1">
      <c r="B1385" s="23">
        <v>91078</v>
      </c>
      <c r="C1385" s="23" t="s">
        <v>1548</v>
      </c>
      <c r="D1385" s="23" t="s">
        <v>19</v>
      </c>
      <c r="E1385" s="24">
        <v>130.19999999999999</v>
      </c>
    </row>
    <row r="1386" spans="2:5" ht="50.1" customHeight="1">
      <c r="B1386" s="23">
        <v>91079</v>
      </c>
      <c r="C1386" s="23" t="s">
        <v>1549</v>
      </c>
      <c r="D1386" s="23" t="s">
        <v>19</v>
      </c>
      <c r="E1386" s="24">
        <v>114.93</v>
      </c>
    </row>
    <row r="1387" spans="2:5" ht="50.1" customHeight="1">
      <c r="B1387" s="23">
        <v>91080</v>
      </c>
      <c r="C1387" s="23" t="s">
        <v>1550</v>
      </c>
      <c r="D1387" s="23" t="s">
        <v>19</v>
      </c>
      <c r="E1387" s="24">
        <v>134.63</v>
      </c>
    </row>
    <row r="1388" spans="2:5" ht="50.1" customHeight="1">
      <c r="B1388" s="23">
        <v>91081</v>
      </c>
      <c r="C1388" s="23" t="s">
        <v>1551</v>
      </c>
      <c r="D1388" s="23" t="s">
        <v>19</v>
      </c>
      <c r="E1388" s="24">
        <v>123.15</v>
      </c>
    </row>
    <row r="1389" spans="2:5" ht="50.1" customHeight="1">
      <c r="B1389" s="23">
        <v>91082</v>
      </c>
      <c r="C1389" s="23" t="s">
        <v>1552</v>
      </c>
      <c r="D1389" s="23" t="s">
        <v>19</v>
      </c>
      <c r="E1389" s="24">
        <v>144.04</v>
      </c>
    </row>
    <row r="1390" spans="2:5" ht="50.1" customHeight="1">
      <c r="B1390" s="23">
        <v>91083</v>
      </c>
      <c r="C1390" s="23" t="s">
        <v>1553</v>
      </c>
      <c r="D1390" s="23" t="s">
        <v>19</v>
      </c>
      <c r="E1390" s="24">
        <v>131.29</v>
      </c>
    </row>
    <row r="1391" spans="2:5" ht="50.1" customHeight="1">
      <c r="B1391" s="23">
        <v>91084</v>
      </c>
      <c r="C1391" s="23" t="s">
        <v>1554</v>
      </c>
      <c r="D1391" s="23" t="s">
        <v>19</v>
      </c>
      <c r="E1391" s="24">
        <v>151.99</v>
      </c>
    </row>
    <row r="1392" spans="2:5" ht="50.1" customHeight="1">
      <c r="B1392" s="23">
        <v>91086</v>
      </c>
      <c r="C1392" s="23" t="s">
        <v>1555</v>
      </c>
      <c r="D1392" s="23" t="s">
        <v>19</v>
      </c>
      <c r="E1392" s="24">
        <v>85.65</v>
      </c>
    </row>
    <row r="1393" spans="2:5" ht="50.1" customHeight="1">
      <c r="B1393" s="23">
        <v>91087</v>
      </c>
      <c r="C1393" s="23" t="s">
        <v>1556</v>
      </c>
      <c r="D1393" s="23" t="s">
        <v>19</v>
      </c>
      <c r="E1393" s="24">
        <v>93.68</v>
      </c>
    </row>
    <row r="1394" spans="2:5" ht="50.1" customHeight="1">
      <c r="B1394" s="23">
        <v>91088</v>
      </c>
      <c r="C1394" s="23" t="s">
        <v>1557</v>
      </c>
      <c r="D1394" s="23" t="s">
        <v>19</v>
      </c>
      <c r="E1394" s="24">
        <v>118.57</v>
      </c>
    </row>
    <row r="1395" spans="2:5" ht="50.1" customHeight="1">
      <c r="B1395" s="23">
        <v>91089</v>
      </c>
      <c r="C1395" s="23" t="s">
        <v>1558</v>
      </c>
      <c r="D1395" s="23" t="s">
        <v>19</v>
      </c>
      <c r="E1395" s="24">
        <v>126.74</v>
      </c>
    </row>
    <row r="1396" spans="2:5" ht="50.1" customHeight="1">
      <c r="B1396" s="23">
        <v>91090</v>
      </c>
      <c r="C1396" s="23" t="s">
        <v>1559</v>
      </c>
      <c r="D1396" s="23" t="s">
        <v>19</v>
      </c>
      <c r="E1396" s="24">
        <v>95.79</v>
      </c>
    </row>
    <row r="1397" spans="2:5" ht="50.1" customHeight="1">
      <c r="B1397" s="23">
        <v>91091</v>
      </c>
      <c r="C1397" s="23" t="s">
        <v>1560</v>
      </c>
      <c r="D1397" s="23" t="s">
        <v>19</v>
      </c>
      <c r="E1397" s="24">
        <v>105.18</v>
      </c>
    </row>
    <row r="1398" spans="2:5" ht="50.1" customHeight="1">
      <c r="B1398" s="23">
        <v>91092</v>
      </c>
      <c r="C1398" s="23" t="s">
        <v>1561</v>
      </c>
      <c r="D1398" s="23" t="s">
        <v>19</v>
      </c>
      <c r="E1398" s="24">
        <v>130.72</v>
      </c>
    </row>
    <row r="1399" spans="2:5" ht="50.1" customHeight="1">
      <c r="B1399" s="23">
        <v>91093</v>
      </c>
      <c r="C1399" s="23" t="s">
        <v>1562</v>
      </c>
      <c r="D1399" s="23" t="s">
        <v>19</v>
      </c>
      <c r="E1399" s="24">
        <v>140.37</v>
      </c>
    </row>
    <row r="1400" spans="2:5" ht="50.1" customHeight="1">
      <c r="B1400" s="23">
        <v>91094</v>
      </c>
      <c r="C1400" s="23" t="s">
        <v>1563</v>
      </c>
      <c r="D1400" s="23" t="s">
        <v>19</v>
      </c>
      <c r="E1400" s="24">
        <v>115.31</v>
      </c>
    </row>
    <row r="1401" spans="2:5" ht="50.1" customHeight="1">
      <c r="B1401" s="23">
        <v>91095</v>
      </c>
      <c r="C1401" s="23" t="s">
        <v>1564</v>
      </c>
      <c r="D1401" s="23" t="s">
        <v>19</v>
      </c>
      <c r="E1401" s="24">
        <v>135.47</v>
      </c>
    </row>
    <row r="1402" spans="2:5" ht="50.1" customHeight="1">
      <c r="B1402" s="23">
        <v>91096</v>
      </c>
      <c r="C1402" s="23" t="s">
        <v>1565</v>
      </c>
      <c r="D1402" s="23" t="s">
        <v>19</v>
      </c>
      <c r="E1402" s="24">
        <v>117.68</v>
      </c>
    </row>
    <row r="1403" spans="2:5" ht="50.1" customHeight="1">
      <c r="B1403" s="23">
        <v>91097</v>
      </c>
      <c r="C1403" s="23" t="s">
        <v>1566</v>
      </c>
      <c r="D1403" s="23" t="s">
        <v>19</v>
      </c>
      <c r="E1403" s="24">
        <v>137.71</v>
      </c>
    </row>
    <row r="1404" spans="2:5" ht="50.1" customHeight="1">
      <c r="B1404" s="23">
        <v>91098</v>
      </c>
      <c r="C1404" s="23" t="s">
        <v>1567</v>
      </c>
      <c r="D1404" s="23" t="s">
        <v>19</v>
      </c>
      <c r="E1404" s="24">
        <v>128.06</v>
      </c>
    </row>
    <row r="1405" spans="2:5" ht="50.1" customHeight="1">
      <c r="B1405" s="23">
        <v>91099</v>
      </c>
      <c r="C1405" s="23" t="s">
        <v>1568</v>
      </c>
      <c r="D1405" s="23" t="s">
        <v>19</v>
      </c>
      <c r="E1405" s="24">
        <v>149.35</v>
      </c>
    </row>
    <row r="1406" spans="2:5" ht="50.1" customHeight="1">
      <c r="B1406" s="23">
        <v>91100</v>
      </c>
      <c r="C1406" s="23" t="s">
        <v>1569</v>
      </c>
      <c r="D1406" s="23" t="s">
        <v>19</v>
      </c>
      <c r="E1406" s="24">
        <v>134.55000000000001</v>
      </c>
    </row>
    <row r="1407" spans="2:5" ht="50.1" customHeight="1">
      <c r="B1407" s="23">
        <v>91101</v>
      </c>
      <c r="C1407" s="23" t="s">
        <v>1570</v>
      </c>
      <c r="D1407" s="23" t="s">
        <v>19</v>
      </c>
      <c r="E1407" s="24">
        <v>155.77000000000001</v>
      </c>
    </row>
    <row r="1408" spans="2:5" ht="50.1" customHeight="1">
      <c r="B1408" s="23">
        <v>93952</v>
      </c>
      <c r="C1408" s="23" t="s">
        <v>1571</v>
      </c>
      <c r="D1408" s="23" t="s">
        <v>4</v>
      </c>
      <c r="E1408" s="24">
        <v>158.02000000000001</v>
      </c>
    </row>
    <row r="1409" spans="2:5" ht="50.1" customHeight="1">
      <c r="B1409" s="23">
        <v>93953</v>
      </c>
      <c r="C1409" s="23" t="s">
        <v>1572</v>
      </c>
      <c r="D1409" s="23" t="s">
        <v>4</v>
      </c>
      <c r="E1409" s="24">
        <v>146.52000000000001</v>
      </c>
    </row>
    <row r="1410" spans="2:5" ht="50.1" customHeight="1">
      <c r="B1410" s="23">
        <v>93954</v>
      </c>
      <c r="C1410" s="23" t="s">
        <v>1573</v>
      </c>
      <c r="D1410" s="23" t="s">
        <v>4</v>
      </c>
      <c r="E1410" s="24">
        <v>139.66999999999999</v>
      </c>
    </row>
    <row r="1411" spans="2:5" ht="50.1" customHeight="1">
      <c r="B1411" s="23">
        <v>93955</v>
      </c>
      <c r="C1411" s="23" t="s">
        <v>1574</v>
      </c>
      <c r="D1411" s="23" t="s">
        <v>4</v>
      </c>
      <c r="E1411" s="24">
        <v>134.79</v>
      </c>
    </row>
    <row r="1412" spans="2:5" ht="50.1" customHeight="1">
      <c r="B1412" s="23">
        <v>93956</v>
      </c>
      <c r="C1412" s="23" t="s">
        <v>1575</v>
      </c>
      <c r="D1412" s="23" t="s">
        <v>4</v>
      </c>
      <c r="E1412" s="24">
        <v>130.97</v>
      </c>
    </row>
    <row r="1413" spans="2:5" ht="50.1" customHeight="1">
      <c r="B1413" s="23">
        <v>93957</v>
      </c>
      <c r="C1413" s="23" t="s">
        <v>1576</v>
      </c>
      <c r="D1413" s="23" t="s">
        <v>4</v>
      </c>
      <c r="E1413" s="24">
        <v>163.9</v>
      </c>
    </row>
    <row r="1414" spans="2:5" ht="50.1" customHeight="1">
      <c r="B1414" s="23">
        <v>93958</v>
      </c>
      <c r="C1414" s="23" t="s">
        <v>1577</v>
      </c>
      <c r="D1414" s="23" t="s">
        <v>4</v>
      </c>
      <c r="E1414" s="24">
        <v>151.79</v>
      </c>
    </row>
    <row r="1415" spans="2:5" ht="50.1" customHeight="1">
      <c r="B1415" s="23">
        <v>93959</v>
      </c>
      <c r="C1415" s="23" t="s">
        <v>1578</v>
      </c>
      <c r="D1415" s="23" t="s">
        <v>4</v>
      </c>
      <c r="E1415" s="24">
        <v>144.63</v>
      </c>
    </row>
    <row r="1416" spans="2:5" ht="50.1" customHeight="1">
      <c r="B1416" s="23">
        <v>93960</v>
      </c>
      <c r="C1416" s="23" t="s">
        <v>1579</v>
      </c>
      <c r="D1416" s="23" t="s">
        <v>4</v>
      </c>
      <c r="E1416" s="24">
        <v>139.58000000000001</v>
      </c>
    </row>
    <row r="1417" spans="2:5" ht="50.1" customHeight="1">
      <c r="B1417" s="23">
        <v>93961</v>
      </c>
      <c r="C1417" s="23" t="s">
        <v>1580</v>
      </c>
      <c r="D1417" s="23" t="s">
        <v>4</v>
      </c>
      <c r="E1417" s="24">
        <v>135.63</v>
      </c>
    </row>
    <row r="1418" spans="2:5" ht="50.1" customHeight="1">
      <c r="B1418" s="23">
        <v>93962</v>
      </c>
      <c r="C1418" s="23" t="s">
        <v>1581</v>
      </c>
      <c r="D1418" s="23" t="s">
        <v>4</v>
      </c>
      <c r="E1418" s="24">
        <v>149.94999999999999</v>
      </c>
    </row>
    <row r="1419" spans="2:5" ht="50.1" customHeight="1">
      <c r="B1419" s="23">
        <v>93963</v>
      </c>
      <c r="C1419" s="23" t="s">
        <v>1582</v>
      </c>
      <c r="D1419" s="23" t="s">
        <v>4</v>
      </c>
      <c r="E1419" s="24">
        <v>138.51</v>
      </c>
    </row>
    <row r="1420" spans="2:5" ht="50.1" customHeight="1">
      <c r="B1420" s="23">
        <v>93964</v>
      </c>
      <c r="C1420" s="23" t="s">
        <v>1583</v>
      </c>
      <c r="D1420" s="23" t="s">
        <v>4</v>
      </c>
      <c r="E1420" s="24">
        <v>131.66999999999999</v>
      </c>
    </row>
    <row r="1421" spans="2:5" ht="50.1" customHeight="1">
      <c r="B1421" s="23">
        <v>93965</v>
      </c>
      <c r="C1421" s="23" t="s">
        <v>1584</v>
      </c>
      <c r="D1421" s="23" t="s">
        <v>4</v>
      </c>
      <c r="E1421" s="24">
        <v>124.81</v>
      </c>
    </row>
    <row r="1422" spans="2:5" ht="50.1" customHeight="1">
      <c r="B1422" s="23">
        <v>93966</v>
      </c>
      <c r="C1422" s="23" t="s">
        <v>1585</v>
      </c>
      <c r="D1422" s="23" t="s">
        <v>4</v>
      </c>
      <c r="E1422" s="24">
        <v>123.04</v>
      </c>
    </row>
    <row r="1423" spans="2:5" ht="50.1" customHeight="1">
      <c r="B1423" s="23">
        <v>93967</v>
      </c>
      <c r="C1423" s="23" t="s">
        <v>1586</v>
      </c>
      <c r="D1423" s="23" t="s">
        <v>4</v>
      </c>
      <c r="E1423" s="24">
        <v>155.83000000000001</v>
      </c>
    </row>
    <row r="1424" spans="2:5" ht="50.1" customHeight="1">
      <c r="B1424" s="23">
        <v>93968</v>
      </c>
      <c r="C1424" s="23" t="s">
        <v>1587</v>
      </c>
      <c r="D1424" s="23" t="s">
        <v>4</v>
      </c>
      <c r="E1424" s="24">
        <v>143.76</v>
      </c>
    </row>
    <row r="1425" spans="2:5" ht="50.1" customHeight="1">
      <c r="B1425" s="23">
        <v>93969</v>
      </c>
      <c r="C1425" s="23" t="s">
        <v>1588</v>
      </c>
      <c r="D1425" s="23" t="s">
        <v>4</v>
      </c>
      <c r="E1425" s="24">
        <v>136.6</v>
      </c>
    </row>
    <row r="1426" spans="2:5" ht="50.1" customHeight="1">
      <c r="B1426" s="23">
        <v>93970</v>
      </c>
      <c r="C1426" s="23" t="s">
        <v>1589</v>
      </c>
      <c r="D1426" s="23" t="s">
        <v>4</v>
      </c>
      <c r="E1426" s="24">
        <v>131.59</v>
      </c>
    </row>
    <row r="1427" spans="2:5" ht="50.1" customHeight="1">
      <c r="B1427" s="23">
        <v>93971</v>
      </c>
      <c r="C1427" s="23" t="s">
        <v>1590</v>
      </c>
      <c r="D1427" s="23" t="s">
        <v>4</v>
      </c>
      <c r="E1427" s="24">
        <v>124.09</v>
      </c>
    </row>
    <row r="1428" spans="2:5" ht="50.1" customHeight="1">
      <c r="B1428" s="23">
        <v>95108</v>
      </c>
      <c r="C1428" s="23" t="s">
        <v>1591</v>
      </c>
      <c r="D1428" s="23" t="s">
        <v>18</v>
      </c>
      <c r="E1428" s="24">
        <v>21.25</v>
      </c>
    </row>
    <row r="1429" spans="2:5" ht="50.1" customHeight="1">
      <c r="B1429" s="23">
        <v>83690</v>
      </c>
      <c r="C1429" s="23" t="s">
        <v>1592</v>
      </c>
      <c r="D1429" s="23" t="s">
        <v>20</v>
      </c>
      <c r="E1429" s="24">
        <v>475.2</v>
      </c>
    </row>
    <row r="1430" spans="2:5" ht="50.1" customHeight="1">
      <c r="B1430" s="23" t="s">
        <v>1593</v>
      </c>
      <c r="C1430" s="23" t="s">
        <v>1594</v>
      </c>
      <c r="D1430" s="23" t="s">
        <v>18</v>
      </c>
      <c r="E1430" s="24">
        <v>277.69</v>
      </c>
    </row>
    <row r="1431" spans="2:5" ht="50.1" customHeight="1">
      <c r="B1431" s="23" t="s">
        <v>1595</v>
      </c>
      <c r="C1431" s="23" t="s">
        <v>1596</v>
      </c>
      <c r="D1431" s="23" t="s">
        <v>18</v>
      </c>
      <c r="E1431" s="24">
        <v>561.09</v>
      </c>
    </row>
    <row r="1432" spans="2:5" ht="50.1" customHeight="1">
      <c r="B1432" s="23" t="s">
        <v>1597</v>
      </c>
      <c r="C1432" s="23" t="s">
        <v>1598</v>
      </c>
      <c r="D1432" s="23" t="s">
        <v>18</v>
      </c>
      <c r="E1432" s="24">
        <v>914.58</v>
      </c>
    </row>
    <row r="1433" spans="2:5" ht="50.1" customHeight="1">
      <c r="B1433" s="23" t="s">
        <v>1599</v>
      </c>
      <c r="C1433" s="23" t="s">
        <v>1600</v>
      </c>
      <c r="D1433" s="23" t="s">
        <v>18</v>
      </c>
      <c r="E1433" s="24">
        <v>1364.72</v>
      </c>
    </row>
    <row r="1434" spans="2:5" ht="50.1" customHeight="1">
      <c r="B1434" s="23" t="s">
        <v>1601</v>
      </c>
      <c r="C1434" s="23" t="s">
        <v>1602</v>
      </c>
      <c r="D1434" s="23" t="s">
        <v>18</v>
      </c>
      <c r="E1434" s="24">
        <v>1917.58</v>
      </c>
    </row>
    <row r="1435" spans="2:5" ht="50.1" customHeight="1">
      <c r="B1435" s="23" t="s">
        <v>1603</v>
      </c>
      <c r="C1435" s="23" t="s">
        <v>1604</v>
      </c>
      <c r="D1435" s="23" t="s">
        <v>18</v>
      </c>
      <c r="E1435" s="24">
        <v>2577.96</v>
      </c>
    </row>
    <row r="1436" spans="2:5" ht="50.1" customHeight="1">
      <c r="B1436" s="23" t="s">
        <v>1605</v>
      </c>
      <c r="C1436" s="23" t="s">
        <v>1606</v>
      </c>
      <c r="D1436" s="23" t="s">
        <v>18</v>
      </c>
      <c r="E1436" s="24">
        <v>789.45</v>
      </c>
    </row>
    <row r="1437" spans="2:5" ht="50.1" customHeight="1">
      <c r="B1437" s="23" t="s">
        <v>1607</v>
      </c>
      <c r="C1437" s="23" t="s">
        <v>1608</v>
      </c>
      <c r="D1437" s="23" t="s">
        <v>18</v>
      </c>
      <c r="E1437" s="24">
        <v>1294.77</v>
      </c>
    </row>
    <row r="1438" spans="2:5" ht="50.1" customHeight="1">
      <c r="B1438" s="23" t="s">
        <v>1609</v>
      </c>
      <c r="C1438" s="23" t="s">
        <v>1610</v>
      </c>
      <c r="D1438" s="23" t="s">
        <v>18</v>
      </c>
      <c r="E1438" s="24">
        <v>1936.19</v>
      </c>
    </row>
    <row r="1439" spans="2:5" ht="50.1" customHeight="1">
      <c r="B1439" s="23" t="s">
        <v>1611</v>
      </c>
      <c r="C1439" s="23" t="s">
        <v>1612</v>
      </c>
      <c r="D1439" s="23" t="s">
        <v>18</v>
      </c>
      <c r="E1439" s="24">
        <v>2463.59</v>
      </c>
    </row>
    <row r="1440" spans="2:5" ht="50.1" customHeight="1">
      <c r="B1440" s="23" t="s">
        <v>1613</v>
      </c>
      <c r="C1440" s="23" t="s">
        <v>1614</v>
      </c>
      <c r="D1440" s="23" t="s">
        <v>18</v>
      </c>
      <c r="E1440" s="24">
        <v>3653.78</v>
      </c>
    </row>
    <row r="1441" spans="2:5" ht="50.1" customHeight="1">
      <c r="B1441" s="23" t="s">
        <v>1615</v>
      </c>
      <c r="C1441" s="23" t="s">
        <v>1616</v>
      </c>
      <c r="D1441" s="23" t="s">
        <v>18</v>
      </c>
      <c r="E1441" s="24">
        <v>1017.42</v>
      </c>
    </row>
    <row r="1442" spans="2:5" ht="50.1" customHeight="1">
      <c r="B1442" s="23" t="s">
        <v>1617</v>
      </c>
      <c r="C1442" s="23" t="s">
        <v>1618</v>
      </c>
      <c r="D1442" s="23" t="s">
        <v>18</v>
      </c>
      <c r="E1442" s="24">
        <v>1674.55</v>
      </c>
    </row>
    <row r="1443" spans="2:5" ht="50.1" customHeight="1">
      <c r="B1443" s="23" t="s">
        <v>1619</v>
      </c>
      <c r="C1443" s="23" t="s">
        <v>1620</v>
      </c>
      <c r="D1443" s="23" t="s">
        <v>18</v>
      </c>
      <c r="E1443" s="24">
        <v>2507.3200000000002</v>
      </c>
    </row>
    <row r="1444" spans="2:5" ht="50.1" customHeight="1">
      <c r="B1444" s="23" t="s">
        <v>1621</v>
      </c>
      <c r="C1444" s="23" t="s">
        <v>1622</v>
      </c>
      <c r="D1444" s="23" t="s">
        <v>18</v>
      </c>
      <c r="E1444" s="24">
        <v>3523.28</v>
      </c>
    </row>
    <row r="1445" spans="2:5" ht="50.1" customHeight="1">
      <c r="B1445" s="23" t="s">
        <v>1623</v>
      </c>
      <c r="C1445" s="23" t="s">
        <v>1624</v>
      </c>
      <c r="D1445" s="23" t="s">
        <v>18</v>
      </c>
      <c r="E1445" s="24">
        <v>4729.68</v>
      </c>
    </row>
    <row r="1446" spans="2:5" ht="50.1" customHeight="1">
      <c r="B1446" s="23" t="s">
        <v>1625</v>
      </c>
      <c r="C1446" s="23" t="s">
        <v>1626</v>
      </c>
      <c r="D1446" s="23" t="s">
        <v>18</v>
      </c>
      <c r="E1446" s="24">
        <v>1278.57</v>
      </c>
    </row>
    <row r="1447" spans="2:5" ht="50.1" customHeight="1">
      <c r="B1447" s="23">
        <v>83659</v>
      </c>
      <c r="C1447" s="23" t="s">
        <v>1627</v>
      </c>
      <c r="D1447" s="23" t="s">
        <v>18</v>
      </c>
      <c r="E1447" s="24">
        <v>689.11</v>
      </c>
    </row>
    <row r="1448" spans="2:5" ht="50.1" customHeight="1">
      <c r="B1448" s="23">
        <v>83716</v>
      </c>
      <c r="C1448" s="23" t="s">
        <v>1628</v>
      </c>
      <c r="D1448" s="23" t="s">
        <v>18</v>
      </c>
      <c r="E1448" s="24">
        <v>276.95999999999998</v>
      </c>
    </row>
    <row r="1449" spans="2:5" ht="50.1" customHeight="1">
      <c r="B1449" s="23">
        <v>97976</v>
      </c>
      <c r="C1449" s="23" t="s">
        <v>1629</v>
      </c>
      <c r="D1449" s="23" t="s">
        <v>18</v>
      </c>
      <c r="E1449" s="24">
        <v>771.68</v>
      </c>
    </row>
    <row r="1450" spans="2:5" ht="50.1" customHeight="1">
      <c r="B1450" s="23">
        <v>97977</v>
      </c>
      <c r="C1450" s="23" t="s">
        <v>1630</v>
      </c>
      <c r="D1450" s="23" t="s">
        <v>18</v>
      </c>
      <c r="E1450" s="24">
        <v>1116.74</v>
      </c>
    </row>
    <row r="1451" spans="2:5" ht="50.1" customHeight="1">
      <c r="B1451" s="23">
        <v>97980</v>
      </c>
      <c r="C1451" s="23" t="s">
        <v>1631</v>
      </c>
      <c r="D1451" s="23" t="s">
        <v>18</v>
      </c>
      <c r="E1451" s="24">
        <v>1432.2</v>
      </c>
    </row>
    <row r="1452" spans="2:5" ht="50.1" customHeight="1">
      <c r="B1452" s="23">
        <v>97981</v>
      </c>
      <c r="C1452" s="23" t="s">
        <v>1632</v>
      </c>
      <c r="D1452" s="23" t="s">
        <v>4</v>
      </c>
      <c r="E1452" s="24">
        <v>848.55</v>
      </c>
    </row>
    <row r="1453" spans="2:5" ht="50.1" customHeight="1">
      <c r="B1453" s="23">
        <v>97983</v>
      </c>
      <c r="C1453" s="23" t="s">
        <v>1633</v>
      </c>
      <c r="D1453" s="23" t="s">
        <v>4</v>
      </c>
      <c r="E1453" s="24">
        <v>319.43</v>
      </c>
    </row>
    <row r="1454" spans="2:5" ht="50.1" customHeight="1">
      <c r="B1454" s="23">
        <v>97985</v>
      </c>
      <c r="C1454" s="23" t="s">
        <v>1634</v>
      </c>
      <c r="D1454" s="23" t="s">
        <v>4</v>
      </c>
      <c r="E1454" s="24">
        <v>1028.1500000000001</v>
      </c>
    </row>
    <row r="1455" spans="2:5" ht="50.1" customHeight="1">
      <c r="B1455" s="23">
        <v>97987</v>
      </c>
      <c r="C1455" s="23" t="s">
        <v>1635</v>
      </c>
      <c r="D1455" s="23" t="s">
        <v>4</v>
      </c>
      <c r="E1455" s="24">
        <v>358.29</v>
      </c>
    </row>
    <row r="1456" spans="2:5" ht="50.1" customHeight="1">
      <c r="B1456" s="23">
        <v>97988</v>
      </c>
      <c r="C1456" s="23" t="s">
        <v>1636</v>
      </c>
      <c r="D1456" s="23" t="s">
        <v>18</v>
      </c>
      <c r="E1456" s="24">
        <v>2070.79</v>
      </c>
    </row>
    <row r="1457" spans="2:5" ht="50.1" customHeight="1">
      <c r="B1457" s="23">
        <v>97989</v>
      </c>
      <c r="C1457" s="23" t="s">
        <v>1637</v>
      </c>
      <c r="D1457" s="23" t="s">
        <v>4</v>
      </c>
      <c r="E1457" s="24">
        <v>1207.77</v>
      </c>
    </row>
    <row r="1458" spans="2:5" ht="50.1" customHeight="1">
      <c r="B1458" s="23">
        <v>97991</v>
      </c>
      <c r="C1458" s="23" t="s">
        <v>1638</v>
      </c>
      <c r="D1458" s="23" t="s">
        <v>4</v>
      </c>
      <c r="E1458" s="24">
        <v>555.67999999999995</v>
      </c>
    </row>
    <row r="1459" spans="2:5" ht="50.1" customHeight="1">
      <c r="B1459" s="23">
        <v>97992</v>
      </c>
      <c r="C1459" s="23" t="s">
        <v>1639</v>
      </c>
      <c r="D1459" s="23" t="s">
        <v>18</v>
      </c>
      <c r="E1459" s="24">
        <v>2624.91</v>
      </c>
    </row>
    <row r="1460" spans="2:5" ht="50.1" customHeight="1">
      <c r="B1460" s="23">
        <v>97993</v>
      </c>
      <c r="C1460" s="23" t="s">
        <v>1640</v>
      </c>
      <c r="D1460" s="23" t="s">
        <v>4</v>
      </c>
      <c r="E1460" s="24">
        <v>1477.18</v>
      </c>
    </row>
    <row r="1461" spans="2:5" ht="50.1" customHeight="1">
      <c r="B1461" s="23">
        <v>97994</v>
      </c>
      <c r="C1461" s="23" t="s">
        <v>1641</v>
      </c>
      <c r="D1461" s="23" t="s">
        <v>18</v>
      </c>
      <c r="E1461" s="24">
        <v>1788.63</v>
      </c>
    </row>
    <row r="1462" spans="2:5" ht="50.1" customHeight="1">
      <c r="B1462" s="23">
        <v>97995</v>
      </c>
      <c r="C1462" s="23" t="s">
        <v>1642</v>
      </c>
      <c r="D1462" s="23" t="s">
        <v>4</v>
      </c>
      <c r="E1462" s="24">
        <v>896.61</v>
      </c>
    </row>
    <row r="1463" spans="2:5" ht="50.1" customHeight="1">
      <c r="B1463" s="23">
        <v>97996</v>
      </c>
      <c r="C1463" s="23" t="s">
        <v>1643</v>
      </c>
      <c r="D1463" s="23" t="s">
        <v>18</v>
      </c>
      <c r="E1463" s="24">
        <v>2258.16</v>
      </c>
    </row>
    <row r="1464" spans="2:5" ht="50.1" customHeight="1">
      <c r="B1464" s="23">
        <v>97997</v>
      </c>
      <c r="C1464" s="23" t="s">
        <v>1644</v>
      </c>
      <c r="D1464" s="23" t="s">
        <v>4</v>
      </c>
      <c r="E1464" s="24">
        <v>1073.46</v>
      </c>
    </row>
    <row r="1465" spans="2:5" ht="50.1" customHeight="1">
      <c r="B1465" s="23">
        <v>97999</v>
      </c>
      <c r="C1465" s="23" t="s">
        <v>1645</v>
      </c>
      <c r="D1465" s="23" t="s">
        <v>4</v>
      </c>
      <c r="E1465" s="24">
        <v>1250.32</v>
      </c>
    </row>
    <row r="1466" spans="2:5" ht="50.1" customHeight="1">
      <c r="B1466" s="23">
        <v>98001</v>
      </c>
      <c r="C1466" s="23" t="s">
        <v>1646</v>
      </c>
      <c r="D1466" s="23" t="s">
        <v>4</v>
      </c>
      <c r="E1466" s="24">
        <v>1427.17</v>
      </c>
    </row>
    <row r="1467" spans="2:5" ht="50.1" customHeight="1">
      <c r="B1467" s="23">
        <v>98002</v>
      </c>
      <c r="C1467" s="23" t="s">
        <v>1647</v>
      </c>
      <c r="D1467" s="23" t="s">
        <v>18</v>
      </c>
      <c r="E1467" s="24">
        <v>3688.35</v>
      </c>
    </row>
    <row r="1468" spans="2:5" ht="50.1" customHeight="1">
      <c r="B1468" s="23">
        <v>98003</v>
      </c>
      <c r="C1468" s="23" t="s">
        <v>1648</v>
      </c>
      <c r="D1468" s="23" t="s">
        <v>4</v>
      </c>
      <c r="E1468" s="24">
        <v>1604.05</v>
      </c>
    </row>
    <row r="1469" spans="2:5" ht="50.1" customHeight="1">
      <c r="B1469" s="23">
        <v>98005</v>
      </c>
      <c r="C1469" s="23" t="s">
        <v>1649</v>
      </c>
      <c r="D1469" s="23" t="s">
        <v>4</v>
      </c>
      <c r="E1469" s="24">
        <v>1780.94</v>
      </c>
    </row>
    <row r="1470" spans="2:5" ht="50.1" customHeight="1">
      <c r="B1470" s="23">
        <v>98006</v>
      </c>
      <c r="C1470" s="23" t="s">
        <v>1650</v>
      </c>
      <c r="D1470" s="23" t="s">
        <v>18</v>
      </c>
      <c r="E1470" s="24">
        <v>4632.82</v>
      </c>
    </row>
    <row r="1471" spans="2:5" ht="50.1" customHeight="1">
      <c r="B1471" s="23">
        <v>98007</v>
      </c>
      <c r="C1471" s="23" t="s">
        <v>1651</v>
      </c>
      <c r="D1471" s="23" t="s">
        <v>4</v>
      </c>
      <c r="E1471" s="24">
        <v>1957.77</v>
      </c>
    </row>
    <row r="1472" spans="2:5" ht="50.1" customHeight="1">
      <c r="B1472" s="23">
        <v>98008</v>
      </c>
      <c r="C1472" s="23" t="s">
        <v>1652</v>
      </c>
      <c r="D1472" s="23" t="s">
        <v>18</v>
      </c>
      <c r="E1472" s="24">
        <v>2789.77</v>
      </c>
    </row>
    <row r="1473" spans="2:5" ht="50.1" customHeight="1">
      <c r="B1473" s="23">
        <v>98009</v>
      </c>
      <c r="C1473" s="23" t="s">
        <v>1653</v>
      </c>
      <c r="D1473" s="23" t="s">
        <v>4</v>
      </c>
      <c r="E1473" s="24">
        <v>1250.32</v>
      </c>
    </row>
    <row r="1474" spans="2:5" ht="50.1" customHeight="1">
      <c r="B1474" s="23">
        <v>98010</v>
      </c>
      <c r="C1474" s="23" t="s">
        <v>1654</v>
      </c>
      <c r="D1474" s="23" t="s">
        <v>18</v>
      </c>
      <c r="E1474" s="24">
        <v>3393.82</v>
      </c>
    </row>
    <row r="1475" spans="2:5" ht="50.1" customHeight="1">
      <c r="B1475" s="23">
        <v>98011</v>
      </c>
      <c r="C1475" s="23" t="s">
        <v>1655</v>
      </c>
      <c r="D1475" s="23" t="s">
        <v>4</v>
      </c>
      <c r="E1475" s="24">
        <v>1427.17</v>
      </c>
    </row>
    <row r="1476" spans="2:5" ht="50.1" customHeight="1">
      <c r="B1476" s="23">
        <v>98012</v>
      </c>
      <c r="C1476" s="23" t="s">
        <v>1656</v>
      </c>
      <c r="D1476" s="23" t="s">
        <v>18</v>
      </c>
      <c r="E1476" s="24">
        <v>3980.77</v>
      </c>
    </row>
    <row r="1477" spans="2:5" ht="50.1" customHeight="1">
      <c r="B1477" s="23">
        <v>98013</v>
      </c>
      <c r="C1477" s="23" t="s">
        <v>1657</v>
      </c>
      <c r="D1477" s="23" t="s">
        <v>4</v>
      </c>
      <c r="E1477" s="24">
        <v>1604.05</v>
      </c>
    </row>
    <row r="1478" spans="2:5" ht="50.1" customHeight="1">
      <c r="B1478" s="23">
        <v>98014</v>
      </c>
      <c r="C1478" s="23" t="s">
        <v>1658</v>
      </c>
      <c r="D1478" s="23" t="s">
        <v>18</v>
      </c>
      <c r="E1478" s="24">
        <v>4567.6400000000003</v>
      </c>
    </row>
    <row r="1479" spans="2:5" ht="50.1" customHeight="1">
      <c r="B1479" s="23">
        <v>98015</v>
      </c>
      <c r="C1479" s="23" t="s">
        <v>1659</v>
      </c>
      <c r="D1479" s="23" t="s">
        <v>4</v>
      </c>
      <c r="E1479" s="24">
        <v>1780.94</v>
      </c>
    </row>
    <row r="1480" spans="2:5" ht="50.1" customHeight="1">
      <c r="B1480" s="23">
        <v>98016</v>
      </c>
      <c r="C1480" s="23" t="s">
        <v>1660</v>
      </c>
      <c r="D1480" s="23" t="s">
        <v>18</v>
      </c>
      <c r="E1480" s="24">
        <v>5154.58</v>
      </c>
    </row>
    <row r="1481" spans="2:5" ht="50.1" customHeight="1">
      <c r="B1481" s="23">
        <v>98017</v>
      </c>
      <c r="C1481" s="23" t="s">
        <v>1661</v>
      </c>
      <c r="D1481" s="23" t="s">
        <v>4</v>
      </c>
      <c r="E1481" s="24">
        <v>1957.77</v>
      </c>
    </row>
    <row r="1482" spans="2:5" ht="50.1" customHeight="1">
      <c r="B1482" s="23">
        <v>98018</v>
      </c>
      <c r="C1482" s="23" t="s">
        <v>1662</v>
      </c>
      <c r="D1482" s="23" t="s">
        <v>18</v>
      </c>
      <c r="E1482" s="24">
        <v>5741.47</v>
      </c>
    </row>
    <row r="1483" spans="2:5" ht="50.1" customHeight="1">
      <c r="B1483" s="23">
        <v>98019</v>
      </c>
      <c r="C1483" s="23" t="s">
        <v>1663</v>
      </c>
      <c r="D1483" s="23" t="s">
        <v>4</v>
      </c>
      <c r="E1483" s="24">
        <v>2158.83</v>
      </c>
    </row>
    <row r="1484" spans="2:5" ht="50.1" customHeight="1">
      <c r="B1484" s="23">
        <v>98020</v>
      </c>
      <c r="C1484" s="23" t="s">
        <v>1664</v>
      </c>
      <c r="D1484" s="23" t="s">
        <v>18</v>
      </c>
      <c r="E1484" s="24">
        <v>4095.45</v>
      </c>
    </row>
    <row r="1485" spans="2:5" ht="50.1" customHeight="1">
      <c r="B1485" s="23">
        <v>98021</v>
      </c>
      <c r="C1485" s="23" t="s">
        <v>1665</v>
      </c>
      <c r="D1485" s="23" t="s">
        <v>4</v>
      </c>
      <c r="E1485" s="24">
        <v>1628.25</v>
      </c>
    </row>
    <row r="1486" spans="2:5" ht="50.1" customHeight="1">
      <c r="B1486" s="23">
        <v>98022</v>
      </c>
      <c r="C1486" s="23" t="s">
        <v>1666</v>
      </c>
      <c r="D1486" s="23" t="s">
        <v>18</v>
      </c>
      <c r="E1486" s="24">
        <v>4790.7</v>
      </c>
    </row>
    <row r="1487" spans="2:5" ht="50.1" customHeight="1">
      <c r="B1487" s="23">
        <v>98023</v>
      </c>
      <c r="C1487" s="23" t="s">
        <v>1667</v>
      </c>
      <c r="D1487" s="23" t="s">
        <v>4</v>
      </c>
      <c r="E1487" s="24">
        <v>1805.13</v>
      </c>
    </row>
    <row r="1488" spans="2:5" ht="50.1" customHeight="1">
      <c r="B1488" s="23">
        <v>98024</v>
      </c>
      <c r="C1488" s="23" t="s">
        <v>1668</v>
      </c>
      <c r="D1488" s="23" t="s">
        <v>18</v>
      </c>
      <c r="E1488" s="24">
        <v>5524.94</v>
      </c>
    </row>
    <row r="1489" spans="2:5" ht="50.1" customHeight="1">
      <c r="B1489" s="23">
        <v>98025</v>
      </c>
      <c r="C1489" s="23" t="s">
        <v>1669</v>
      </c>
      <c r="D1489" s="23" t="s">
        <v>4</v>
      </c>
      <c r="E1489" s="24">
        <v>1981.97</v>
      </c>
    </row>
    <row r="1490" spans="2:5" ht="50.1" customHeight="1">
      <c r="B1490" s="23">
        <v>98026</v>
      </c>
      <c r="C1490" s="23" t="s">
        <v>1670</v>
      </c>
      <c r="D1490" s="23" t="s">
        <v>18</v>
      </c>
      <c r="E1490" s="24">
        <v>6224.97</v>
      </c>
    </row>
    <row r="1491" spans="2:5" ht="50.1" customHeight="1">
      <c r="B1491" s="23">
        <v>98027</v>
      </c>
      <c r="C1491" s="23" t="s">
        <v>1671</v>
      </c>
      <c r="D1491" s="23" t="s">
        <v>4</v>
      </c>
      <c r="E1491" s="24">
        <v>2158.83</v>
      </c>
    </row>
    <row r="1492" spans="2:5" ht="50.1" customHeight="1">
      <c r="B1492" s="23">
        <v>98028</v>
      </c>
      <c r="C1492" s="23" t="s">
        <v>1672</v>
      </c>
      <c r="D1492" s="23" t="s">
        <v>18</v>
      </c>
      <c r="E1492" s="24">
        <v>6925.01</v>
      </c>
    </row>
    <row r="1493" spans="2:5" ht="50.1" customHeight="1">
      <c r="B1493" s="23">
        <v>98029</v>
      </c>
      <c r="C1493" s="23" t="s">
        <v>1673</v>
      </c>
      <c r="D1493" s="23" t="s">
        <v>4</v>
      </c>
      <c r="E1493" s="24">
        <v>2340.69</v>
      </c>
    </row>
    <row r="1494" spans="2:5" ht="50.1" customHeight="1">
      <c r="B1494" s="23">
        <v>98030</v>
      </c>
      <c r="C1494" s="23" t="s">
        <v>1674</v>
      </c>
      <c r="D1494" s="23" t="s">
        <v>18</v>
      </c>
      <c r="E1494" s="24">
        <v>5638.58</v>
      </c>
    </row>
    <row r="1495" spans="2:5" ht="50.1" customHeight="1">
      <c r="B1495" s="23">
        <v>98031</v>
      </c>
      <c r="C1495" s="23" t="s">
        <v>1675</v>
      </c>
      <c r="D1495" s="23" t="s">
        <v>4</v>
      </c>
      <c r="E1495" s="24">
        <v>1987.03</v>
      </c>
    </row>
    <row r="1496" spans="2:5" ht="50.1" customHeight="1">
      <c r="B1496" s="23">
        <v>98032</v>
      </c>
      <c r="C1496" s="23" t="s">
        <v>1676</v>
      </c>
      <c r="D1496" s="23" t="s">
        <v>18</v>
      </c>
      <c r="E1496" s="24">
        <v>6474.14</v>
      </c>
    </row>
    <row r="1497" spans="2:5" ht="50.1" customHeight="1">
      <c r="B1497" s="23">
        <v>98033</v>
      </c>
      <c r="C1497" s="23" t="s">
        <v>1677</v>
      </c>
      <c r="D1497" s="23" t="s">
        <v>4</v>
      </c>
      <c r="E1497" s="24">
        <v>2163.89</v>
      </c>
    </row>
    <row r="1498" spans="2:5" ht="50.1" customHeight="1">
      <c r="B1498" s="23">
        <v>98034</v>
      </c>
      <c r="C1498" s="23" t="s">
        <v>1678</v>
      </c>
      <c r="D1498" s="23" t="s">
        <v>18</v>
      </c>
      <c r="E1498" s="24">
        <v>7309.72</v>
      </c>
    </row>
    <row r="1499" spans="2:5" ht="50.1" customHeight="1">
      <c r="B1499" s="23">
        <v>98035</v>
      </c>
      <c r="C1499" s="23" t="s">
        <v>1679</v>
      </c>
      <c r="D1499" s="23" t="s">
        <v>4</v>
      </c>
      <c r="E1499" s="24">
        <v>2340.69</v>
      </c>
    </row>
    <row r="1500" spans="2:5" ht="50.1" customHeight="1">
      <c r="B1500" s="23">
        <v>98036</v>
      </c>
      <c r="C1500" s="23" t="s">
        <v>1680</v>
      </c>
      <c r="D1500" s="23" t="s">
        <v>18</v>
      </c>
      <c r="E1500" s="24">
        <v>8145.3</v>
      </c>
    </row>
    <row r="1501" spans="2:5" ht="50.1" customHeight="1">
      <c r="B1501" s="23">
        <v>98037</v>
      </c>
      <c r="C1501" s="23" t="s">
        <v>1681</v>
      </c>
      <c r="D1501" s="23" t="s">
        <v>4</v>
      </c>
      <c r="E1501" s="24">
        <v>2522.6</v>
      </c>
    </row>
    <row r="1502" spans="2:5" ht="50.1" customHeight="1">
      <c r="B1502" s="23">
        <v>98038</v>
      </c>
      <c r="C1502" s="23" t="s">
        <v>1682</v>
      </c>
      <c r="D1502" s="23" t="s">
        <v>18</v>
      </c>
      <c r="E1502" s="24">
        <v>7466</v>
      </c>
    </row>
    <row r="1503" spans="2:5" ht="50.1" customHeight="1">
      <c r="B1503" s="23">
        <v>98039</v>
      </c>
      <c r="C1503" s="23" t="s">
        <v>1683</v>
      </c>
      <c r="D1503" s="23" t="s">
        <v>4</v>
      </c>
      <c r="E1503" s="24">
        <v>2345.75</v>
      </c>
    </row>
    <row r="1504" spans="2:5" ht="50.1" customHeight="1">
      <c r="B1504" s="23">
        <v>98040</v>
      </c>
      <c r="C1504" s="23" t="s">
        <v>1684</v>
      </c>
      <c r="D1504" s="23" t="s">
        <v>18</v>
      </c>
      <c r="E1504" s="24">
        <v>8424.85</v>
      </c>
    </row>
    <row r="1505" spans="2:5" ht="50.1" customHeight="1">
      <c r="B1505" s="23">
        <v>98041</v>
      </c>
      <c r="C1505" s="23" t="s">
        <v>1685</v>
      </c>
      <c r="D1505" s="23" t="s">
        <v>4</v>
      </c>
      <c r="E1505" s="24">
        <v>2522.6</v>
      </c>
    </row>
    <row r="1506" spans="2:5" ht="50.1" customHeight="1">
      <c r="B1506" s="23">
        <v>98042</v>
      </c>
      <c r="C1506" s="23" t="s">
        <v>1686</v>
      </c>
      <c r="D1506" s="23" t="s">
        <v>18</v>
      </c>
      <c r="E1506" s="24">
        <v>9383.76</v>
      </c>
    </row>
    <row r="1507" spans="2:5" ht="50.1" customHeight="1">
      <c r="B1507" s="23">
        <v>98043</v>
      </c>
      <c r="C1507" s="23" t="s">
        <v>1687</v>
      </c>
      <c r="D1507" s="23" t="s">
        <v>4</v>
      </c>
      <c r="E1507" s="24">
        <v>2704.51</v>
      </c>
    </row>
    <row r="1508" spans="2:5" ht="50.1" customHeight="1">
      <c r="B1508" s="23">
        <v>98044</v>
      </c>
      <c r="C1508" s="23" t="s">
        <v>1688</v>
      </c>
      <c r="D1508" s="23" t="s">
        <v>18</v>
      </c>
      <c r="E1508" s="24">
        <v>9546.01</v>
      </c>
    </row>
    <row r="1509" spans="2:5" ht="50.1" customHeight="1">
      <c r="B1509" s="23">
        <v>98045</v>
      </c>
      <c r="C1509" s="23" t="s">
        <v>1689</v>
      </c>
      <c r="D1509" s="23" t="s">
        <v>4</v>
      </c>
      <c r="E1509" s="24">
        <v>2704.51</v>
      </c>
    </row>
    <row r="1510" spans="2:5" ht="50.1" customHeight="1">
      <c r="B1510" s="23">
        <v>98046</v>
      </c>
      <c r="C1510" s="23" t="s">
        <v>1690</v>
      </c>
      <c r="D1510" s="23" t="s">
        <v>18</v>
      </c>
      <c r="E1510" s="24">
        <v>10629.04</v>
      </c>
    </row>
    <row r="1511" spans="2:5" ht="50.1" customHeight="1">
      <c r="B1511" s="23">
        <v>98047</v>
      </c>
      <c r="C1511" s="23" t="s">
        <v>1691</v>
      </c>
      <c r="D1511" s="23" t="s">
        <v>4</v>
      </c>
      <c r="E1511" s="24">
        <v>2886.4</v>
      </c>
    </row>
    <row r="1512" spans="2:5" ht="50.1" customHeight="1">
      <c r="B1512" s="23">
        <v>98048</v>
      </c>
      <c r="C1512" s="23" t="s">
        <v>1692</v>
      </c>
      <c r="D1512" s="23" t="s">
        <v>18</v>
      </c>
      <c r="E1512" s="24">
        <v>11881.31</v>
      </c>
    </row>
    <row r="1513" spans="2:5" ht="50.1" customHeight="1">
      <c r="B1513" s="23">
        <v>98049</v>
      </c>
      <c r="C1513" s="23" t="s">
        <v>1693</v>
      </c>
      <c r="D1513" s="23" t="s">
        <v>4</v>
      </c>
      <c r="E1513" s="24">
        <v>3018.9</v>
      </c>
    </row>
    <row r="1514" spans="2:5" ht="50.1" customHeight="1">
      <c r="B1514" s="23">
        <v>98050</v>
      </c>
      <c r="C1514" s="23" t="s">
        <v>1694</v>
      </c>
      <c r="D1514" s="23" t="s">
        <v>4</v>
      </c>
      <c r="E1514" s="24">
        <v>172.58</v>
      </c>
    </row>
    <row r="1515" spans="2:5" ht="50.1" customHeight="1">
      <c r="B1515" s="23">
        <v>98051</v>
      </c>
      <c r="C1515" s="23" t="s">
        <v>1695</v>
      </c>
      <c r="D1515" s="23" t="s">
        <v>4</v>
      </c>
      <c r="E1515" s="24">
        <v>669.73</v>
      </c>
    </row>
    <row r="1516" spans="2:5" ht="50.1" customHeight="1">
      <c r="B1516" s="23">
        <v>98405</v>
      </c>
      <c r="C1516" s="23" t="s">
        <v>1696</v>
      </c>
      <c r="D1516" s="23" t="s">
        <v>18</v>
      </c>
      <c r="E1516" s="24">
        <v>1754.42</v>
      </c>
    </row>
    <row r="1517" spans="2:5" ht="50.1" customHeight="1">
      <c r="B1517" s="23">
        <v>98406</v>
      </c>
      <c r="C1517" s="23" t="s">
        <v>1697</v>
      </c>
      <c r="D1517" s="23" t="s">
        <v>18</v>
      </c>
      <c r="E1517" s="24">
        <v>4160.5600000000004</v>
      </c>
    </row>
    <row r="1518" spans="2:5" ht="50.1" customHeight="1">
      <c r="B1518" s="23">
        <v>98407</v>
      </c>
      <c r="C1518" s="23" t="s">
        <v>1698</v>
      </c>
      <c r="D1518" s="23" t="s">
        <v>18</v>
      </c>
      <c r="E1518" s="24">
        <v>2727.61</v>
      </c>
    </row>
    <row r="1519" spans="2:5" ht="50.1" customHeight="1">
      <c r="B1519" s="23">
        <v>98408</v>
      </c>
      <c r="C1519" s="23" t="s">
        <v>1699</v>
      </c>
      <c r="D1519" s="23" t="s">
        <v>18</v>
      </c>
      <c r="E1519" s="24">
        <v>3197.12</v>
      </c>
    </row>
    <row r="1520" spans="2:5" ht="50.1" customHeight="1">
      <c r="B1520" s="23">
        <v>98409</v>
      </c>
      <c r="C1520" s="23" t="s">
        <v>1700</v>
      </c>
      <c r="D1520" s="23" t="s">
        <v>4</v>
      </c>
      <c r="E1520" s="24">
        <v>264.18</v>
      </c>
    </row>
    <row r="1521" spans="2:5" ht="50.1" customHeight="1">
      <c r="B1521" s="23">
        <v>98414</v>
      </c>
      <c r="C1521" s="23" t="s">
        <v>1701</v>
      </c>
      <c r="D1521" s="23" t="s">
        <v>18</v>
      </c>
      <c r="E1521" s="24">
        <v>828.02</v>
      </c>
    </row>
    <row r="1522" spans="2:5" ht="50.1" customHeight="1">
      <c r="B1522" s="23">
        <v>98415</v>
      </c>
      <c r="C1522" s="23" t="s">
        <v>1702</v>
      </c>
      <c r="D1522" s="23" t="s">
        <v>18</v>
      </c>
      <c r="E1522" s="24">
        <v>828.02</v>
      </c>
    </row>
    <row r="1523" spans="2:5" ht="50.1" customHeight="1">
      <c r="B1523" s="23">
        <v>98416</v>
      </c>
      <c r="C1523" s="23" t="s">
        <v>1703</v>
      </c>
      <c r="D1523" s="23" t="s">
        <v>18</v>
      </c>
      <c r="E1523" s="24">
        <v>987.73</v>
      </c>
    </row>
    <row r="1524" spans="2:5" ht="50.1" customHeight="1">
      <c r="B1524" s="23">
        <v>98417</v>
      </c>
      <c r="C1524" s="23" t="s">
        <v>1704</v>
      </c>
      <c r="D1524" s="23" t="s">
        <v>18</v>
      </c>
      <c r="E1524" s="24">
        <v>1147.45</v>
      </c>
    </row>
    <row r="1525" spans="2:5" ht="50.1" customHeight="1">
      <c r="B1525" s="23">
        <v>98418</v>
      </c>
      <c r="C1525" s="23" t="s">
        <v>1705</v>
      </c>
      <c r="D1525" s="23" t="s">
        <v>18</v>
      </c>
      <c r="E1525" s="24">
        <v>1233.74</v>
      </c>
    </row>
    <row r="1526" spans="2:5" ht="50.1" customHeight="1">
      <c r="B1526" s="23">
        <v>98419</v>
      </c>
      <c r="C1526" s="23" t="s">
        <v>1706</v>
      </c>
      <c r="D1526" s="23" t="s">
        <v>18</v>
      </c>
      <c r="E1526" s="24">
        <v>1320.03</v>
      </c>
    </row>
    <row r="1527" spans="2:5" ht="50.1" customHeight="1">
      <c r="B1527" s="23">
        <v>98420</v>
      </c>
      <c r="C1527" s="23" t="s">
        <v>1707</v>
      </c>
      <c r="D1527" s="23" t="s">
        <v>18</v>
      </c>
      <c r="E1527" s="24">
        <v>1186.44</v>
      </c>
    </row>
    <row r="1528" spans="2:5" ht="50.1" customHeight="1">
      <c r="B1528" s="23">
        <v>98421</v>
      </c>
      <c r="C1528" s="23" t="s">
        <v>1708</v>
      </c>
      <c r="D1528" s="23" t="s">
        <v>18</v>
      </c>
      <c r="E1528" s="24">
        <v>1346.15</v>
      </c>
    </row>
    <row r="1529" spans="2:5" ht="50.1" customHeight="1">
      <c r="B1529" s="23">
        <v>98422</v>
      </c>
      <c r="C1529" s="23" t="s">
        <v>1709</v>
      </c>
      <c r="D1529" s="23" t="s">
        <v>18</v>
      </c>
      <c r="E1529" s="24">
        <v>1505.87</v>
      </c>
    </row>
    <row r="1530" spans="2:5" ht="50.1" customHeight="1">
      <c r="B1530" s="23">
        <v>98423</v>
      </c>
      <c r="C1530" s="23" t="s">
        <v>1710</v>
      </c>
      <c r="D1530" s="23" t="s">
        <v>18</v>
      </c>
      <c r="E1530" s="24">
        <v>1592.16</v>
      </c>
    </row>
    <row r="1531" spans="2:5" ht="50.1" customHeight="1">
      <c r="B1531" s="23">
        <v>98424</v>
      </c>
      <c r="C1531" s="23" t="s">
        <v>1711</v>
      </c>
      <c r="D1531" s="23" t="s">
        <v>18</v>
      </c>
      <c r="E1531" s="24">
        <v>1678.45</v>
      </c>
    </row>
    <row r="1532" spans="2:5" ht="50.1" customHeight="1">
      <c r="B1532" s="23">
        <v>98425</v>
      </c>
      <c r="C1532" s="23" t="s">
        <v>1712</v>
      </c>
      <c r="D1532" s="23" t="s">
        <v>18</v>
      </c>
      <c r="E1532" s="24">
        <v>2070.79</v>
      </c>
    </row>
    <row r="1533" spans="2:5" ht="50.1" customHeight="1">
      <c r="B1533" s="23">
        <v>98426</v>
      </c>
      <c r="C1533" s="23" t="s">
        <v>1713</v>
      </c>
      <c r="D1533" s="23" t="s">
        <v>18</v>
      </c>
      <c r="E1533" s="24">
        <v>2674.67</v>
      </c>
    </row>
    <row r="1534" spans="2:5" ht="50.1" customHeight="1">
      <c r="B1534" s="23">
        <v>98427</v>
      </c>
      <c r="C1534" s="23" t="s">
        <v>1714</v>
      </c>
      <c r="D1534" s="23" t="s">
        <v>18</v>
      </c>
      <c r="E1534" s="24">
        <v>3278.56</v>
      </c>
    </row>
    <row r="1535" spans="2:5" ht="50.1" customHeight="1">
      <c r="B1535" s="23">
        <v>98428</v>
      </c>
      <c r="C1535" s="23" t="s">
        <v>1715</v>
      </c>
      <c r="D1535" s="23" t="s">
        <v>18</v>
      </c>
      <c r="E1535" s="24">
        <v>3613.42</v>
      </c>
    </row>
    <row r="1536" spans="2:5" ht="50.1" customHeight="1">
      <c r="B1536" s="23">
        <v>98429</v>
      </c>
      <c r="C1536" s="23" t="s">
        <v>1716</v>
      </c>
      <c r="D1536" s="23" t="s">
        <v>18</v>
      </c>
      <c r="E1536" s="24">
        <v>3948.29</v>
      </c>
    </row>
    <row r="1537" spans="2:5" ht="50.1" customHeight="1">
      <c r="B1537" s="23">
        <v>98430</v>
      </c>
      <c r="C1537" s="23" t="s">
        <v>1717</v>
      </c>
      <c r="D1537" s="23" t="s">
        <v>18</v>
      </c>
      <c r="E1537" s="24">
        <v>2429.21</v>
      </c>
    </row>
    <row r="1538" spans="2:5" ht="50.1" customHeight="1">
      <c r="B1538" s="23">
        <v>98431</v>
      </c>
      <c r="C1538" s="23" t="s">
        <v>1718</v>
      </c>
      <c r="D1538" s="23" t="s">
        <v>18</v>
      </c>
      <c r="E1538" s="24">
        <v>3033.09</v>
      </c>
    </row>
    <row r="1539" spans="2:5" ht="50.1" customHeight="1">
      <c r="B1539" s="23">
        <v>98432</v>
      </c>
      <c r="C1539" s="23" t="s">
        <v>1719</v>
      </c>
      <c r="D1539" s="23" t="s">
        <v>18</v>
      </c>
      <c r="E1539" s="24">
        <v>3636.98</v>
      </c>
    </row>
    <row r="1540" spans="2:5" ht="50.1" customHeight="1">
      <c r="B1540" s="23">
        <v>98433</v>
      </c>
      <c r="C1540" s="23" t="s">
        <v>1720</v>
      </c>
      <c r="D1540" s="23" t="s">
        <v>18</v>
      </c>
      <c r="E1540" s="24">
        <v>3971.84</v>
      </c>
    </row>
    <row r="1541" spans="2:5" ht="50.1" customHeight="1">
      <c r="B1541" s="23">
        <v>98434</v>
      </c>
      <c r="C1541" s="23" t="s">
        <v>1721</v>
      </c>
      <c r="D1541" s="23" t="s">
        <v>18</v>
      </c>
      <c r="E1541" s="24">
        <v>4306.71</v>
      </c>
    </row>
    <row r="1542" spans="2:5" ht="50.1" customHeight="1">
      <c r="B1542" s="23">
        <v>99240</v>
      </c>
      <c r="C1542" s="23" t="s">
        <v>1722</v>
      </c>
      <c r="D1542" s="23" t="s">
        <v>4</v>
      </c>
      <c r="E1542" s="24">
        <v>351.24</v>
      </c>
    </row>
    <row r="1543" spans="2:5" ht="50.1" customHeight="1">
      <c r="B1543" s="23">
        <v>99241</v>
      </c>
      <c r="C1543" s="23" t="s">
        <v>1723</v>
      </c>
      <c r="D1543" s="23" t="s">
        <v>4</v>
      </c>
      <c r="E1543" s="24">
        <v>1213.3599999999999</v>
      </c>
    </row>
    <row r="1544" spans="2:5" ht="50.1" customHeight="1">
      <c r="B1544" s="23">
        <v>99242</v>
      </c>
      <c r="C1544" s="23" t="s">
        <v>1724</v>
      </c>
      <c r="D1544" s="23" t="s">
        <v>18</v>
      </c>
      <c r="E1544" s="24">
        <v>2011.4</v>
      </c>
    </row>
    <row r="1545" spans="2:5" ht="50.1" customHeight="1">
      <c r="B1545" s="23">
        <v>99243</v>
      </c>
      <c r="C1545" s="23" t="s">
        <v>1725</v>
      </c>
      <c r="D1545" s="23" t="s">
        <v>4</v>
      </c>
      <c r="E1545" s="24">
        <v>1160.17</v>
      </c>
    </row>
    <row r="1546" spans="2:5" ht="50.1" customHeight="1">
      <c r="B1546" s="23">
        <v>99244</v>
      </c>
      <c r="C1546" s="23" t="s">
        <v>1726</v>
      </c>
      <c r="D1546" s="23" t="s">
        <v>18</v>
      </c>
      <c r="E1546" s="24">
        <v>3317.76</v>
      </c>
    </row>
    <row r="1547" spans="2:5" ht="50.1" customHeight="1">
      <c r="B1547" s="23">
        <v>99246</v>
      </c>
      <c r="C1547" s="23" t="s">
        <v>1727</v>
      </c>
      <c r="D1547" s="23" t="s">
        <v>4</v>
      </c>
      <c r="E1547" s="24">
        <v>546.05999999999995</v>
      </c>
    </row>
    <row r="1548" spans="2:5" ht="50.1" customHeight="1">
      <c r="B1548" s="23">
        <v>99247</v>
      </c>
      <c r="C1548" s="23" t="s">
        <v>1728</v>
      </c>
      <c r="D1548" s="23" t="s">
        <v>4</v>
      </c>
      <c r="E1548" s="24">
        <v>1384.78</v>
      </c>
    </row>
    <row r="1549" spans="2:5" ht="50.1" customHeight="1">
      <c r="B1549" s="23">
        <v>99248</v>
      </c>
      <c r="C1549" s="23" t="s">
        <v>1729</v>
      </c>
      <c r="D1549" s="23" t="s">
        <v>18</v>
      </c>
      <c r="E1549" s="24">
        <v>2551.1799999999998</v>
      </c>
    </row>
    <row r="1550" spans="2:5" ht="50.1" customHeight="1">
      <c r="B1550" s="23">
        <v>99249</v>
      </c>
      <c r="C1550" s="23" t="s">
        <v>1730</v>
      </c>
      <c r="D1550" s="23" t="s">
        <v>4</v>
      </c>
      <c r="E1550" s="24">
        <v>1422.17</v>
      </c>
    </row>
    <row r="1551" spans="2:5" ht="50.1" customHeight="1">
      <c r="B1551" s="23">
        <v>99252</v>
      </c>
      <c r="C1551" s="23" t="s">
        <v>1731</v>
      </c>
      <c r="D1551" s="23" t="s">
        <v>18</v>
      </c>
      <c r="E1551" s="24">
        <v>1749.64</v>
      </c>
    </row>
    <row r="1552" spans="2:5" ht="50.1" customHeight="1">
      <c r="B1552" s="23">
        <v>99254</v>
      </c>
      <c r="C1552" s="23" t="s">
        <v>1732</v>
      </c>
      <c r="D1552" s="23" t="s">
        <v>4</v>
      </c>
      <c r="E1552" s="24">
        <v>870.52</v>
      </c>
    </row>
    <row r="1553" spans="2:5" ht="50.1" customHeight="1">
      <c r="B1553" s="23">
        <v>99256</v>
      </c>
      <c r="C1553" s="23" t="s">
        <v>1733</v>
      </c>
      <c r="D1553" s="23" t="s">
        <v>18</v>
      </c>
      <c r="E1553" s="24">
        <v>3890.95</v>
      </c>
    </row>
    <row r="1554" spans="2:5" ht="50.1" customHeight="1">
      <c r="B1554" s="23">
        <v>99259</v>
      </c>
      <c r="C1554" s="23" t="s">
        <v>1734</v>
      </c>
      <c r="D1554" s="23" t="s">
        <v>18</v>
      </c>
      <c r="E1554" s="24">
        <v>2208.6799999999998</v>
      </c>
    </row>
    <row r="1555" spans="2:5" ht="50.1" customHeight="1">
      <c r="B1555" s="23">
        <v>99261</v>
      </c>
      <c r="C1555" s="23" t="s">
        <v>1735</v>
      </c>
      <c r="D1555" s="23" t="s">
        <v>4</v>
      </c>
      <c r="E1555" s="24">
        <v>1041.94</v>
      </c>
    </row>
    <row r="1556" spans="2:5" ht="50.1" customHeight="1">
      <c r="B1556" s="23">
        <v>99263</v>
      </c>
      <c r="C1556" s="23" t="s">
        <v>1736</v>
      </c>
      <c r="D1556" s="23" t="s">
        <v>4</v>
      </c>
      <c r="E1556" s="24">
        <v>1556.23</v>
      </c>
    </row>
    <row r="1557" spans="2:5" ht="50.1" customHeight="1">
      <c r="B1557" s="23">
        <v>99265</v>
      </c>
      <c r="C1557" s="23" t="s">
        <v>1737</v>
      </c>
      <c r="D1557" s="23" t="s">
        <v>18</v>
      </c>
      <c r="E1557" s="24">
        <v>2667.64</v>
      </c>
    </row>
    <row r="1558" spans="2:5" ht="50.1" customHeight="1">
      <c r="B1558" s="23">
        <v>99266</v>
      </c>
      <c r="C1558" s="23" t="s">
        <v>1738</v>
      </c>
      <c r="D1558" s="23" t="s">
        <v>4</v>
      </c>
      <c r="E1558" s="24">
        <v>1213.3599999999999</v>
      </c>
    </row>
    <row r="1559" spans="2:5" ht="50.1" customHeight="1">
      <c r="B1559" s="23">
        <v>99267</v>
      </c>
      <c r="C1559" s="23" t="s">
        <v>1739</v>
      </c>
      <c r="D1559" s="23" t="s">
        <v>18</v>
      </c>
      <c r="E1559" s="24">
        <v>3126.68</v>
      </c>
    </row>
    <row r="1560" spans="2:5" ht="50.1" customHeight="1">
      <c r="B1560" s="23">
        <v>99269</v>
      </c>
      <c r="C1560" s="23" t="s">
        <v>1740</v>
      </c>
      <c r="D1560" s="23" t="s">
        <v>4</v>
      </c>
      <c r="E1560" s="24">
        <v>1384.78</v>
      </c>
    </row>
    <row r="1561" spans="2:5" ht="50.1" customHeight="1">
      <c r="B1561" s="23">
        <v>99271</v>
      </c>
      <c r="C1561" s="23" t="s">
        <v>1741</v>
      </c>
      <c r="D1561" s="23" t="s">
        <v>18</v>
      </c>
      <c r="E1561" s="24">
        <v>4464.07</v>
      </c>
    </row>
    <row r="1562" spans="2:5" ht="50.1" customHeight="1">
      <c r="B1562" s="23">
        <v>99272</v>
      </c>
      <c r="C1562" s="23" t="s">
        <v>1742</v>
      </c>
      <c r="D1562" s="23" t="s">
        <v>18</v>
      </c>
      <c r="E1562" s="24">
        <v>746.58</v>
      </c>
    </row>
    <row r="1563" spans="2:5" ht="50.1" customHeight="1">
      <c r="B1563" s="23">
        <v>99273</v>
      </c>
      <c r="C1563" s="23" t="s">
        <v>1743</v>
      </c>
      <c r="D1563" s="23" t="s">
        <v>18</v>
      </c>
      <c r="E1563" s="24">
        <v>1074.1600000000001</v>
      </c>
    </row>
    <row r="1564" spans="2:5" ht="50.1" customHeight="1">
      <c r="B1564" s="23">
        <v>99274</v>
      </c>
      <c r="C1564" s="23" t="s">
        <v>1744</v>
      </c>
      <c r="D1564" s="23" t="s">
        <v>18</v>
      </c>
      <c r="E1564" s="24">
        <v>3607.42</v>
      </c>
    </row>
    <row r="1565" spans="2:5" ht="50.1" customHeight="1">
      <c r="B1565" s="23">
        <v>99276</v>
      </c>
      <c r="C1565" s="23" t="s">
        <v>1745</v>
      </c>
      <c r="D1565" s="23" t="s">
        <v>4</v>
      </c>
      <c r="E1565" s="24">
        <v>1727.67</v>
      </c>
    </row>
    <row r="1566" spans="2:5" ht="50.1" customHeight="1">
      <c r="B1566" s="23">
        <v>99277</v>
      </c>
      <c r="C1566" s="23" t="s">
        <v>1746</v>
      </c>
      <c r="D1566" s="23" t="s">
        <v>4</v>
      </c>
      <c r="E1566" s="24">
        <v>1556.23</v>
      </c>
    </row>
    <row r="1567" spans="2:5" ht="50.1" customHeight="1">
      <c r="B1567" s="23">
        <v>99278</v>
      </c>
      <c r="C1567" s="23" t="s">
        <v>1747</v>
      </c>
      <c r="D1567" s="23" t="s">
        <v>4</v>
      </c>
      <c r="E1567" s="24">
        <v>259.91000000000003</v>
      </c>
    </row>
    <row r="1568" spans="2:5" ht="50.1" customHeight="1">
      <c r="B1568" s="23">
        <v>99279</v>
      </c>
      <c r="C1568" s="23" t="s">
        <v>1748</v>
      </c>
      <c r="D1568" s="23" t="s">
        <v>18</v>
      </c>
      <c r="E1568" s="24">
        <v>4069.14</v>
      </c>
    </row>
    <row r="1569" spans="2:5" ht="50.1" customHeight="1">
      <c r="B1569" s="23">
        <v>99280</v>
      </c>
      <c r="C1569" s="23" t="s">
        <v>1749</v>
      </c>
      <c r="D1569" s="23" t="s">
        <v>18</v>
      </c>
      <c r="E1569" s="24">
        <v>1387.05</v>
      </c>
    </row>
    <row r="1570" spans="2:5" ht="50.1" customHeight="1">
      <c r="B1570" s="23">
        <v>99281</v>
      </c>
      <c r="C1570" s="23" t="s">
        <v>1750</v>
      </c>
      <c r="D1570" s="23" t="s">
        <v>4</v>
      </c>
      <c r="E1570" s="24">
        <v>1727.67</v>
      </c>
    </row>
    <row r="1571" spans="2:5" ht="50.1" customHeight="1">
      <c r="B1571" s="23">
        <v>99282</v>
      </c>
      <c r="C1571" s="23" t="s">
        <v>1751</v>
      </c>
      <c r="D1571" s="23" t="s">
        <v>4</v>
      </c>
      <c r="E1571" s="24">
        <v>1924.38</v>
      </c>
    </row>
    <row r="1572" spans="2:5" ht="50.1" customHeight="1">
      <c r="B1572" s="23">
        <v>99283</v>
      </c>
      <c r="C1572" s="23" t="s">
        <v>1752</v>
      </c>
      <c r="D1572" s="23" t="s">
        <v>4</v>
      </c>
      <c r="E1572" s="24">
        <v>810.82</v>
      </c>
    </row>
    <row r="1573" spans="2:5" ht="50.1" customHeight="1">
      <c r="B1573" s="23">
        <v>99284</v>
      </c>
      <c r="C1573" s="23" t="s">
        <v>1753</v>
      </c>
      <c r="D1573" s="23" t="s">
        <v>18</v>
      </c>
      <c r="E1573" s="24">
        <v>5037.26</v>
      </c>
    </row>
    <row r="1574" spans="2:5" ht="50.1" customHeight="1">
      <c r="B1574" s="23">
        <v>99286</v>
      </c>
      <c r="C1574" s="23" t="s">
        <v>1754</v>
      </c>
      <c r="D1574" s="23" t="s">
        <v>18</v>
      </c>
      <c r="E1574" s="24">
        <v>4530.93</v>
      </c>
    </row>
    <row r="1575" spans="2:5" ht="50.1" customHeight="1">
      <c r="B1575" s="23">
        <v>99287</v>
      </c>
      <c r="C1575" s="23" t="s">
        <v>1755</v>
      </c>
      <c r="D1575" s="23" t="s">
        <v>18</v>
      </c>
      <c r="E1575" s="24">
        <v>6316.83</v>
      </c>
    </row>
    <row r="1576" spans="2:5" ht="50.1" customHeight="1">
      <c r="B1576" s="23">
        <v>99288</v>
      </c>
      <c r="C1576" s="23" t="s">
        <v>1756</v>
      </c>
      <c r="D1576" s="23" t="s">
        <v>4</v>
      </c>
      <c r="E1576" s="24">
        <v>313.82</v>
      </c>
    </row>
    <row r="1577" spans="2:5" ht="50.1" customHeight="1">
      <c r="B1577" s="23">
        <v>99289</v>
      </c>
      <c r="C1577" s="23" t="s">
        <v>1757</v>
      </c>
      <c r="D1577" s="23" t="s">
        <v>4</v>
      </c>
      <c r="E1577" s="24">
        <v>1899.07</v>
      </c>
    </row>
    <row r="1578" spans="2:5" ht="50.1" customHeight="1">
      <c r="B1578" s="23">
        <v>99290</v>
      </c>
      <c r="C1578" s="23" t="s">
        <v>1758</v>
      </c>
      <c r="D1578" s="23" t="s">
        <v>18</v>
      </c>
      <c r="E1578" s="24">
        <v>2727.46</v>
      </c>
    </row>
    <row r="1579" spans="2:5" ht="50.1" customHeight="1">
      <c r="B1579" s="23">
        <v>99291</v>
      </c>
      <c r="C1579" s="23" t="s">
        <v>1759</v>
      </c>
      <c r="D1579" s="23" t="s">
        <v>4</v>
      </c>
      <c r="E1579" s="24">
        <v>1899.07</v>
      </c>
    </row>
    <row r="1580" spans="2:5" ht="50.1" customHeight="1">
      <c r="B1580" s="23">
        <v>99292</v>
      </c>
      <c r="C1580" s="23" t="s">
        <v>1760</v>
      </c>
      <c r="D1580" s="23" t="s">
        <v>18</v>
      </c>
      <c r="E1580" s="24">
        <v>1702.03</v>
      </c>
    </row>
    <row r="1581" spans="2:5" ht="50.1" customHeight="1">
      <c r="B1581" s="23">
        <v>99293</v>
      </c>
      <c r="C1581" s="23" t="s">
        <v>1761</v>
      </c>
      <c r="D1581" s="23" t="s">
        <v>4</v>
      </c>
      <c r="E1581" s="24">
        <v>985.49</v>
      </c>
    </row>
    <row r="1582" spans="2:5" ht="50.1" customHeight="1">
      <c r="B1582" s="23">
        <v>99294</v>
      </c>
      <c r="C1582" s="23" t="s">
        <v>1762</v>
      </c>
      <c r="D1582" s="23" t="s">
        <v>18</v>
      </c>
      <c r="E1582" s="24">
        <v>5610.4</v>
      </c>
    </row>
    <row r="1583" spans="2:5" ht="50.1" customHeight="1">
      <c r="B1583" s="23">
        <v>99296</v>
      </c>
      <c r="C1583" s="23" t="s">
        <v>1763</v>
      </c>
      <c r="D1583" s="23" t="s">
        <v>4</v>
      </c>
      <c r="E1583" s="24">
        <v>2095.8000000000002</v>
      </c>
    </row>
    <row r="1584" spans="2:5" ht="50.1" customHeight="1">
      <c r="B1584" s="23">
        <v>99297</v>
      </c>
      <c r="C1584" s="23" t="s">
        <v>1764</v>
      </c>
      <c r="D1584" s="23" t="s">
        <v>4</v>
      </c>
      <c r="E1584" s="24">
        <v>2091.4299999999998</v>
      </c>
    </row>
    <row r="1585" spans="2:5" ht="50.1" customHeight="1">
      <c r="B1585" s="23">
        <v>99298</v>
      </c>
      <c r="C1585" s="23" t="s">
        <v>1765</v>
      </c>
      <c r="D1585" s="23" t="s">
        <v>18</v>
      </c>
      <c r="E1585" s="24">
        <v>7130.65</v>
      </c>
    </row>
    <row r="1586" spans="2:5" ht="50.1" customHeight="1">
      <c r="B1586" s="23">
        <v>99299</v>
      </c>
      <c r="C1586" s="23" t="s">
        <v>1766</v>
      </c>
      <c r="D1586" s="23" t="s">
        <v>4</v>
      </c>
      <c r="E1586" s="24">
        <v>2267.1799999999998</v>
      </c>
    </row>
    <row r="1587" spans="2:5" ht="50.1" customHeight="1">
      <c r="B1587" s="23">
        <v>99300</v>
      </c>
      <c r="C1587" s="23" t="s">
        <v>1767</v>
      </c>
      <c r="D1587" s="23" t="s">
        <v>18</v>
      </c>
      <c r="E1587" s="24">
        <v>7944.47</v>
      </c>
    </row>
    <row r="1588" spans="2:5" ht="50.1" customHeight="1">
      <c r="B1588" s="23">
        <v>99301</v>
      </c>
      <c r="C1588" s="23" t="s">
        <v>1768</v>
      </c>
      <c r="D1588" s="23" t="s">
        <v>18</v>
      </c>
      <c r="E1588" s="24">
        <v>4001.43</v>
      </c>
    </row>
    <row r="1589" spans="2:5" ht="50.1" customHeight="1">
      <c r="B1589" s="23">
        <v>99302</v>
      </c>
      <c r="C1589" s="23" t="s">
        <v>1769</v>
      </c>
      <c r="D1589" s="23" t="s">
        <v>4</v>
      </c>
      <c r="E1589" s="24">
        <v>2442.98</v>
      </c>
    </row>
    <row r="1590" spans="2:5" ht="50.1" customHeight="1">
      <c r="B1590" s="23">
        <v>99303</v>
      </c>
      <c r="C1590" s="23" t="s">
        <v>1770</v>
      </c>
      <c r="D1590" s="23" t="s">
        <v>18</v>
      </c>
      <c r="E1590" s="24">
        <v>7280.6</v>
      </c>
    </row>
    <row r="1591" spans="2:5" ht="50.1" customHeight="1">
      <c r="B1591" s="23">
        <v>99304</v>
      </c>
      <c r="C1591" s="23" t="s">
        <v>1771</v>
      </c>
      <c r="D1591" s="23" t="s">
        <v>4</v>
      </c>
      <c r="E1591" s="24">
        <v>2271.5500000000002</v>
      </c>
    </row>
    <row r="1592" spans="2:5" ht="50.1" customHeight="1">
      <c r="B1592" s="23">
        <v>99305</v>
      </c>
      <c r="C1592" s="23" t="s">
        <v>1772</v>
      </c>
      <c r="D1592" s="23" t="s">
        <v>18</v>
      </c>
      <c r="E1592" s="24">
        <v>8213.82</v>
      </c>
    </row>
    <row r="1593" spans="2:5" ht="50.1" customHeight="1">
      <c r="B1593" s="23">
        <v>99306</v>
      </c>
      <c r="C1593" s="23" t="s">
        <v>1773</v>
      </c>
      <c r="D1593" s="23" t="s">
        <v>4</v>
      </c>
      <c r="E1593" s="24">
        <v>2442.98</v>
      </c>
    </row>
    <row r="1594" spans="2:5" ht="50.1" customHeight="1">
      <c r="B1594" s="23">
        <v>99307</v>
      </c>
      <c r="C1594" s="23" t="s">
        <v>1774</v>
      </c>
      <c r="D1594" s="23" t="s">
        <v>4</v>
      </c>
      <c r="E1594" s="24">
        <v>1577.16</v>
      </c>
    </row>
    <row r="1595" spans="2:5" ht="50.1" customHeight="1">
      <c r="B1595" s="23">
        <v>99308</v>
      </c>
      <c r="C1595" s="23" t="s">
        <v>1775</v>
      </c>
      <c r="D1595" s="23" t="s">
        <v>18</v>
      </c>
      <c r="E1595" s="24">
        <v>9147.11</v>
      </c>
    </row>
    <row r="1596" spans="2:5" ht="50.1" customHeight="1">
      <c r="B1596" s="23">
        <v>99309</v>
      </c>
      <c r="C1596" s="23" t="s">
        <v>1776</v>
      </c>
      <c r="D1596" s="23" t="s">
        <v>4</v>
      </c>
      <c r="E1596" s="24">
        <v>2618.77</v>
      </c>
    </row>
    <row r="1597" spans="2:5" ht="50.1" customHeight="1">
      <c r="B1597" s="23">
        <v>99310</v>
      </c>
      <c r="C1597" s="23" t="s">
        <v>1777</v>
      </c>
      <c r="D1597" s="23" t="s">
        <v>18</v>
      </c>
      <c r="E1597" s="24">
        <v>9302.5400000000009</v>
      </c>
    </row>
    <row r="1598" spans="2:5" ht="50.1" customHeight="1">
      <c r="B1598" s="23">
        <v>99311</v>
      </c>
      <c r="C1598" s="23" t="s">
        <v>1778</v>
      </c>
      <c r="D1598" s="23" t="s">
        <v>4</v>
      </c>
      <c r="E1598" s="24">
        <v>2618.77</v>
      </c>
    </row>
    <row r="1599" spans="2:5" ht="50.1" customHeight="1">
      <c r="B1599" s="23">
        <v>99312</v>
      </c>
      <c r="C1599" s="23" t="s">
        <v>1779</v>
      </c>
      <c r="D1599" s="23" t="s">
        <v>18</v>
      </c>
      <c r="E1599" s="24">
        <v>4679.8900000000003</v>
      </c>
    </row>
    <row r="1600" spans="2:5" ht="50.1" customHeight="1">
      <c r="B1600" s="23">
        <v>99313</v>
      </c>
      <c r="C1600" s="23" t="s">
        <v>1780</v>
      </c>
      <c r="D1600" s="23" t="s">
        <v>18</v>
      </c>
      <c r="E1600" s="24">
        <v>10356</v>
      </c>
    </row>
    <row r="1601" spans="2:5" ht="50.1" customHeight="1">
      <c r="B1601" s="23">
        <v>99314</v>
      </c>
      <c r="C1601" s="23" t="s">
        <v>1781</v>
      </c>
      <c r="D1601" s="23" t="s">
        <v>4</v>
      </c>
      <c r="E1601" s="24">
        <v>2794.53</v>
      </c>
    </row>
    <row r="1602" spans="2:5" ht="50.1" customHeight="1">
      <c r="B1602" s="23">
        <v>99315</v>
      </c>
      <c r="C1602" s="23" t="s">
        <v>1782</v>
      </c>
      <c r="D1602" s="23" t="s">
        <v>18</v>
      </c>
      <c r="E1602" s="24">
        <v>11571.33</v>
      </c>
    </row>
    <row r="1603" spans="2:5" ht="50.1" customHeight="1">
      <c r="B1603" s="23">
        <v>99317</v>
      </c>
      <c r="C1603" s="23" t="s">
        <v>1783</v>
      </c>
      <c r="D1603" s="23" t="s">
        <v>4</v>
      </c>
      <c r="E1603" s="24">
        <v>1748.6</v>
      </c>
    </row>
    <row r="1604" spans="2:5" ht="50.1" customHeight="1">
      <c r="B1604" s="23">
        <v>99318</v>
      </c>
      <c r="C1604" s="23" t="s">
        <v>1784</v>
      </c>
      <c r="D1604" s="23" t="s">
        <v>4</v>
      </c>
      <c r="E1604" s="24">
        <v>170.65</v>
      </c>
    </row>
    <row r="1605" spans="2:5" ht="50.1" customHeight="1">
      <c r="B1605" s="23">
        <v>99319</v>
      </c>
      <c r="C1605" s="23" t="s">
        <v>1785</v>
      </c>
      <c r="D1605" s="23" t="s">
        <v>4</v>
      </c>
      <c r="E1605" s="24">
        <v>638.16999999999996</v>
      </c>
    </row>
    <row r="1606" spans="2:5" ht="50.1" customHeight="1">
      <c r="B1606" s="23">
        <v>99320</v>
      </c>
      <c r="C1606" s="23" t="s">
        <v>1786</v>
      </c>
      <c r="D1606" s="23" t="s">
        <v>18</v>
      </c>
      <c r="E1606" s="24">
        <v>5397.33</v>
      </c>
    </row>
    <row r="1607" spans="2:5" ht="50.1" customHeight="1">
      <c r="B1607" s="23">
        <v>99321</v>
      </c>
      <c r="C1607" s="23" t="s">
        <v>1787</v>
      </c>
      <c r="D1607" s="23" t="s">
        <v>4</v>
      </c>
      <c r="E1607" s="24">
        <v>1920</v>
      </c>
    </row>
    <row r="1608" spans="2:5" ht="50.1" customHeight="1">
      <c r="B1608" s="23">
        <v>99322</v>
      </c>
      <c r="C1608" s="23" t="s">
        <v>1788</v>
      </c>
      <c r="D1608" s="23" t="s">
        <v>18</v>
      </c>
      <c r="E1608" s="24">
        <v>6080.57</v>
      </c>
    </row>
    <row r="1609" spans="2:5" ht="50.1" customHeight="1">
      <c r="B1609" s="23">
        <v>99323</v>
      </c>
      <c r="C1609" s="23" t="s">
        <v>1789</v>
      </c>
      <c r="D1609" s="23" t="s">
        <v>4</v>
      </c>
      <c r="E1609" s="24">
        <v>2091.4299999999998</v>
      </c>
    </row>
    <row r="1610" spans="2:5" ht="50.1" customHeight="1">
      <c r="B1610" s="23">
        <v>99324</v>
      </c>
      <c r="C1610" s="23" t="s">
        <v>1790</v>
      </c>
      <c r="D1610" s="23" t="s">
        <v>18</v>
      </c>
      <c r="E1610" s="24">
        <v>6763.82</v>
      </c>
    </row>
    <row r="1611" spans="2:5" ht="50.1" customHeight="1">
      <c r="B1611" s="23">
        <v>99325</v>
      </c>
      <c r="C1611" s="23" t="s">
        <v>1791</v>
      </c>
      <c r="D1611" s="23" t="s">
        <v>4</v>
      </c>
      <c r="E1611" s="24">
        <v>2267.1799999999998</v>
      </c>
    </row>
    <row r="1612" spans="2:5" ht="50.1" customHeight="1">
      <c r="B1612" s="23">
        <v>99326</v>
      </c>
      <c r="C1612" s="23" t="s">
        <v>1792</v>
      </c>
      <c r="D1612" s="23" t="s">
        <v>18</v>
      </c>
      <c r="E1612" s="24">
        <v>5503.02</v>
      </c>
    </row>
    <row r="1613" spans="2:5" ht="50.1" customHeight="1">
      <c r="B1613" s="23">
        <v>99327</v>
      </c>
      <c r="C1613" s="23" t="s">
        <v>1793</v>
      </c>
      <c r="D1613" s="23" t="s">
        <v>4</v>
      </c>
      <c r="E1613" s="24">
        <v>2927.59</v>
      </c>
    </row>
    <row r="1614" spans="2:5" ht="50.1" customHeight="1">
      <c r="B1614" s="23">
        <v>94263</v>
      </c>
      <c r="C1614" s="23" t="s">
        <v>1794</v>
      </c>
      <c r="D1614" s="23" t="s">
        <v>4</v>
      </c>
      <c r="E1614" s="24">
        <v>21.24</v>
      </c>
    </row>
    <row r="1615" spans="2:5" ht="50.1" customHeight="1">
      <c r="B1615" s="23">
        <v>94264</v>
      </c>
      <c r="C1615" s="23" t="s">
        <v>1795</v>
      </c>
      <c r="D1615" s="23" t="s">
        <v>4</v>
      </c>
      <c r="E1615" s="24">
        <v>23.84</v>
      </c>
    </row>
    <row r="1616" spans="2:5" ht="50.1" customHeight="1">
      <c r="B1616" s="23">
        <v>94265</v>
      </c>
      <c r="C1616" s="23" t="s">
        <v>1796</v>
      </c>
      <c r="D1616" s="23" t="s">
        <v>4</v>
      </c>
      <c r="E1616" s="24">
        <v>27.15</v>
      </c>
    </row>
    <row r="1617" spans="2:5" ht="50.1" customHeight="1">
      <c r="B1617" s="23">
        <v>94266</v>
      </c>
      <c r="C1617" s="23" t="s">
        <v>1797</v>
      </c>
      <c r="D1617" s="23" t="s">
        <v>4</v>
      </c>
      <c r="E1617" s="24">
        <v>30.13</v>
      </c>
    </row>
    <row r="1618" spans="2:5" ht="50.1" customHeight="1">
      <c r="B1618" s="23">
        <v>94267</v>
      </c>
      <c r="C1618" s="23" t="s">
        <v>1798</v>
      </c>
      <c r="D1618" s="23" t="s">
        <v>4</v>
      </c>
      <c r="E1618" s="24">
        <v>31.92</v>
      </c>
    </row>
    <row r="1619" spans="2:5" ht="50.1" customHeight="1">
      <c r="B1619" s="23">
        <v>94268</v>
      </c>
      <c r="C1619" s="23" t="s">
        <v>1799</v>
      </c>
      <c r="D1619" s="23" t="s">
        <v>4</v>
      </c>
      <c r="E1619" s="24">
        <v>35.21</v>
      </c>
    </row>
    <row r="1620" spans="2:5" ht="50.1" customHeight="1">
      <c r="B1620" s="23">
        <v>94269</v>
      </c>
      <c r="C1620" s="23" t="s">
        <v>1800</v>
      </c>
      <c r="D1620" s="23" t="s">
        <v>4</v>
      </c>
      <c r="E1620" s="24">
        <v>44.87</v>
      </c>
    </row>
    <row r="1621" spans="2:5" ht="50.1" customHeight="1">
      <c r="B1621" s="23">
        <v>94270</v>
      </c>
      <c r="C1621" s="23" t="s">
        <v>1801</v>
      </c>
      <c r="D1621" s="23" t="s">
        <v>4</v>
      </c>
      <c r="E1621" s="24">
        <v>49.45</v>
      </c>
    </row>
    <row r="1622" spans="2:5" ht="50.1" customHeight="1">
      <c r="B1622" s="23">
        <v>94271</v>
      </c>
      <c r="C1622" s="23" t="s">
        <v>1802</v>
      </c>
      <c r="D1622" s="23" t="s">
        <v>4</v>
      </c>
      <c r="E1622" s="24">
        <v>54.61</v>
      </c>
    </row>
    <row r="1623" spans="2:5" ht="50.1" customHeight="1">
      <c r="B1623" s="23">
        <v>94272</v>
      </c>
      <c r="C1623" s="23" t="s">
        <v>1803</v>
      </c>
      <c r="D1623" s="23" t="s">
        <v>4</v>
      </c>
      <c r="E1623" s="24">
        <v>60.7</v>
      </c>
    </row>
    <row r="1624" spans="2:5" ht="50.1" customHeight="1">
      <c r="B1624" s="23">
        <v>94273</v>
      </c>
      <c r="C1624" s="23" t="s">
        <v>1804</v>
      </c>
      <c r="D1624" s="23" t="s">
        <v>4</v>
      </c>
      <c r="E1624" s="24">
        <v>33.43</v>
      </c>
    </row>
    <row r="1625" spans="2:5" ht="50.1" customHeight="1">
      <c r="B1625" s="23">
        <v>94274</v>
      </c>
      <c r="C1625" s="23" t="s">
        <v>1805</v>
      </c>
      <c r="D1625" s="23" t="s">
        <v>4</v>
      </c>
      <c r="E1625" s="24">
        <v>36.49</v>
      </c>
    </row>
    <row r="1626" spans="2:5" ht="50.1" customHeight="1">
      <c r="B1626" s="23">
        <v>94275</v>
      </c>
      <c r="C1626" s="23" t="s">
        <v>1806</v>
      </c>
      <c r="D1626" s="23" t="s">
        <v>4</v>
      </c>
      <c r="E1626" s="24">
        <v>31.9</v>
      </c>
    </row>
    <row r="1627" spans="2:5" ht="50.1" customHeight="1">
      <c r="B1627" s="23">
        <v>94276</v>
      </c>
      <c r="C1627" s="23" t="s">
        <v>1807</v>
      </c>
      <c r="D1627" s="23" t="s">
        <v>4</v>
      </c>
      <c r="E1627" s="24">
        <v>34.96</v>
      </c>
    </row>
    <row r="1628" spans="2:5" ht="50.1" customHeight="1">
      <c r="B1628" s="23">
        <v>94281</v>
      </c>
      <c r="C1628" s="23" t="s">
        <v>1808</v>
      </c>
      <c r="D1628" s="23" t="s">
        <v>4</v>
      </c>
      <c r="E1628" s="24">
        <v>33.9</v>
      </c>
    </row>
    <row r="1629" spans="2:5" ht="50.1" customHeight="1">
      <c r="B1629" s="23">
        <v>94282</v>
      </c>
      <c r="C1629" s="23" t="s">
        <v>1809</v>
      </c>
      <c r="D1629" s="23" t="s">
        <v>4</v>
      </c>
      <c r="E1629" s="24">
        <v>43.2</v>
      </c>
    </row>
    <row r="1630" spans="2:5" ht="50.1" customHeight="1">
      <c r="B1630" s="23">
        <v>94283</v>
      </c>
      <c r="C1630" s="23" t="s">
        <v>1810</v>
      </c>
      <c r="D1630" s="23" t="s">
        <v>4</v>
      </c>
      <c r="E1630" s="24">
        <v>42.78</v>
      </c>
    </row>
    <row r="1631" spans="2:5" ht="50.1" customHeight="1">
      <c r="B1631" s="23">
        <v>94284</v>
      </c>
      <c r="C1631" s="23" t="s">
        <v>1811</v>
      </c>
      <c r="D1631" s="23" t="s">
        <v>4</v>
      </c>
      <c r="E1631" s="24">
        <v>52.08</v>
      </c>
    </row>
    <row r="1632" spans="2:5" ht="50.1" customHeight="1">
      <c r="B1632" s="23">
        <v>94285</v>
      </c>
      <c r="C1632" s="23" t="s">
        <v>1812</v>
      </c>
      <c r="D1632" s="23" t="s">
        <v>4</v>
      </c>
      <c r="E1632" s="24">
        <v>51.21</v>
      </c>
    </row>
    <row r="1633" spans="2:5" ht="50.1" customHeight="1">
      <c r="B1633" s="23">
        <v>94286</v>
      </c>
      <c r="C1633" s="23" t="s">
        <v>1813</v>
      </c>
      <c r="D1633" s="23" t="s">
        <v>4</v>
      </c>
      <c r="E1633" s="24">
        <v>60.52</v>
      </c>
    </row>
    <row r="1634" spans="2:5" ht="50.1" customHeight="1">
      <c r="B1634" s="23">
        <v>94287</v>
      </c>
      <c r="C1634" s="23" t="s">
        <v>1814</v>
      </c>
      <c r="D1634" s="23" t="s">
        <v>4</v>
      </c>
      <c r="E1634" s="24">
        <v>26.97</v>
      </c>
    </row>
    <row r="1635" spans="2:5" ht="50.1" customHeight="1">
      <c r="B1635" s="23">
        <v>94288</v>
      </c>
      <c r="C1635" s="23" t="s">
        <v>1815</v>
      </c>
      <c r="D1635" s="23" t="s">
        <v>4</v>
      </c>
      <c r="E1635" s="24">
        <v>35.11</v>
      </c>
    </row>
    <row r="1636" spans="2:5" ht="50.1" customHeight="1">
      <c r="B1636" s="23">
        <v>94289</v>
      </c>
      <c r="C1636" s="23" t="s">
        <v>1816</v>
      </c>
      <c r="D1636" s="23" t="s">
        <v>4</v>
      </c>
      <c r="E1636" s="24">
        <v>33.42</v>
      </c>
    </row>
    <row r="1637" spans="2:5" ht="50.1" customHeight="1">
      <c r="B1637" s="23">
        <v>94290</v>
      </c>
      <c r="C1637" s="23" t="s">
        <v>1817</v>
      </c>
      <c r="D1637" s="23" t="s">
        <v>4</v>
      </c>
      <c r="E1637" s="24">
        <v>41.56</v>
      </c>
    </row>
    <row r="1638" spans="2:5" ht="50.1" customHeight="1">
      <c r="B1638" s="23">
        <v>94291</v>
      </c>
      <c r="C1638" s="23" t="s">
        <v>1818</v>
      </c>
      <c r="D1638" s="23" t="s">
        <v>4</v>
      </c>
      <c r="E1638" s="24">
        <v>39.479999999999997</v>
      </c>
    </row>
    <row r="1639" spans="2:5" ht="50.1" customHeight="1">
      <c r="B1639" s="23">
        <v>94292</v>
      </c>
      <c r="C1639" s="23" t="s">
        <v>1819</v>
      </c>
      <c r="D1639" s="23" t="s">
        <v>4</v>
      </c>
      <c r="E1639" s="24">
        <v>47.61</v>
      </c>
    </row>
    <row r="1640" spans="2:5" ht="50.1" customHeight="1">
      <c r="B1640" s="23">
        <v>94293</v>
      </c>
      <c r="C1640" s="23" t="s">
        <v>1820</v>
      </c>
      <c r="D1640" s="23" t="s">
        <v>4</v>
      </c>
      <c r="E1640" s="24">
        <v>99.03</v>
      </c>
    </row>
    <row r="1641" spans="2:5" ht="50.1" customHeight="1">
      <c r="B1641" s="23">
        <v>94294</v>
      </c>
      <c r="C1641" s="23" t="s">
        <v>1821</v>
      </c>
      <c r="D1641" s="23" t="s">
        <v>4</v>
      </c>
      <c r="E1641" s="24">
        <v>5.63</v>
      </c>
    </row>
    <row r="1642" spans="2:5" ht="50.1" customHeight="1">
      <c r="B1642" s="23">
        <v>94037</v>
      </c>
      <c r="C1642" s="23" t="s">
        <v>1822</v>
      </c>
      <c r="D1642" s="23" t="s">
        <v>19</v>
      </c>
      <c r="E1642" s="24">
        <v>16.690000000000001</v>
      </c>
    </row>
    <row r="1643" spans="2:5" ht="50.1" customHeight="1">
      <c r="B1643" s="23">
        <v>94038</v>
      </c>
      <c r="C1643" s="23" t="s">
        <v>1823</v>
      </c>
      <c r="D1643" s="23" t="s">
        <v>19</v>
      </c>
      <c r="E1643" s="24">
        <v>22.85</v>
      </c>
    </row>
    <row r="1644" spans="2:5" ht="50.1" customHeight="1">
      <c r="B1644" s="23">
        <v>94039</v>
      </c>
      <c r="C1644" s="23" t="s">
        <v>1824</v>
      </c>
      <c r="D1644" s="23" t="s">
        <v>19</v>
      </c>
      <c r="E1644" s="24">
        <v>13.2</v>
      </c>
    </row>
    <row r="1645" spans="2:5" ht="50.1" customHeight="1">
      <c r="B1645" s="23">
        <v>94040</v>
      </c>
      <c r="C1645" s="23" t="s">
        <v>1825</v>
      </c>
      <c r="D1645" s="23" t="s">
        <v>19</v>
      </c>
      <c r="E1645" s="24">
        <v>19.39</v>
      </c>
    </row>
    <row r="1646" spans="2:5" ht="50.1" customHeight="1">
      <c r="B1646" s="23">
        <v>94041</v>
      </c>
      <c r="C1646" s="23" t="s">
        <v>1826</v>
      </c>
      <c r="D1646" s="23" t="s">
        <v>19</v>
      </c>
      <c r="E1646" s="24">
        <v>10.210000000000001</v>
      </c>
    </row>
    <row r="1647" spans="2:5" ht="50.1" customHeight="1">
      <c r="B1647" s="23">
        <v>94042</v>
      </c>
      <c r="C1647" s="23" t="s">
        <v>1827</v>
      </c>
      <c r="D1647" s="23" t="s">
        <v>19</v>
      </c>
      <c r="E1647" s="24">
        <v>16.559999999999999</v>
      </c>
    </row>
    <row r="1648" spans="2:5" ht="50.1" customHeight="1">
      <c r="B1648" s="23">
        <v>94043</v>
      </c>
      <c r="C1648" s="23" t="s">
        <v>1828</v>
      </c>
      <c r="D1648" s="23" t="s">
        <v>19</v>
      </c>
      <c r="E1648" s="24">
        <v>15.72</v>
      </c>
    </row>
    <row r="1649" spans="2:5" ht="50.1" customHeight="1">
      <c r="B1649" s="23">
        <v>94044</v>
      </c>
      <c r="C1649" s="23" t="s">
        <v>1829</v>
      </c>
      <c r="D1649" s="23" t="s">
        <v>19</v>
      </c>
      <c r="E1649" s="24">
        <v>21.92</v>
      </c>
    </row>
    <row r="1650" spans="2:5" ht="50.1" customHeight="1">
      <c r="B1650" s="23">
        <v>94045</v>
      </c>
      <c r="C1650" s="23" t="s">
        <v>1830</v>
      </c>
      <c r="D1650" s="23" t="s">
        <v>19</v>
      </c>
      <c r="E1650" s="24">
        <v>12.27</v>
      </c>
    </row>
    <row r="1651" spans="2:5" ht="50.1" customHeight="1">
      <c r="B1651" s="23">
        <v>94046</v>
      </c>
      <c r="C1651" s="23" t="s">
        <v>1831</v>
      </c>
      <c r="D1651" s="23" t="s">
        <v>19</v>
      </c>
      <c r="E1651" s="24">
        <v>18.43</v>
      </c>
    </row>
    <row r="1652" spans="2:5" ht="50.1" customHeight="1">
      <c r="B1652" s="23">
        <v>94047</v>
      </c>
      <c r="C1652" s="23" t="s">
        <v>1832</v>
      </c>
      <c r="D1652" s="23" t="s">
        <v>19</v>
      </c>
      <c r="E1652" s="24">
        <v>9.2799999999999994</v>
      </c>
    </row>
    <row r="1653" spans="2:5" ht="50.1" customHeight="1">
      <c r="B1653" s="23">
        <v>94048</v>
      </c>
      <c r="C1653" s="23" t="s">
        <v>1833</v>
      </c>
      <c r="D1653" s="23" t="s">
        <v>19</v>
      </c>
      <c r="E1653" s="24">
        <v>15.6</v>
      </c>
    </row>
    <row r="1654" spans="2:5" ht="50.1" customHeight="1">
      <c r="B1654" s="23">
        <v>94049</v>
      </c>
      <c r="C1654" s="23" t="s">
        <v>1834</v>
      </c>
      <c r="D1654" s="23" t="s">
        <v>19</v>
      </c>
      <c r="E1654" s="24">
        <v>28.72</v>
      </c>
    </row>
    <row r="1655" spans="2:5" ht="50.1" customHeight="1">
      <c r="B1655" s="23">
        <v>94050</v>
      </c>
      <c r="C1655" s="23" t="s">
        <v>1835</v>
      </c>
      <c r="D1655" s="23" t="s">
        <v>19</v>
      </c>
      <c r="E1655" s="24">
        <v>36.700000000000003</v>
      </c>
    </row>
    <row r="1656" spans="2:5" ht="50.1" customHeight="1">
      <c r="B1656" s="23">
        <v>94051</v>
      </c>
      <c r="C1656" s="23" t="s">
        <v>1836</v>
      </c>
      <c r="D1656" s="23" t="s">
        <v>19</v>
      </c>
      <c r="E1656" s="24">
        <v>23.82</v>
      </c>
    </row>
    <row r="1657" spans="2:5" ht="50.1" customHeight="1">
      <c r="B1657" s="23">
        <v>94052</v>
      </c>
      <c r="C1657" s="23" t="s">
        <v>1837</v>
      </c>
      <c r="D1657" s="23" t="s">
        <v>19</v>
      </c>
      <c r="E1657" s="24">
        <v>31.68</v>
      </c>
    </row>
    <row r="1658" spans="2:5" ht="50.1" customHeight="1">
      <c r="B1658" s="23">
        <v>94053</v>
      </c>
      <c r="C1658" s="23" t="s">
        <v>1838</v>
      </c>
      <c r="D1658" s="23" t="s">
        <v>19</v>
      </c>
      <c r="E1658" s="24">
        <v>20.97</v>
      </c>
    </row>
    <row r="1659" spans="2:5" ht="50.1" customHeight="1">
      <c r="B1659" s="23">
        <v>94054</v>
      </c>
      <c r="C1659" s="23" t="s">
        <v>1839</v>
      </c>
      <c r="D1659" s="23" t="s">
        <v>19</v>
      </c>
      <c r="E1659" s="24">
        <v>29</v>
      </c>
    </row>
    <row r="1660" spans="2:5" ht="50.1" customHeight="1">
      <c r="B1660" s="23">
        <v>94055</v>
      </c>
      <c r="C1660" s="23" t="s">
        <v>1840</v>
      </c>
      <c r="D1660" s="23" t="s">
        <v>19</v>
      </c>
      <c r="E1660" s="24">
        <v>27.48</v>
      </c>
    </row>
    <row r="1661" spans="2:5" ht="50.1" customHeight="1">
      <c r="B1661" s="23">
        <v>94056</v>
      </c>
      <c r="C1661" s="23" t="s">
        <v>1841</v>
      </c>
      <c r="D1661" s="23" t="s">
        <v>19</v>
      </c>
      <c r="E1661" s="24">
        <v>35.479999999999997</v>
      </c>
    </row>
    <row r="1662" spans="2:5" ht="50.1" customHeight="1">
      <c r="B1662" s="23">
        <v>94057</v>
      </c>
      <c r="C1662" s="23" t="s">
        <v>1842</v>
      </c>
      <c r="D1662" s="23" t="s">
        <v>19</v>
      </c>
      <c r="E1662" s="24">
        <v>22.6</v>
      </c>
    </row>
    <row r="1663" spans="2:5" ht="50.1" customHeight="1">
      <c r="B1663" s="23">
        <v>94058</v>
      </c>
      <c r="C1663" s="23" t="s">
        <v>1843</v>
      </c>
      <c r="D1663" s="23" t="s">
        <v>19</v>
      </c>
      <c r="E1663" s="24">
        <v>30.45</v>
      </c>
    </row>
    <row r="1664" spans="2:5" ht="50.1" customHeight="1">
      <c r="B1664" s="23">
        <v>94059</v>
      </c>
      <c r="C1664" s="23" t="s">
        <v>1844</v>
      </c>
      <c r="D1664" s="23" t="s">
        <v>19</v>
      </c>
      <c r="E1664" s="24">
        <v>19.75</v>
      </c>
    </row>
    <row r="1665" spans="2:5" ht="50.1" customHeight="1">
      <c r="B1665" s="23">
        <v>94060</v>
      </c>
      <c r="C1665" s="23" t="s">
        <v>1845</v>
      </c>
      <c r="D1665" s="23" t="s">
        <v>19</v>
      </c>
      <c r="E1665" s="24">
        <v>27.76</v>
      </c>
    </row>
    <row r="1666" spans="2:5" ht="50.1" customHeight="1">
      <c r="B1666" s="23">
        <v>83770</v>
      </c>
      <c r="C1666" s="23" t="s">
        <v>1846</v>
      </c>
      <c r="D1666" s="23" t="s">
        <v>19</v>
      </c>
      <c r="E1666" s="24">
        <v>141.30000000000001</v>
      </c>
    </row>
    <row r="1667" spans="2:5" ht="50.1" customHeight="1">
      <c r="B1667" s="23">
        <v>73301</v>
      </c>
      <c r="C1667" s="23" t="s">
        <v>1847</v>
      </c>
      <c r="D1667" s="23" t="s">
        <v>20</v>
      </c>
      <c r="E1667" s="24">
        <v>8.2200000000000006</v>
      </c>
    </row>
    <row r="1668" spans="2:5" ht="50.1" customHeight="1">
      <c r="B1668" s="23">
        <v>83515</v>
      </c>
      <c r="C1668" s="23" t="s">
        <v>1848</v>
      </c>
      <c r="D1668" s="23" t="s">
        <v>20</v>
      </c>
      <c r="E1668" s="24">
        <v>15.95</v>
      </c>
    </row>
    <row r="1669" spans="2:5" ht="50.1" customHeight="1">
      <c r="B1669" s="23">
        <v>83516</v>
      </c>
      <c r="C1669" s="23" t="s">
        <v>1849</v>
      </c>
      <c r="D1669" s="23" t="s">
        <v>20</v>
      </c>
      <c r="E1669" s="24">
        <v>18.420000000000002</v>
      </c>
    </row>
    <row r="1670" spans="2:5" ht="50.1" customHeight="1">
      <c r="B1670" s="23">
        <v>72144</v>
      </c>
      <c r="C1670" s="23" t="s">
        <v>1850</v>
      </c>
      <c r="D1670" s="23" t="s">
        <v>18</v>
      </c>
      <c r="E1670" s="24">
        <v>70.98</v>
      </c>
    </row>
    <row r="1671" spans="2:5" ht="50.1" customHeight="1">
      <c r="B1671" s="23" t="s">
        <v>1851</v>
      </c>
      <c r="C1671" s="23" t="s">
        <v>1852</v>
      </c>
      <c r="D1671" s="23" t="s">
        <v>18</v>
      </c>
      <c r="E1671" s="24">
        <v>627.80999999999995</v>
      </c>
    </row>
    <row r="1672" spans="2:5" ht="50.1" customHeight="1">
      <c r="B1672" s="23" t="s">
        <v>1853</v>
      </c>
      <c r="C1672" s="23" t="s">
        <v>1854</v>
      </c>
      <c r="D1672" s="23" t="s">
        <v>18</v>
      </c>
      <c r="E1672" s="24">
        <v>878.62</v>
      </c>
    </row>
    <row r="1673" spans="2:5" ht="50.1" customHeight="1">
      <c r="B1673" s="23">
        <v>84874</v>
      </c>
      <c r="C1673" s="23" t="s">
        <v>1855</v>
      </c>
      <c r="D1673" s="23" t="s">
        <v>18</v>
      </c>
      <c r="E1673" s="24">
        <v>228.36</v>
      </c>
    </row>
    <row r="1674" spans="2:5" ht="50.1" customHeight="1">
      <c r="B1674" s="23">
        <v>84876</v>
      </c>
      <c r="C1674" s="23" t="s">
        <v>1856</v>
      </c>
      <c r="D1674" s="23" t="s">
        <v>19</v>
      </c>
      <c r="E1674" s="24">
        <v>742.04</v>
      </c>
    </row>
    <row r="1675" spans="2:5" ht="50.1" customHeight="1">
      <c r="B1675" s="23">
        <v>90800</v>
      </c>
      <c r="C1675" s="23" t="s">
        <v>1857</v>
      </c>
      <c r="D1675" s="23" t="s">
        <v>18</v>
      </c>
      <c r="E1675" s="24">
        <v>160.09</v>
      </c>
    </row>
    <row r="1676" spans="2:5" ht="50.1" customHeight="1">
      <c r="B1676" s="23">
        <v>90801</v>
      </c>
      <c r="C1676" s="23" t="s">
        <v>1858</v>
      </c>
      <c r="D1676" s="23" t="s">
        <v>18</v>
      </c>
      <c r="E1676" s="24">
        <v>166.44</v>
      </c>
    </row>
    <row r="1677" spans="2:5" ht="50.1" customHeight="1">
      <c r="B1677" s="23">
        <v>90802</v>
      </c>
      <c r="C1677" s="23" t="s">
        <v>1859</v>
      </c>
      <c r="D1677" s="23" t="s">
        <v>18</v>
      </c>
      <c r="E1677" s="24">
        <v>172.82</v>
      </c>
    </row>
    <row r="1678" spans="2:5" ht="50.1" customHeight="1">
      <c r="B1678" s="23">
        <v>90803</v>
      </c>
      <c r="C1678" s="23" t="s">
        <v>1860</v>
      </c>
      <c r="D1678" s="23" t="s">
        <v>18</v>
      </c>
      <c r="E1678" s="24">
        <v>179.18</v>
      </c>
    </row>
    <row r="1679" spans="2:5" ht="50.1" customHeight="1">
      <c r="B1679" s="23">
        <v>90804</v>
      </c>
      <c r="C1679" s="23" t="s">
        <v>1861</v>
      </c>
      <c r="D1679" s="23" t="s">
        <v>18</v>
      </c>
      <c r="E1679" s="24">
        <v>217.09</v>
      </c>
    </row>
    <row r="1680" spans="2:5" ht="50.1" customHeight="1">
      <c r="B1680" s="23">
        <v>90805</v>
      </c>
      <c r="C1680" s="23" t="s">
        <v>1862</v>
      </c>
      <c r="D1680" s="23" t="s">
        <v>18</v>
      </c>
      <c r="E1680" s="24">
        <v>57</v>
      </c>
    </row>
    <row r="1681" spans="2:5" ht="50.1" customHeight="1">
      <c r="B1681" s="23">
        <v>90806</v>
      </c>
      <c r="C1681" s="23" t="s">
        <v>1863</v>
      </c>
      <c r="D1681" s="23" t="s">
        <v>18</v>
      </c>
      <c r="E1681" s="24">
        <v>228.33</v>
      </c>
    </row>
    <row r="1682" spans="2:5" ht="50.1" customHeight="1">
      <c r="B1682" s="23">
        <v>90807</v>
      </c>
      <c r="C1682" s="23" t="s">
        <v>1864</v>
      </c>
      <c r="D1682" s="23" t="s">
        <v>18</v>
      </c>
      <c r="E1682" s="24">
        <v>61.89</v>
      </c>
    </row>
    <row r="1683" spans="2:5" ht="50.1" customHeight="1">
      <c r="B1683" s="23">
        <v>90816</v>
      </c>
      <c r="C1683" s="23" t="s">
        <v>1865</v>
      </c>
      <c r="D1683" s="23" t="s">
        <v>18</v>
      </c>
      <c r="E1683" s="24">
        <v>239.57</v>
      </c>
    </row>
    <row r="1684" spans="2:5" ht="50.1" customHeight="1">
      <c r="B1684" s="23">
        <v>90817</v>
      </c>
      <c r="C1684" s="23" t="s">
        <v>1866</v>
      </c>
      <c r="D1684" s="23" t="s">
        <v>18</v>
      </c>
      <c r="E1684" s="24">
        <v>66.75</v>
      </c>
    </row>
    <row r="1685" spans="2:5" ht="50.1" customHeight="1">
      <c r="B1685" s="23">
        <v>90818</v>
      </c>
      <c r="C1685" s="23" t="s">
        <v>1867</v>
      </c>
      <c r="D1685" s="23" t="s">
        <v>18</v>
      </c>
      <c r="E1685" s="24">
        <v>250.85</v>
      </c>
    </row>
    <row r="1686" spans="2:5" ht="50.1" customHeight="1">
      <c r="B1686" s="23">
        <v>90819</v>
      </c>
      <c r="C1686" s="23" t="s">
        <v>1868</v>
      </c>
      <c r="D1686" s="23" t="s">
        <v>18</v>
      </c>
      <c r="E1686" s="24">
        <v>71.67</v>
      </c>
    </row>
    <row r="1687" spans="2:5" ht="50.1" customHeight="1">
      <c r="B1687" s="23">
        <v>90820</v>
      </c>
      <c r="C1687" s="23" t="s">
        <v>1869</v>
      </c>
      <c r="D1687" s="23" t="s">
        <v>18</v>
      </c>
      <c r="E1687" s="24">
        <v>312.27</v>
      </c>
    </row>
    <row r="1688" spans="2:5" ht="50.1" customHeight="1">
      <c r="B1688" s="23">
        <v>90821</v>
      </c>
      <c r="C1688" s="23" t="s">
        <v>1870</v>
      </c>
      <c r="D1688" s="23" t="s">
        <v>18</v>
      </c>
      <c r="E1688" s="24">
        <v>333.46</v>
      </c>
    </row>
    <row r="1689" spans="2:5" ht="50.1" customHeight="1">
      <c r="B1689" s="23">
        <v>90822</v>
      </c>
      <c r="C1689" s="23" t="s">
        <v>1871</v>
      </c>
      <c r="D1689" s="23" t="s">
        <v>18</v>
      </c>
      <c r="E1689" s="24">
        <v>330.85</v>
      </c>
    </row>
    <row r="1690" spans="2:5" ht="50.1" customHeight="1">
      <c r="B1690" s="23">
        <v>90823</v>
      </c>
      <c r="C1690" s="23" t="s">
        <v>1872</v>
      </c>
      <c r="D1690" s="23" t="s">
        <v>18</v>
      </c>
      <c r="E1690" s="24">
        <v>344.39</v>
      </c>
    </row>
    <row r="1691" spans="2:5" ht="50.1" customHeight="1">
      <c r="B1691" s="23">
        <v>90826</v>
      </c>
      <c r="C1691" s="23" t="s">
        <v>1873</v>
      </c>
      <c r="D1691" s="23" t="s">
        <v>18</v>
      </c>
      <c r="E1691" s="24">
        <v>24.23</v>
      </c>
    </row>
    <row r="1692" spans="2:5" ht="50.1" customHeight="1">
      <c r="B1692" s="23">
        <v>90827</v>
      </c>
      <c r="C1692" s="23" t="s">
        <v>1874</v>
      </c>
      <c r="D1692" s="23" t="s">
        <v>18</v>
      </c>
      <c r="E1692" s="24">
        <v>25.47</v>
      </c>
    </row>
    <row r="1693" spans="2:5" ht="50.1" customHeight="1">
      <c r="B1693" s="23">
        <v>90828</v>
      </c>
      <c r="C1693" s="23" t="s">
        <v>1875</v>
      </c>
      <c r="D1693" s="23" t="s">
        <v>18</v>
      </c>
      <c r="E1693" s="24">
        <v>26.72</v>
      </c>
    </row>
    <row r="1694" spans="2:5" ht="50.1" customHeight="1">
      <c r="B1694" s="23">
        <v>90829</v>
      </c>
      <c r="C1694" s="23" t="s">
        <v>1876</v>
      </c>
      <c r="D1694" s="23" t="s">
        <v>18</v>
      </c>
      <c r="E1694" s="24">
        <v>28</v>
      </c>
    </row>
    <row r="1695" spans="2:5" ht="50.1" customHeight="1">
      <c r="B1695" s="23">
        <v>90830</v>
      </c>
      <c r="C1695" s="23" t="s">
        <v>1877</v>
      </c>
      <c r="D1695" s="23" t="s">
        <v>18</v>
      </c>
      <c r="E1695" s="24">
        <v>80.680000000000007</v>
      </c>
    </row>
    <row r="1696" spans="2:5" ht="50.1" customHeight="1">
      <c r="B1696" s="23">
        <v>90831</v>
      </c>
      <c r="C1696" s="23" t="s">
        <v>1878</v>
      </c>
      <c r="D1696" s="23" t="s">
        <v>18</v>
      </c>
      <c r="E1696" s="24">
        <v>63.17</v>
      </c>
    </row>
    <row r="1697" spans="2:5" ht="50.1" customHeight="1">
      <c r="B1697" s="23">
        <v>90841</v>
      </c>
      <c r="C1697" s="23" t="s">
        <v>1879</v>
      </c>
      <c r="D1697" s="23" t="s">
        <v>18</v>
      </c>
      <c r="E1697" s="24">
        <v>640.99</v>
      </c>
    </row>
    <row r="1698" spans="2:5" ht="50.1" customHeight="1">
      <c r="B1698" s="23">
        <v>90842</v>
      </c>
      <c r="C1698" s="23" t="s">
        <v>1880</v>
      </c>
      <c r="D1698" s="23" t="s">
        <v>18</v>
      </c>
      <c r="E1698" s="24">
        <v>681.29</v>
      </c>
    </row>
    <row r="1699" spans="2:5" ht="50.1" customHeight="1">
      <c r="B1699" s="23">
        <v>90843</v>
      </c>
      <c r="C1699" s="23" t="s">
        <v>1881</v>
      </c>
      <c r="D1699" s="23" t="s">
        <v>18</v>
      </c>
      <c r="E1699" s="24">
        <v>704.54</v>
      </c>
    </row>
    <row r="1700" spans="2:5" ht="50.1" customHeight="1">
      <c r="B1700" s="23">
        <v>90844</v>
      </c>
      <c r="C1700" s="23" t="s">
        <v>1882</v>
      </c>
      <c r="D1700" s="23" t="s">
        <v>18</v>
      </c>
      <c r="E1700" s="24">
        <v>731.92</v>
      </c>
    </row>
    <row r="1701" spans="2:5" ht="50.1" customHeight="1">
      <c r="B1701" s="23">
        <v>90847</v>
      </c>
      <c r="C1701" s="23" t="s">
        <v>1883</v>
      </c>
      <c r="D1701" s="23" t="s">
        <v>18</v>
      </c>
      <c r="E1701" s="24">
        <v>577.82000000000005</v>
      </c>
    </row>
    <row r="1702" spans="2:5" ht="50.1" customHeight="1">
      <c r="B1702" s="23">
        <v>90848</v>
      </c>
      <c r="C1702" s="23" t="s">
        <v>1884</v>
      </c>
      <c r="D1702" s="23" t="s">
        <v>18</v>
      </c>
      <c r="E1702" s="24">
        <v>612.73</v>
      </c>
    </row>
    <row r="1703" spans="2:5" ht="50.1" customHeight="1">
      <c r="B1703" s="23">
        <v>90849</v>
      </c>
      <c r="C1703" s="23" t="s">
        <v>1885</v>
      </c>
      <c r="D1703" s="23" t="s">
        <v>18</v>
      </c>
      <c r="E1703" s="24">
        <v>623.86</v>
      </c>
    </row>
    <row r="1704" spans="2:5" ht="50.1" customHeight="1">
      <c r="B1704" s="23">
        <v>90850</v>
      </c>
      <c r="C1704" s="23" t="s">
        <v>1886</v>
      </c>
      <c r="D1704" s="23" t="s">
        <v>18</v>
      </c>
      <c r="E1704" s="24">
        <v>651.24</v>
      </c>
    </row>
    <row r="1705" spans="2:5" ht="50.1" customHeight="1">
      <c r="B1705" s="23">
        <v>91009</v>
      </c>
      <c r="C1705" s="23" t="s">
        <v>1887</v>
      </c>
      <c r="D1705" s="23" t="s">
        <v>18</v>
      </c>
      <c r="E1705" s="24">
        <v>317.86</v>
      </c>
    </row>
    <row r="1706" spans="2:5" ht="50.1" customHeight="1">
      <c r="B1706" s="23">
        <v>91010</v>
      </c>
      <c r="C1706" s="23" t="s">
        <v>1888</v>
      </c>
      <c r="D1706" s="23" t="s">
        <v>18</v>
      </c>
      <c r="E1706" s="24">
        <v>272.19</v>
      </c>
    </row>
    <row r="1707" spans="2:5" ht="50.1" customHeight="1">
      <c r="B1707" s="23">
        <v>91011</v>
      </c>
      <c r="C1707" s="23" t="s">
        <v>1889</v>
      </c>
      <c r="D1707" s="23" t="s">
        <v>18</v>
      </c>
      <c r="E1707" s="24">
        <v>351.78</v>
      </c>
    </row>
    <row r="1708" spans="2:5" ht="50.1" customHeight="1">
      <c r="B1708" s="23">
        <v>91012</v>
      </c>
      <c r="C1708" s="23" t="s">
        <v>1890</v>
      </c>
      <c r="D1708" s="23" t="s">
        <v>18</v>
      </c>
      <c r="E1708" s="24">
        <v>340.09</v>
      </c>
    </row>
    <row r="1709" spans="2:5" ht="50.1" customHeight="1">
      <c r="B1709" s="23">
        <v>91013</v>
      </c>
      <c r="C1709" s="23" t="s">
        <v>1891</v>
      </c>
      <c r="D1709" s="23" t="s">
        <v>18</v>
      </c>
      <c r="E1709" s="24">
        <v>583.41</v>
      </c>
    </row>
    <row r="1710" spans="2:5" ht="50.1" customHeight="1">
      <c r="B1710" s="23">
        <v>91014</v>
      </c>
      <c r="C1710" s="23" t="s">
        <v>1892</v>
      </c>
      <c r="D1710" s="23" t="s">
        <v>18</v>
      </c>
      <c r="E1710" s="24">
        <v>551.46</v>
      </c>
    </row>
    <row r="1711" spans="2:5" ht="50.1" customHeight="1">
      <c r="B1711" s="23">
        <v>91015</v>
      </c>
      <c r="C1711" s="23" t="s">
        <v>1893</v>
      </c>
      <c r="D1711" s="23" t="s">
        <v>18</v>
      </c>
      <c r="E1711" s="24">
        <v>644.79</v>
      </c>
    </row>
    <row r="1712" spans="2:5" ht="50.1" customHeight="1">
      <c r="B1712" s="23">
        <v>91016</v>
      </c>
      <c r="C1712" s="23" t="s">
        <v>1894</v>
      </c>
      <c r="D1712" s="23" t="s">
        <v>18</v>
      </c>
      <c r="E1712" s="24">
        <v>646.94000000000005</v>
      </c>
    </row>
    <row r="1713" spans="2:5" ht="50.1" customHeight="1">
      <c r="B1713" s="23">
        <v>91286</v>
      </c>
      <c r="C1713" s="23" t="s">
        <v>1895</v>
      </c>
      <c r="D1713" s="23" t="s">
        <v>18</v>
      </c>
      <c r="E1713" s="24">
        <v>126.86</v>
      </c>
    </row>
    <row r="1714" spans="2:5" ht="50.1" customHeight="1">
      <c r="B1714" s="23">
        <v>91287</v>
      </c>
      <c r="C1714" s="23" t="s">
        <v>1896</v>
      </c>
      <c r="D1714" s="23" t="s">
        <v>18</v>
      </c>
      <c r="E1714" s="24">
        <v>133.21</v>
      </c>
    </row>
    <row r="1715" spans="2:5" ht="50.1" customHeight="1">
      <c r="B1715" s="23">
        <v>91288</v>
      </c>
      <c r="C1715" s="23" t="s">
        <v>1897</v>
      </c>
      <c r="D1715" s="23" t="s">
        <v>18</v>
      </c>
      <c r="E1715" s="24">
        <v>139.59</v>
      </c>
    </row>
    <row r="1716" spans="2:5" ht="50.1" customHeight="1">
      <c r="B1716" s="23">
        <v>91290</v>
      </c>
      <c r="C1716" s="23" t="s">
        <v>1898</v>
      </c>
      <c r="D1716" s="23" t="s">
        <v>18</v>
      </c>
      <c r="E1716" s="24">
        <v>145.94999999999999</v>
      </c>
    </row>
    <row r="1717" spans="2:5" ht="50.1" customHeight="1">
      <c r="B1717" s="23">
        <v>91291</v>
      </c>
      <c r="C1717" s="23" t="s">
        <v>1899</v>
      </c>
      <c r="D1717" s="23" t="s">
        <v>18</v>
      </c>
      <c r="E1717" s="24">
        <v>183.86</v>
      </c>
    </row>
    <row r="1718" spans="2:5" ht="50.1" customHeight="1">
      <c r="B1718" s="23">
        <v>91292</v>
      </c>
      <c r="C1718" s="23" t="s">
        <v>1900</v>
      </c>
      <c r="D1718" s="23" t="s">
        <v>18</v>
      </c>
      <c r="E1718" s="24">
        <v>195.1</v>
      </c>
    </row>
    <row r="1719" spans="2:5" ht="50.1" customHeight="1">
      <c r="B1719" s="23">
        <v>91293</v>
      </c>
      <c r="C1719" s="23" t="s">
        <v>1901</v>
      </c>
      <c r="D1719" s="23" t="s">
        <v>18</v>
      </c>
      <c r="E1719" s="24">
        <v>206.34</v>
      </c>
    </row>
    <row r="1720" spans="2:5" ht="50.1" customHeight="1">
      <c r="B1720" s="23">
        <v>91294</v>
      </c>
      <c r="C1720" s="23" t="s">
        <v>1902</v>
      </c>
      <c r="D1720" s="23" t="s">
        <v>18</v>
      </c>
      <c r="E1720" s="24">
        <v>217.62</v>
      </c>
    </row>
    <row r="1721" spans="2:5" ht="50.1" customHeight="1">
      <c r="B1721" s="23">
        <v>91295</v>
      </c>
      <c r="C1721" s="23" t="s">
        <v>1903</v>
      </c>
      <c r="D1721" s="23" t="s">
        <v>18</v>
      </c>
      <c r="E1721" s="24">
        <v>302.83999999999997</v>
      </c>
    </row>
    <row r="1722" spans="2:5" ht="50.1" customHeight="1">
      <c r="B1722" s="23">
        <v>91296</v>
      </c>
      <c r="C1722" s="23" t="s">
        <v>1904</v>
      </c>
      <c r="D1722" s="23" t="s">
        <v>18</v>
      </c>
      <c r="E1722" s="24">
        <v>317.12</v>
      </c>
    </row>
    <row r="1723" spans="2:5" ht="50.1" customHeight="1">
      <c r="B1723" s="23">
        <v>91297</v>
      </c>
      <c r="C1723" s="23" t="s">
        <v>1905</v>
      </c>
      <c r="D1723" s="23" t="s">
        <v>18</v>
      </c>
      <c r="E1723" s="24">
        <v>353.32</v>
      </c>
    </row>
    <row r="1724" spans="2:5" ht="50.1" customHeight="1">
      <c r="B1724" s="23">
        <v>91298</v>
      </c>
      <c r="C1724" s="23" t="s">
        <v>1906</v>
      </c>
      <c r="D1724" s="23" t="s">
        <v>18</v>
      </c>
      <c r="E1724" s="24">
        <v>725.99</v>
      </c>
    </row>
    <row r="1725" spans="2:5" ht="50.1" customHeight="1">
      <c r="B1725" s="23">
        <v>91299</v>
      </c>
      <c r="C1725" s="23" t="s">
        <v>1907</v>
      </c>
      <c r="D1725" s="23" t="s">
        <v>18</v>
      </c>
      <c r="E1725" s="24">
        <v>985.24</v>
      </c>
    </row>
    <row r="1726" spans="2:5" ht="50.1" customHeight="1">
      <c r="B1726" s="23">
        <v>91300</v>
      </c>
      <c r="C1726" s="23" t="s">
        <v>1908</v>
      </c>
      <c r="D1726" s="23" t="s">
        <v>18</v>
      </c>
      <c r="E1726" s="24">
        <v>20.37</v>
      </c>
    </row>
    <row r="1727" spans="2:5" ht="50.1" customHeight="1">
      <c r="B1727" s="23">
        <v>91301</v>
      </c>
      <c r="C1727" s="23" t="s">
        <v>1909</v>
      </c>
      <c r="D1727" s="23" t="s">
        <v>18</v>
      </c>
      <c r="E1727" s="24">
        <v>21.53</v>
      </c>
    </row>
    <row r="1728" spans="2:5" ht="50.1" customHeight="1">
      <c r="B1728" s="23">
        <v>91302</v>
      </c>
      <c r="C1728" s="23" t="s">
        <v>1910</v>
      </c>
      <c r="D1728" s="23" t="s">
        <v>18</v>
      </c>
      <c r="E1728" s="24">
        <v>22.72</v>
      </c>
    </row>
    <row r="1729" spans="2:5" ht="50.1" customHeight="1">
      <c r="B1729" s="23">
        <v>91303</v>
      </c>
      <c r="C1729" s="23" t="s">
        <v>1911</v>
      </c>
      <c r="D1729" s="23" t="s">
        <v>18</v>
      </c>
      <c r="E1729" s="24">
        <v>23.93</v>
      </c>
    </row>
    <row r="1730" spans="2:5" ht="50.1" customHeight="1">
      <c r="B1730" s="23">
        <v>91304</v>
      </c>
      <c r="C1730" s="23" t="s">
        <v>1912</v>
      </c>
      <c r="D1730" s="23" t="s">
        <v>18</v>
      </c>
      <c r="E1730" s="24">
        <v>61.84</v>
      </c>
    </row>
    <row r="1731" spans="2:5" ht="50.1" customHeight="1">
      <c r="B1731" s="23">
        <v>91305</v>
      </c>
      <c r="C1731" s="23" t="s">
        <v>1913</v>
      </c>
      <c r="D1731" s="23" t="s">
        <v>18</v>
      </c>
      <c r="E1731" s="24">
        <v>46.71</v>
      </c>
    </row>
    <row r="1732" spans="2:5" ht="50.1" customHeight="1">
      <c r="B1732" s="23">
        <v>91306</v>
      </c>
      <c r="C1732" s="23" t="s">
        <v>1914</v>
      </c>
      <c r="D1732" s="23" t="s">
        <v>18</v>
      </c>
      <c r="E1732" s="24">
        <v>68.56</v>
      </c>
    </row>
    <row r="1733" spans="2:5" ht="50.1" customHeight="1">
      <c r="B1733" s="23">
        <v>91307</v>
      </c>
      <c r="C1733" s="23" t="s">
        <v>1915</v>
      </c>
      <c r="D1733" s="23" t="s">
        <v>18</v>
      </c>
      <c r="E1733" s="24">
        <v>48.92</v>
      </c>
    </row>
    <row r="1734" spans="2:5" ht="50.1" customHeight="1">
      <c r="B1734" s="23">
        <v>91312</v>
      </c>
      <c r="C1734" s="23" t="s">
        <v>1916</v>
      </c>
      <c r="D1734" s="23" t="s">
        <v>18</v>
      </c>
      <c r="E1734" s="24">
        <v>583.58000000000004</v>
      </c>
    </row>
    <row r="1735" spans="2:5" ht="50.1" customHeight="1">
      <c r="B1735" s="23">
        <v>91313</v>
      </c>
      <c r="C1735" s="23" t="s">
        <v>1917</v>
      </c>
      <c r="D1735" s="23" t="s">
        <v>18</v>
      </c>
      <c r="E1735" s="24">
        <v>620.54</v>
      </c>
    </row>
    <row r="1736" spans="2:5" ht="50.1" customHeight="1">
      <c r="B1736" s="23">
        <v>91314</v>
      </c>
      <c r="C1736" s="23" t="s">
        <v>1918</v>
      </c>
      <c r="D1736" s="23" t="s">
        <v>18</v>
      </c>
      <c r="E1736" s="24">
        <v>644.47</v>
      </c>
    </row>
    <row r="1737" spans="2:5" ht="50.1" customHeight="1">
      <c r="B1737" s="23">
        <v>91315</v>
      </c>
      <c r="C1737" s="23" t="s">
        <v>1919</v>
      </c>
      <c r="D1737" s="23" t="s">
        <v>18</v>
      </c>
      <c r="E1737" s="24">
        <v>671.71</v>
      </c>
    </row>
    <row r="1738" spans="2:5" ht="50.1" customHeight="1">
      <c r="B1738" s="23">
        <v>91318</v>
      </c>
      <c r="C1738" s="23" t="s">
        <v>1920</v>
      </c>
      <c r="D1738" s="23" t="s">
        <v>18</v>
      </c>
      <c r="E1738" s="24">
        <v>536.87</v>
      </c>
    </row>
    <row r="1739" spans="2:5" ht="50.1" customHeight="1">
      <c r="B1739" s="23">
        <v>91319</v>
      </c>
      <c r="C1739" s="23" t="s">
        <v>1921</v>
      </c>
      <c r="D1739" s="23" t="s">
        <v>18</v>
      </c>
      <c r="E1739" s="24">
        <v>571.62</v>
      </c>
    </row>
    <row r="1740" spans="2:5" ht="50.1" customHeight="1">
      <c r="B1740" s="23">
        <v>91320</v>
      </c>
      <c r="C1740" s="23" t="s">
        <v>1922</v>
      </c>
      <c r="D1740" s="23" t="s">
        <v>18</v>
      </c>
      <c r="E1740" s="24">
        <v>582.63</v>
      </c>
    </row>
    <row r="1741" spans="2:5" ht="50.1" customHeight="1">
      <c r="B1741" s="23">
        <v>91321</v>
      </c>
      <c r="C1741" s="23" t="s">
        <v>1923</v>
      </c>
      <c r="D1741" s="23" t="s">
        <v>18</v>
      </c>
      <c r="E1741" s="24">
        <v>609.87</v>
      </c>
    </row>
    <row r="1742" spans="2:5" ht="50.1" customHeight="1">
      <c r="B1742" s="23">
        <v>91324</v>
      </c>
      <c r="C1742" s="23" t="s">
        <v>1924</v>
      </c>
      <c r="D1742" s="23" t="s">
        <v>18</v>
      </c>
      <c r="E1742" s="24">
        <v>542.46</v>
      </c>
    </row>
    <row r="1743" spans="2:5" ht="50.1" customHeight="1">
      <c r="B1743" s="23">
        <v>91325</v>
      </c>
      <c r="C1743" s="23" t="s">
        <v>1925</v>
      </c>
      <c r="D1743" s="23" t="s">
        <v>18</v>
      </c>
      <c r="E1743" s="24">
        <v>510.35</v>
      </c>
    </row>
    <row r="1744" spans="2:5" ht="50.1" customHeight="1">
      <c r="B1744" s="23">
        <v>91326</v>
      </c>
      <c r="C1744" s="23" t="s">
        <v>1926</v>
      </c>
      <c r="D1744" s="23" t="s">
        <v>18</v>
      </c>
      <c r="E1744" s="24">
        <v>603.55999999999995</v>
      </c>
    </row>
    <row r="1745" spans="2:5" ht="50.1" customHeight="1">
      <c r="B1745" s="23">
        <v>91327</v>
      </c>
      <c r="C1745" s="23" t="s">
        <v>1927</v>
      </c>
      <c r="D1745" s="23" t="s">
        <v>18</v>
      </c>
      <c r="E1745" s="24">
        <v>605.57000000000005</v>
      </c>
    </row>
    <row r="1746" spans="2:5" ht="50.1" customHeight="1">
      <c r="B1746" s="23">
        <v>91328</v>
      </c>
      <c r="C1746" s="23" t="s">
        <v>1928</v>
      </c>
      <c r="D1746" s="23" t="s">
        <v>18</v>
      </c>
      <c r="E1746" s="24">
        <v>568.39</v>
      </c>
    </row>
    <row r="1747" spans="2:5" ht="50.1" customHeight="1">
      <c r="B1747" s="23">
        <v>91329</v>
      </c>
      <c r="C1747" s="23" t="s">
        <v>1929</v>
      </c>
      <c r="D1747" s="23" t="s">
        <v>18</v>
      </c>
      <c r="E1747" s="24">
        <v>527.44000000000005</v>
      </c>
    </row>
    <row r="1748" spans="2:5" ht="50.1" customHeight="1">
      <c r="B1748" s="23">
        <v>91330</v>
      </c>
      <c r="C1748" s="23" t="s">
        <v>1930</v>
      </c>
      <c r="D1748" s="23" t="s">
        <v>18</v>
      </c>
      <c r="E1748" s="24">
        <v>596.39</v>
      </c>
    </row>
    <row r="1749" spans="2:5" ht="50.1" customHeight="1">
      <c r="B1749" s="23">
        <v>91331</v>
      </c>
      <c r="C1749" s="23" t="s">
        <v>1931</v>
      </c>
      <c r="D1749" s="23" t="s">
        <v>18</v>
      </c>
      <c r="E1749" s="24">
        <v>555.28</v>
      </c>
    </row>
    <row r="1750" spans="2:5" ht="50.1" customHeight="1">
      <c r="B1750" s="23">
        <v>91332</v>
      </c>
      <c r="C1750" s="23" t="s">
        <v>1932</v>
      </c>
      <c r="D1750" s="23" t="s">
        <v>18</v>
      </c>
      <c r="E1750" s="24">
        <v>646.33000000000004</v>
      </c>
    </row>
    <row r="1751" spans="2:5" ht="50.1" customHeight="1">
      <c r="B1751" s="23">
        <v>91333</v>
      </c>
      <c r="C1751" s="23" t="s">
        <v>1933</v>
      </c>
      <c r="D1751" s="23" t="s">
        <v>18</v>
      </c>
      <c r="E1751" s="24">
        <v>605.1</v>
      </c>
    </row>
    <row r="1752" spans="2:5" ht="50.1" customHeight="1">
      <c r="B1752" s="23">
        <v>91334</v>
      </c>
      <c r="C1752" s="23" t="s">
        <v>1934</v>
      </c>
      <c r="D1752" s="23" t="s">
        <v>18</v>
      </c>
      <c r="E1752" s="24">
        <v>1019</v>
      </c>
    </row>
    <row r="1753" spans="2:5" ht="50.1" customHeight="1">
      <c r="B1753" s="23">
        <v>91335</v>
      </c>
      <c r="C1753" s="23" t="s">
        <v>1935</v>
      </c>
      <c r="D1753" s="23" t="s">
        <v>18</v>
      </c>
      <c r="E1753" s="24">
        <v>977.77</v>
      </c>
    </row>
    <row r="1754" spans="2:5" ht="50.1" customHeight="1">
      <c r="B1754" s="23">
        <v>91336</v>
      </c>
      <c r="C1754" s="23" t="s">
        <v>1936</v>
      </c>
      <c r="D1754" s="23" t="s">
        <v>18</v>
      </c>
      <c r="E1754" s="24">
        <v>1278.25</v>
      </c>
    </row>
    <row r="1755" spans="2:5" ht="50.1" customHeight="1">
      <c r="B1755" s="23">
        <v>91337</v>
      </c>
      <c r="C1755" s="23" t="s">
        <v>1937</v>
      </c>
      <c r="D1755" s="23" t="s">
        <v>18</v>
      </c>
      <c r="E1755" s="24">
        <v>1237.02</v>
      </c>
    </row>
    <row r="1756" spans="2:5" ht="50.1" customHeight="1">
      <c r="B1756" s="23" t="s">
        <v>1938</v>
      </c>
      <c r="C1756" s="23" t="s">
        <v>1939</v>
      </c>
      <c r="D1756" s="23" t="s">
        <v>18</v>
      </c>
      <c r="E1756" s="24">
        <v>1679.75</v>
      </c>
    </row>
    <row r="1757" spans="2:5" ht="50.1" customHeight="1">
      <c r="B1757" s="23">
        <v>84844</v>
      </c>
      <c r="C1757" s="23" t="s">
        <v>1940</v>
      </c>
      <c r="D1757" s="23" t="s">
        <v>19</v>
      </c>
      <c r="E1757" s="24">
        <v>454.11</v>
      </c>
    </row>
    <row r="1758" spans="2:5" ht="50.1" customHeight="1">
      <c r="B1758" s="23">
        <v>84845</v>
      </c>
      <c r="C1758" s="23" t="s">
        <v>1941</v>
      </c>
      <c r="D1758" s="23" t="s">
        <v>19</v>
      </c>
      <c r="E1758" s="24">
        <v>700.4</v>
      </c>
    </row>
    <row r="1759" spans="2:5" ht="50.1" customHeight="1">
      <c r="B1759" s="23">
        <v>84846</v>
      </c>
      <c r="C1759" s="23" t="s">
        <v>1942</v>
      </c>
      <c r="D1759" s="23" t="s">
        <v>19</v>
      </c>
      <c r="E1759" s="24">
        <v>710.25</v>
      </c>
    </row>
    <row r="1760" spans="2:5" ht="50.1" customHeight="1">
      <c r="B1760" s="23">
        <v>84847</v>
      </c>
      <c r="C1760" s="23" t="s">
        <v>1943</v>
      </c>
      <c r="D1760" s="23" t="s">
        <v>19</v>
      </c>
      <c r="E1760" s="24">
        <v>710.25</v>
      </c>
    </row>
    <row r="1761" spans="2:5" ht="50.1" customHeight="1">
      <c r="B1761" s="23">
        <v>84848</v>
      </c>
      <c r="C1761" s="23" t="s">
        <v>1944</v>
      </c>
      <c r="D1761" s="23" t="s">
        <v>19</v>
      </c>
      <c r="E1761" s="24">
        <v>560.23</v>
      </c>
    </row>
    <row r="1762" spans="2:5" ht="50.1" customHeight="1">
      <c r="B1762" s="23">
        <v>84849</v>
      </c>
      <c r="C1762" s="23" t="s">
        <v>1945</v>
      </c>
      <c r="D1762" s="23" t="s">
        <v>18</v>
      </c>
      <c r="E1762" s="24">
        <v>80.489999999999995</v>
      </c>
    </row>
    <row r="1763" spans="2:5" ht="50.1" customHeight="1">
      <c r="B1763" s="23" t="s">
        <v>1946</v>
      </c>
      <c r="C1763" s="23" t="s">
        <v>1947</v>
      </c>
      <c r="D1763" s="23" t="s">
        <v>19</v>
      </c>
      <c r="E1763" s="24">
        <v>544.84</v>
      </c>
    </row>
    <row r="1764" spans="2:5" ht="50.1" customHeight="1">
      <c r="B1764" s="23" t="s">
        <v>1948</v>
      </c>
      <c r="C1764" s="23" t="s">
        <v>1949</v>
      </c>
      <c r="D1764" s="23" t="s">
        <v>19</v>
      </c>
      <c r="E1764" s="24">
        <v>373.83</v>
      </c>
    </row>
    <row r="1765" spans="2:5" ht="50.1" customHeight="1">
      <c r="B1765" s="23" t="s">
        <v>1950</v>
      </c>
      <c r="C1765" s="23" t="s">
        <v>1951</v>
      </c>
      <c r="D1765" s="23" t="s">
        <v>19</v>
      </c>
      <c r="E1765" s="24">
        <v>514.51</v>
      </c>
    </row>
    <row r="1766" spans="2:5" ht="50.1" customHeight="1">
      <c r="B1766" s="23" t="s">
        <v>1952</v>
      </c>
      <c r="C1766" s="23" t="s">
        <v>1953</v>
      </c>
      <c r="D1766" s="23" t="s">
        <v>18</v>
      </c>
      <c r="E1766" s="24">
        <v>137.96</v>
      </c>
    </row>
    <row r="1767" spans="2:5" ht="50.1" customHeight="1">
      <c r="B1767" s="23" t="s">
        <v>1954</v>
      </c>
      <c r="C1767" s="23" t="s">
        <v>1955</v>
      </c>
      <c r="D1767" s="23" t="s">
        <v>18</v>
      </c>
      <c r="E1767" s="24">
        <v>149.81</v>
      </c>
    </row>
    <row r="1768" spans="2:5" ht="50.1" customHeight="1">
      <c r="B1768" s="23" t="s">
        <v>1956</v>
      </c>
      <c r="C1768" s="23" t="s">
        <v>1957</v>
      </c>
      <c r="D1768" s="23" t="s">
        <v>19</v>
      </c>
      <c r="E1768" s="24">
        <v>778.28</v>
      </c>
    </row>
    <row r="1769" spans="2:5" ht="50.1" customHeight="1">
      <c r="B1769" s="23" t="s">
        <v>1958</v>
      </c>
      <c r="C1769" s="23" t="s">
        <v>1959</v>
      </c>
      <c r="D1769" s="23" t="s">
        <v>19</v>
      </c>
      <c r="E1769" s="24">
        <v>652.53</v>
      </c>
    </row>
    <row r="1770" spans="2:5" ht="50.1" customHeight="1">
      <c r="B1770" s="23" t="s">
        <v>1960</v>
      </c>
      <c r="C1770" s="23" t="s">
        <v>1961</v>
      </c>
      <c r="D1770" s="23" t="s">
        <v>19</v>
      </c>
      <c r="E1770" s="24">
        <v>447</v>
      </c>
    </row>
    <row r="1771" spans="2:5" ht="50.1" customHeight="1">
      <c r="B1771" s="23">
        <v>84854</v>
      </c>
      <c r="C1771" s="23" t="s">
        <v>1962</v>
      </c>
      <c r="D1771" s="23" t="s">
        <v>4</v>
      </c>
      <c r="E1771" s="24">
        <v>31.55</v>
      </c>
    </row>
    <row r="1772" spans="2:5" ht="50.1" customHeight="1">
      <c r="B1772" s="23">
        <v>94559</v>
      </c>
      <c r="C1772" s="23" t="s">
        <v>1963</v>
      </c>
      <c r="D1772" s="23" t="s">
        <v>19</v>
      </c>
      <c r="E1772" s="24">
        <v>534.9</v>
      </c>
    </row>
    <row r="1773" spans="2:5" ht="50.1" customHeight="1">
      <c r="B1773" s="23">
        <v>94560</v>
      </c>
      <c r="C1773" s="23" t="s">
        <v>1964</v>
      </c>
      <c r="D1773" s="23" t="s">
        <v>19</v>
      </c>
      <c r="E1773" s="24">
        <v>480.03</v>
      </c>
    </row>
    <row r="1774" spans="2:5" ht="50.1" customHeight="1">
      <c r="B1774" s="23">
        <v>94562</v>
      </c>
      <c r="C1774" s="23" t="s">
        <v>1965</v>
      </c>
      <c r="D1774" s="23" t="s">
        <v>19</v>
      </c>
      <c r="E1774" s="24">
        <v>505.01</v>
      </c>
    </row>
    <row r="1775" spans="2:5" ht="50.1" customHeight="1">
      <c r="B1775" s="23">
        <v>94563</v>
      </c>
      <c r="C1775" s="23" t="s">
        <v>1966</v>
      </c>
      <c r="D1775" s="23" t="s">
        <v>19</v>
      </c>
      <c r="E1775" s="24">
        <v>634.20000000000005</v>
      </c>
    </row>
    <row r="1776" spans="2:5" ht="50.1" customHeight="1">
      <c r="B1776" s="23">
        <v>94564</v>
      </c>
      <c r="C1776" s="23" t="s">
        <v>1967</v>
      </c>
      <c r="D1776" s="23" t="s">
        <v>19</v>
      </c>
      <c r="E1776" s="24">
        <v>483.25</v>
      </c>
    </row>
    <row r="1777" spans="2:5" ht="50.1" customHeight="1">
      <c r="B1777" s="23">
        <v>94565</v>
      </c>
      <c r="C1777" s="23" t="s">
        <v>1968</v>
      </c>
      <c r="D1777" s="23" t="s">
        <v>19</v>
      </c>
      <c r="E1777" s="24">
        <v>462.49</v>
      </c>
    </row>
    <row r="1778" spans="2:5" ht="50.1" customHeight="1">
      <c r="B1778" s="23">
        <v>94567</v>
      </c>
      <c r="C1778" s="23" t="s">
        <v>1969</v>
      </c>
      <c r="D1778" s="23" t="s">
        <v>19</v>
      </c>
      <c r="E1778" s="24">
        <v>482.17</v>
      </c>
    </row>
    <row r="1779" spans="2:5" ht="50.1" customHeight="1">
      <c r="B1779" s="23">
        <v>94568</v>
      </c>
      <c r="C1779" s="23" t="s">
        <v>1970</v>
      </c>
      <c r="D1779" s="23" t="s">
        <v>19</v>
      </c>
      <c r="E1779" s="24">
        <v>607.5</v>
      </c>
    </row>
    <row r="1780" spans="2:5" ht="50.1" customHeight="1">
      <c r="B1780" s="23" t="s">
        <v>1971</v>
      </c>
      <c r="C1780" s="23" t="s">
        <v>1972</v>
      </c>
      <c r="D1780" s="23" t="s">
        <v>19</v>
      </c>
      <c r="E1780" s="24">
        <v>272.81</v>
      </c>
    </row>
    <row r="1781" spans="2:5" ht="50.1" customHeight="1">
      <c r="B1781" s="23">
        <v>73631</v>
      </c>
      <c r="C1781" s="23" t="s">
        <v>1973</v>
      </c>
      <c r="D1781" s="23" t="s">
        <v>19</v>
      </c>
      <c r="E1781" s="24">
        <v>331.28</v>
      </c>
    </row>
    <row r="1782" spans="2:5" ht="50.1" customHeight="1">
      <c r="B1782" s="23" t="s">
        <v>1974</v>
      </c>
      <c r="C1782" s="23" t="s">
        <v>1975</v>
      </c>
      <c r="D1782" s="23" t="s">
        <v>4</v>
      </c>
      <c r="E1782" s="24">
        <v>325.24</v>
      </c>
    </row>
    <row r="1783" spans="2:5" ht="50.1" customHeight="1">
      <c r="B1783" s="23">
        <v>73665</v>
      </c>
      <c r="C1783" s="23" t="s">
        <v>1976</v>
      </c>
      <c r="D1783" s="23" t="s">
        <v>4</v>
      </c>
      <c r="E1783" s="24">
        <v>60.37</v>
      </c>
    </row>
    <row r="1784" spans="2:5" ht="50.1" customHeight="1">
      <c r="B1784" s="23" t="s">
        <v>1977</v>
      </c>
      <c r="C1784" s="23" t="s">
        <v>1978</v>
      </c>
      <c r="D1784" s="23" t="s">
        <v>4</v>
      </c>
      <c r="E1784" s="24">
        <v>106.95</v>
      </c>
    </row>
    <row r="1785" spans="2:5" ht="50.1" customHeight="1">
      <c r="B1785" s="23" t="s">
        <v>1979</v>
      </c>
      <c r="C1785" s="23" t="s">
        <v>1980</v>
      </c>
      <c r="D1785" s="23" t="s">
        <v>4</v>
      </c>
      <c r="E1785" s="24">
        <v>77.14</v>
      </c>
    </row>
    <row r="1786" spans="2:5" ht="50.1" customHeight="1">
      <c r="B1786" s="23" t="s">
        <v>1981</v>
      </c>
      <c r="C1786" s="23" t="s">
        <v>1982</v>
      </c>
      <c r="D1786" s="23" t="s">
        <v>4</v>
      </c>
      <c r="E1786" s="24">
        <v>242.43</v>
      </c>
    </row>
    <row r="1787" spans="2:5" ht="50.1" customHeight="1">
      <c r="B1787" s="23">
        <v>84862</v>
      </c>
      <c r="C1787" s="23" t="s">
        <v>1983</v>
      </c>
      <c r="D1787" s="23" t="s">
        <v>4</v>
      </c>
      <c r="E1787" s="24">
        <v>215.86</v>
      </c>
    </row>
    <row r="1788" spans="2:5" ht="50.1" customHeight="1">
      <c r="B1788" s="23">
        <v>68050</v>
      </c>
      <c r="C1788" s="23" t="s">
        <v>1984</v>
      </c>
      <c r="D1788" s="23" t="s">
        <v>19</v>
      </c>
      <c r="E1788" s="24">
        <v>352.67</v>
      </c>
    </row>
    <row r="1789" spans="2:5" ht="50.1" customHeight="1">
      <c r="B1789" s="23">
        <v>90838</v>
      </c>
      <c r="C1789" s="23" t="s">
        <v>1985</v>
      </c>
      <c r="D1789" s="23" t="s">
        <v>18</v>
      </c>
      <c r="E1789" s="24">
        <v>1050.01</v>
      </c>
    </row>
    <row r="1790" spans="2:5" ht="50.1" customHeight="1">
      <c r="B1790" s="23">
        <v>91338</v>
      </c>
      <c r="C1790" s="23" t="s">
        <v>1986</v>
      </c>
      <c r="D1790" s="23" t="s">
        <v>19</v>
      </c>
      <c r="E1790" s="24">
        <v>570.75</v>
      </c>
    </row>
    <row r="1791" spans="2:5" ht="50.1" customHeight="1">
      <c r="B1791" s="23">
        <v>91341</v>
      </c>
      <c r="C1791" s="23" t="s">
        <v>1987</v>
      </c>
      <c r="D1791" s="23" t="s">
        <v>19</v>
      </c>
      <c r="E1791" s="24">
        <v>423.88</v>
      </c>
    </row>
    <row r="1792" spans="2:5" ht="50.1" customHeight="1">
      <c r="B1792" s="23">
        <v>94805</v>
      </c>
      <c r="C1792" s="23" t="s">
        <v>1988</v>
      </c>
      <c r="D1792" s="23" t="s">
        <v>18</v>
      </c>
      <c r="E1792" s="24">
        <v>655.95</v>
      </c>
    </row>
    <row r="1793" spans="2:5" ht="50.1" customHeight="1">
      <c r="B1793" s="23">
        <v>94806</v>
      </c>
      <c r="C1793" s="23" t="s">
        <v>1989</v>
      </c>
      <c r="D1793" s="23" t="s">
        <v>18</v>
      </c>
      <c r="E1793" s="24">
        <v>495.13</v>
      </c>
    </row>
    <row r="1794" spans="2:5" ht="50.1" customHeight="1">
      <c r="B1794" s="23">
        <v>94807</v>
      </c>
      <c r="C1794" s="23" t="s">
        <v>1990</v>
      </c>
      <c r="D1794" s="23" t="s">
        <v>18</v>
      </c>
      <c r="E1794" s="24">
        <v>596.6</v>
      </c>
    </row>
    <row r="1795" spans="2:5" ht="50.1" customHeight="1">
      <c r="B1795" s="23" t="s">
        <v>1991</v>
      </c>
      <c r="C1795" s="23" t="s">
        <v>1992</v>
      </c>
      <c r="D1795" s="23" t="s">
        <v>4</v>
      </c>
      <c r="E1795" s="24">
        <v>179.85</v>
      </c>
    </row>
    <row r="1796" spans="2:5" ht="50.1" customHeight="1">
      <c r="B1796" s="23" t="s">
        <v>1993</v>
      </c>
      <c r="C1796" s="23" t="s">
        <v>1994</v>
      </c>
      <c r="D1796" s="23" t="s">
        <v>4</v>
      </c>
      <c r="E1796" s="24">
        <v>387.86</v>
      </c>
    </row>
    <row r="1797" spans="2:5" ht="50.1" customHeight="1">
      <c r="B1797" s="23" t="s">
        <v>1995</v>
      </c>
      <c r="C1797" s="23" t="s">
        <v>1996</v>
      </c>
      <c r="D1797" s="23" t="s">
        <v>4</v>
      </c>
      <c r="E1797" s="24">
        <v>454.74</v>
      </c>
    </row>
    <row r="1798" spans="2:5" ht="50.1" customHeight="1">
      <c r="B1798" s="23">
        <v>85096</v>
      </c>
      <c r="C1798" s="23" t="s">
        <v>1997</v>
      </c>
      <c r="D1798" s="23" t="s">
        <v>19</v>
      </c>
      <c r="E1798" s="24">
        <v>390.31</v>
      </c>
    </row>
    <row r="1799" spans="2:5" ht="50.1" customHeight="1">
      <c r="B1799" s="23" t="s">
        <v>1998</v>
      </c>
      <c r="C1799" s="23" t="s">
        <v>1999</v>
      </c>
      <c r="D1799" s="23" t="s">
        <v>18</v>
      </c>
      <c r="E1799" s="24">
        <v>141.02000000000001</v>
      </c>
    </row>
    <row r="1800" spans="2:5" ht="50.1" customHeight="1">
      <c r="B1800" s="23">
        <v>84885</v>
      </c>
      <c r="C1800" s="23" t="s">
        <v>2000</v>
      </c>
      <c r="D1800" s="23" t="s">
        <v>18</v>
      </c>
      <c r="E1800" s="24">
        <v>546.95000000000005</v>
      </c>
    </row>
    <row r="1801" spans="2:5" ht="50.1" customHeight="1">
      <c r="B1801" s="23">
        <v>84886</v>
      </c>
      <c r="C1801" s="23" t="s">
        <v>2001</v>
      </c>
      <c r="D1801" s="23" t="s">
        <v>18</v>
      </c>
      <c r="E1801" s="24">
        <v>942.64</v>
      </c>
    </row>
    <row r="1802" spans="2:5" ht="50.1" customHeight="1">
      <c r="B1802" s="23">
        <v>84889</v>
      </c>
      <c r="C1802" s="23" t="s">
        <v>2002</v>
      </c>
      <c r="D1802" s="23" t="s">
        <v>18</v>
      </c>
      <c r="E1802" s="24">
        <v>16.920000000000002</v>
      </c>
    </row>
    <row r="1803" spans="2:5" ht="50.1" customHeight="1">
      <c r="B1803" s="23">
        <v>84891</v>
      </c>
      <c r="C1803" s="23" t="s">
        <v>2003</v>
      </c>
      <c r="D1803" s="23" t="s">
        <v>18</v>
      </c>
      <c r="E1803" s="24">
        <v>177.1</v>
      </c>
    </row>
    <row r="1804" spans="2:5" ht="50.1" customHeight="1">
      <c r="B1804" s="23" t="s">
        <v>2004</v>
      </c>
      <c r="C1804" s="23" t="s">
        <v>2005</v>
      </c>
      <c r="D1804" s="23" t="s">
        <v>18</v>
      </c>
      <c r="E1804" s="24">
        <v>32.56</v>
      </c>
    </row>
    <row r="1805" spans="2:5" ht="50.1" customHeight="1">
      <c r="B1805" s="23" t="s">
        <v>2006</v>
      </c>
      <c r="C1805" s="23" t="s">
        <v>2007</v>
      </c>
      <c r="D1805" s="23" t="s">
        <v>18</v>
      </c>
      <c r="E1805" s="24">
        <v>34.979999999999997</v>
      </c>
    </row>
    <row r="1806" spans="2:5" ht="50.1" customHeight="1">
      <c r="B1806" s="23" t="s">
        <v>2008</v>
      </c>
      <c r="C1806" s="23" t="s">
        <v>2009</v>
      </c>
      <c r="D1806" s="23" t="s">
        <v>18</v>
      </c>
      <c r="E1806" s="24">
        <v>141</v>
      </c>
    </row>
    <row r="1807" spans="2:5" ht="50.1" customHeight="1">
      <c r="B1807" s="23">
        <v>84950</v>
      </c>
      <c r="C1807" s="23" t="s">
        <v>2010</v>
      </c>
      <c r="D1807" s="23" t="s">
        <v>18</v>
      </c>
      <c r="E1807" s="24">
        <v>45.73</v>
      </c>
    </row>
    <row r="1808" spans="2:5" ht="50.1" customHeight="1">
      <c r="B1808" s="23">
        <v>84952</v>
      </c>
      <c r="C1808" s="23" t="s">
        <v>2011</v>
      </c>
      <c r="D1808" s="23" t="s">
        <v>18</v>
      </c>
      <c r="E1808" s="24">
        <v>34.39</v>
      </c>
    </row>
    <row r="1809" spans="2:5" ht="50.1" customHeight="1">
      <c r="B1809" s="23">
        <v>72116</v>
      </c>
      <c r="C1809" s="23" t="s">
        <v>2012</v>
      </c>
      <c r="D1809" s="23" t="s">
        <v>19</v>
      </c>
      <c r="E1809" s="24">
        <v>91.35</v>
      </c>
    </row>
    <row r="1810" spans="2:5" ht="50.1" customHeight="1">
      <c r="B1810" s="23">
        <v>72117</v>
      </c>
      <c r="C1810" s="23" t="s">
        <v>2013</v>
      </c>
      <c r="D1810" s="23" t="s">
        <v>19</v>
      </c>
      <c r="E1810" s="24">
        <v>116.82</v>
      </c>
    </row>
    <row r="1811" spans="2:5" ht="50.1" customHeight="1">
      <c r="B1811" s="23">
        <v>72118</v>
      </c>
      <c r="C1811" s="23" t="s">
        <v>2014</v>
      </c>
      <c r="D1811" s="23" t="s">
        <v>19</v>
      </c>
      <c r="E1811" s="24">
        <v>149.4</v>
      </c>
    </row>
    <row r="1812" spans="2:5" ht="50.1" customHeight="1">
      <c r="B1812" s="23">
        <v>72119</v>
      </c>
      <c r="C1812" s="23" t="s">
        <v>2015</v>
      </c>
      <c r="D1812" s="23" t="s">
        <v>19</v>
      </c>
      <c r="E1812" s="24">
        <v>187.55</v>
      </c>
    </row>
    <row r="1813" spans="2:5" ht="50.1" customHeight="1">
      <c r="B1813" s="23">
        <v>72120</v>
      </c>
      <c r="C1813" s="23" t="s">
        <v>2016</v>
      </c>
      <c r="D1813" s="23" t="s">
        <v>19</v>
      </c>
      <c r="E1813" s="24">
        <v>236.19</v>
      </c>
    </row>
    <row r="1814" spans="2:5" ht="50.1" customHeight="1">
      <c r="B1814" s="23">
        <v>72122</v>
      </c>
      <c r="C1814" s="23" t="s">
        <v>2017</v>
      </c>
      <c r="D1814" s="23" t="s">
        <v>19</v>
      </c>
      <c r="E1814" s="24">
        <v>100.67</v>
      </c>
    </row>
    <row r="1815" spans="2:5" ht="50.1" customHeight="1">
      <c r="B1815" s="23">
        <v>72123</v>
      </c>
      <c r="C1815" s="23" t="s">
        <v>2018</v>
      </c>
      <c r="D1815" s="23" t="s">
        <v>19</v>
      </c>
      <c r="E1815" s="24">
        <v>264.01</v>
      </c>
    </row>
    <row r="1816" spans="2:5" ht="50.1" customHeight="1">
      <c r="B1816" s="23" t="s">
        <v>2019</v>
      </c>
      <c r="C1816" s="23" t="s">
        <v>2020</v>
      </c>
      <c r="D1816" s="23" t="s">
        <v>18</v>
      </c>
      <c r="E1816" s="24">
        <v>1653.39</v>
      </c>
    </row>
    <row r="1817" spans="2:5" ht="50.1" customHeight="1">
      <c r="B1817" s="23" t="s">
        <v>2021</v>
      </c>
      <c r="C1817" s="23" t="s">
        <v>2022</v>
      </c>
      <c r="D1817" s="23" t="s">
        <v>19</v>
      </c>
      <c r="E1817" s="24">
        <v>350.92</v>
      </c>
    </row>
    <row r="1818" spans="2:5" ht="50.1" customHeight="1">
      <c r="B1818" s="23" t="s">
        <v>2023</v>
      </c>
      <c r="C1818" s="23" t="s">
        <v>2024</v>
      </c>
      <c r="D1818" s="23" t="s">
        <v>19</v>
      </c>
      <c r="E1818" s="24">
        <v>398.93</v>
      </c>
    </row>
    <row r="1819" spans="2:5" ht="50.1" customHeight="1">
      <c r="B1819" s="23">
        <v>84957</v>
      </c>
      <c r="C1819" s="23" t="s">
        <v>2025</v>
      </c>
      <c r="D1819" s="23" t="s">
        <v>19</v>
      </c>
      <c r="E1819" s="24">
        <v>140.44</v>
      </c>
    </row>
    <row r="1820" spans="2:5" ht="50.1" customHeight="1">
      <c r="B1820" s="23">
        <v>84959</v>
      </c>
      <c r="C1820" s="23" t="s">
        <v>2026</v>
      </c>
      <c r="D1820" s="23" t="s">
        <v>19</v>
      </c>
      <c r="E1820" s="24">
        <v>163.78</v>
      </c>
    </row>
    <row r="1821" spans="2:5" ht="50.1" customHeight="1">
      <c r="B1821" s="23">
        <v>85001</v>
      </c>
      <c r="C1821" s="23" t="s">
        <v>2027</v>
      </c>
      <c r="D1821" s="23" t="s">
        <v>19</v>
      </c>
      <c r="E1821" s="24">
        <v>156</v>
      </c>
    </row>
    <row r="1822" spans="2:5" ht="50.1" customHeight="1">
      <c r="B1822" s="23">
        <v>85002</v>
      </c>
      <c r="C1822" s="23" t="s">
        <v>2028</v>
      </c>
      <c r="D1822" s="23" t="s">
        <v>19</v>
      </c>
      <c r="E1822" s="24">
        <v>218.22</v>
      </c>
    </row>
    <row r="1823" spans="2:5" ht="50.1" customHeight="1">
      <c r="B1823" s="23">
        <v>85004</v>
      </c>
      <c r="C1823" s="23" t="s">
        <v>2029</v>
      </c>
      <c r="D1823" s="23" t="s">
        <v>19</v>
      </c>
      <c r="E1823" s="24">
        <v>109.33</v>
      </c>
    </row>
    <row r="1824" spans="2:5" ht="50.1" customHeight="1">
      <c r="B1824" s="23">
        <v>85005</v>
      </c>
      <c r="C1824" s="23" t="s">
        <v>2030</v>
      </c>
      <c r="D1824" s="23" t="s">
        <v>19</v>
      </c>
      <c r="E1824" s="24">
        <v>319.16000000000003</v>
      </c>
    </row>
    <row r="1825" spans="2:5" ht="50.1" customHeight="1">
      <c r="B1825" s="23">
        <v>68054</v>
      </c>
      <c r="C1825" s="23" t="s">
        <v>2031</v>
      </c>
      <c r="D1825" s="23" t="s">
        <v>19</v>
      </c>
      <c r="E1825" s="24">
        <v>233.57</v>
      </c>
    </row>
    <row r="1826" spans="2:5" ht="50.1" customHeight="1">
      <c r="B1826" s="23" t="s">
        <v>2032</v>
      </c>
      <c r="C1826" s="23" t="s">
        <v>2033</v>
      </c>
      <c r="D1826" s="23" t="s">
        <v>19</v>
      </c>
      <c r="E1826" s="24">
        <v>464.5</v>
      </c>
    </row>
    <row r="1827" spans="2:5" ht="50.1" customHeight="1">
      <c r="B1827" s="23" t="s">
        <v>2034</v>
      </c>
      <c r="C1827" s="23" t="s">
        <v>2035</v>
      </c>
      <c r="D1827" s="23" t="s">
        <v>19</v>
      </c>
      <c r="E1827" s="24">
        <v>686.09</v>
      </c>
    </row>
    <row r="1828" spans="2:5" ht="50.1" customHeight="1">
      <c r="B1828" s="23">
        <v>85188</v>
      </c>
      <c r="C1828" s="23" t="s">
        <v>2036</v>
      </c>
      <c r="D1828" s="23" t="s">
        <v>18</v>
      </c>
      <c r="E1828" s="24">
        <v>630.07000000000005</v>
      </c>
    </row>
    <row r="1829" spans="2:5" ht="50.1" customHeight="1">
      <c r="B1829" s="23">
        <v>85189</v>
      </c>
      <c r="C1829" s="23" t="s">
        <v>2037</v>
      </c>
      <c r="D1829" s="23" t="s">
        <v>18</v>
      </c>
      <c r="E1829" s="24">
        <v>1280.8800000000001</v>
      </c>
    </row>
    <row r="1830" spans="2:5" ht="50.1" customHeight="1">
      <c r="B1830" s="23">
        <v>85010</v>
      </c>
      <c r="C1830" s="23" t="s">
        <v>2038</v>
      </c>
      <c r="D1830" s="23" t="s">
        <v>19</v>
      </c>
      <c r="E1830" s="24">
        <v>320.97000000000003</v>
      </c>
    </row>
    <row r="1831" spans="2:5" ht="50.1" customHeight="1">
      <c r="B1831" s="23">
        <v>85014</v>
      </c>
      <c r="C1831" s="23" t="s">
        <v>2039</v>
      </c>
      <c r="D1831" s="23" t="s">
        <v>19</v>
      </c>
      <c r="E1831" s="24">
        <v>419.56</v>
      </c>
    </row>
    <row r="1832" spans="2:5" ht="50.1" customHeight="1">
      <c r="B1832" s="23">
        <v>94569</v>
      </c>
      <c r="C1832" s="23" t="s">
        <v>2040</v>
      </c>
      <c r="D1832" s="23" t="s">
        <v>19</v>
      </c>
      <c r="E1832" s="24">
        <v>438.49</v>
      </c>
    </row>
    <row r="1833" spans="2:5" ht="50.1" customHeight="1">
      <c r="B1833" s="23">
        <v>94570</v>
      </c>
      <c r="C1833" s="23" t="s">
        <v>2041</v>
      </c>
      <c r="D1833" s="23" t="s">
        <v>19</v>
      </c>
      <c r="E1833" s="24">
        <v>276.02</v>
      </c>
    </row>
    <row r="1834" spans="2:5" ht="50.1" customHeight="1">
      <c r="B1834" s="23">
        <v>94572</v>
      </c>
      <c r="C1834" s="23" t="s">
        <v>2042</v>
      </c>
      <c r="D1834" s="23" t="s">
        <v>19</v>
      </c>
      <c r="E1834" s="24">
        <v>416.04</v>
      </c>
    </row>
    <row r="1835" spans="2:5" ht="50.1" customHeight="1">
      <c r="B1835" s="23">
        <v>94573</v>
      </c>
      <c r="C1835" s="23" t="s">
        <v>2043</v>
      </c>
      <c r="D1835" s="23" t="s">
        <v>19</v>
      </c>
      <c r="E1835" s="24">
        <v>320.14</v>
      </c>
    </row>
    <row r="1836" spans="2:5" ht="50.1" customHeight="1">
      <c r="B1836" s="23">
        <v>94574</v>
      </c>
      <c r="C1836" s="23" t="s">
        <v>2044</v>
      </c>
      <c r="D1836" s="23" t="s">
        <v>19</v>
      </c>
      <c r="E1836" s="24">
        <v>471.39</v>
      </c>
    </row>
    <row r="1837" spans="2:5" ht="50.1" customHeight="1">
      <c r="B1837" s="23">
        <v>94575</v>
      </c>
      <c r="C1837" s="23" t="s">
        <v>2045</v>
      </c>
      <c r="D1837" s="23" t="s">
        <v>19</v>
      </c>
      <c r="E1837" s="24">
        <v>476.4</v>
      </c>
    </row>
    <row r="1838" spans="2:5" ht="50.1" customHeight="1">
      <c r="B1838" s="23">
        <v>94576</v>
      </c>
      <c r="C1838" s="23" t="s">
        <v>2046</v>
      </c>
      <c r="D1838" s="23" t="s">
        <v>19</v>
      </c>
      <c r="E1838" s="24">
        <v>286.38</v>
      </c>
    </row>
    <row r="1839" spans="2:5" ht="50.1" customHeight="1">
      <c r="B1839" s="23">
        <v>94578</v>
      </c>
      <c r="C1839" s="23" t="s">
        <v>2047</v>
      </c>
      <c r="D1839" s="23" t="s">
        <v>19</v>
      </c>
      <c r="E1839" s="24">
        <v>426.6</v>
      </c>
    </row>
    <row r="1840" spans="2:5" ht="50.1" customHeight="1">
      <c r="B1840" s="23">
        <v>94579</v>
      </c>
      <c r="C1840" s="23" t="s">
        <v>2048</v>
      </c>
      <c r="D1840" s="23" t="s">
        <v>19</v>
      </c>
      <c r="E1840" s="24">
        <v>331.59</v>
      </c>
    </row>
    <row r="1841" spans="2:5" ht="50.1" customHeight="1">
      <c r="B1841" s="23">
        <v>94580</v>
      </c>
      <c r="C1841" s="23" t="s">
        <v>2049</v>
      </c>
      <c r="D1841" s="23" t="s">
        <v>19</v>
      </c>
      <c r="E1841" s="24">
        <v>482.43</v>
      </c>
    </row>
    <row r="1842" spans="2:5" ht="50.1" customHeight="1">
      <c r="B1842" s="23">
        <v>94581</v>
      </c>
      <c r="C1842" s="23" t="s">
        <v>2050</v>
      </c>
      <c r="D1842" s="23" t="s">
        <v>19</v>
      </c>
      <c r="E1842" s="24">
        <v>477.2</v>
      </c>
    </row>
    <row r="1843" spans="2:5" ht="50.1" customHeight="1">
      <c r="B1843" s="23">
        <v>94582</v>
      </c>
      <c r="C1843" s="23" t="s">
        <v>2051</v>
      </c>
      <c r="D1843" s="23" t="s">
        <v>19</v>
      </c>
      <c r="E1843" s="24">
        <v>287.55</v>
      </c>
    </row>
    <row r="1844" spans="2:5" ht="50.1" customHeight="1">
      <c r="B1844" s="23">
        <v>94584</v>
      </c>
      <c r="C1844" s="23" t="s">
        <v>2052</v>
      </c>
      <c r="D1844" s="23" t="s">
        <v>19</v>
      </c>
      <c r="E1844" s="24">
        <v>433.81</v>
      </c>
    </row>
    <row r="1845" spans="2:5" ht="50.1" customHeight="1">
      <c r="B1845" s="23">
        <v>94585</v>
      </c>
      <c r="C1845" s="23" t="s">
        <v>2053</v>
      </c>
      <c r="D1845" s="23" t="s">
        <v>19</v>
      </c>
      <c r="E1845" s="24">
        <v>331.91</v>
      </c>
    </row>
    <row r="1846" spans="2:5" ht="50.1" customHeight="1">
      <c r="B1846" s="23">
        <v>94586</v>
      </c>
      <c r="C1846" s="23" t="s">
        <v>2054</v>
      </c>
      <c r="D1846" s="23" t="s">
        <v>19</v>
      </c>
      <c r="E1846" s="24">
        <v>490.51</v>
      </c>
    </row>
    <row r="1847" spans="2:5" ht="50.1" customHeight="1">
      <c r="B1847" s="23" t="s">
        <v>2055</v>
      </c>
      <c r="C1847" s="23" t="s">
        <v>2056</v>
      </c>
      <c r="D1847" s="23" t="s">
        <v>4</v>
      </c>
      <c r="E1847" s="24">
        <v>49.25</v>
      </c>
    </row>
    <row r="1848" spans="2:5" ht="50.1" customHeight="1">
      <c r="B1848" s="23" t="s">
        <v>2057</v>
      </c>
      <c r="C1848" s="23" t="s">
        <v>2058</v>
      </c>
      <c r="D1848" s="23" t="s">
        <v>4</v>
      </c>
      <c r="E1848" s="24">
        <v>36.840000000000003</v>
      </c>
    </row>
    <row r="1849" spans="2:5" ht="50.1" customHeight="1">
      <c r="B1849" s="23">
        <v>85015</v>
      </c>
      <c r="C1849" s="23" t="s">
        <v>2059</v>
      </c>
      <c r="D1849" s="23" t="s">
        <v>4</v>
      </c>
      <c r="E1849" s="24">
        <v>21.34</v>
      </c>
    </row>
    <row r="1850" spans="2:5" ht="50.1" customHeight="1">
      <c r="B1850" s="23">
        <v>85016</v>
      </c>
      <c r="C1850" s="23" t="s">
        <v>2060</v>
      </c>
      <c r="D1850" s="23" t="s">
        <v>4</v>
      </c>
      <c r="E1850" s="24">
        <v>26.37</v>
      </c>
    </row>
    <row r="1851" spans="2:5" ht="50.1" customHeight="1">
      <c r="B1851" s="23">
        <v>79475</v>
      </c>
      <c r="C1851" s="23" t="s">
        <v>2061</v>
      </c>
      <c r="D1851" s="23" t="s">
        <v>20</v>
      </c>
      <c r="E1851" s="24">
        <v>331.6</v>
      </c>
    </row>
    <row r="1852" spans="2:5" ht="50.1" customHeight="1">
      <c r="B1852" s="23">
        <v>97751</v>
      </c>
      <c r="C1852" s="23" t="s">
        <v>2062</v>
      </c>
      <c r="D1852" s="23" t="s">
        <v>20</v>
      </c>
      <c r="E1852" s="24">
        <v>596.22</v>
      </c>
    </row>
    <row r="1853" spans="2:5" ht="50.1" customHeight="1">
      <c r="B1853" s="23">
        <v>97752</v>
      </c>
      <c r="C1853" s="23" t="s">
        <v>2063</v>
      </c>
      <c r="D1853" s="23" t="s">
        <v>20</v>
      </c>
      <c r="E1853" s="24">
        <v>562.96</v>
      </c>
    </row>
    <row r="1854" spans="2:5" ht="50.1" customHeight="1">
      <c r="B1854" s="23">
        <v>97753</v>
      </c>
      <c r="C1854" s="23" t="s">
        <v>2064</v>
      </c>
      <c r="D1854" s="23" t="s">
        <v>20</v>
      </c>
      <c r="E1854" s="24">
        <v>516.65</v>
      </c>
    </row>
    <row r="1855" spans="2:5" ht="50.1" customHeight="1">
      <c r="B1855" s="23">
        <v>97754</v>
      </c>
      <c r="C1855" s="23" t="s">
        <v>2065</v>
      </c>
      <c r="D1855" s="23" t="s">
        <v>20</v>
      </c>
      <c r="E1855" s="24">
        <v>486.25</v>
      </c>
    </row>
    <row r="1856" spans="2:5" ht="50.1" customHeight="1">
      <c r="B1856" s="23">
        <v>97755</v>
      </c>
      <c r="C1856" s="23" t="s">
        <v>2066</v>
      </c>
      <c r="D1856" s="23" t="s">
        <v>20</v>
      </c>
      <c r="E1856" s="24">
        <v>581.79999999999995</v>
      </c>
    </row>
    <row r="1857" spans="2:5" ht="50.1" customHeight="1">
      <c r="B1857" s="23">
        <v>97756</v>
      </c>
      <c r="C1857" s="23" t="s">
        <v>2067</v>
      </c>
      <c r="D1857" s="23" t="s">
        <v>20</v>
      </c>
      <c r="E1857" s="24">
        <v>550.64</v>
      </c>
    </row>
    <row r="1858" spans="2:5" ht="50.1" customHeight="1">
      <c r="B1858" s="23">
        <v>97757</v>
      </c>
      <c r="C1858" s="23" t="s">
        <v>2068</v>
      </c>
      <c r="D1858" s="23" t="s">
        <v>20</v>
      </c>
      <c r="E1858" s="24">
        <v>501.15</v>
      </c>
    </row>
    <row r="1859" spans="2:5" ht="50.1" customHeight="1">
      <c r="B1859" s="23">
        <v>97758</v>
      </c>
      <c r="C1859" s="23" t="s">
        <v>2069</v>
      </c>
      <c r="D1859" s="23" t="s">
        <v>20</v>
      </c>
      <c r="E1859" s="24">
        <v>465.24</v>
      </c>
    </row>
    <row r="1860" spans="2:5" ht="50.1" customHeight="1">
      <c r="B1860" s="23">
        <v>97759</v>
      </c>
      <c r="C1860" s="23" t="s">
        <v>2070</v>
      </c>
      <c r="D1860" s="23" t="s">
        <v>20</v>
      </c>
      <c r="E1860" s="24">
        <v>582.97</v>
      </c>
    </row>
    <row r="1861" spans="2:5" ht="50.1" customHeight="1">
      <c r="B1861" s="23">
        <v>97760</v>
      </c>
      <c r="C1861" s="23" t="s">
        <v>2071</v>
      </c>
      <c r="D1861" s="23" t="s">
        <v>20</v>
      </c>
      <c r="E1861" s="24">
        <v>544.34</v>
      </c>
    </row>
    <row r="1862" spans="2:5" ht="50.1" customHeight="1">
      <c r="B1862" s="23">
        <v>97761</v>
      </c>
      <c r="C1862" s="23" t="s">
        <v>2072</v>
      </c>
      <c r="D1862" s="23" t="s">
        <v>20</v>
      </c>
      <c r="E1862" s="24">
        <v>489.92</v>
      </c>
    </row>
    <row r="1863" spans="2:5" ht="50.1" customHeight="1">
      <c r="B1863" s="23">
        <v>97762</v>
      </c>
      <c r="C1863" s="23" t="s">
        <v>2073</v>
      </c>
      <c r="D1863" s="23" t="s">
        <v>20</v>
      </c>
      <c r="E1863" s="24">
        <v>450.21</v>
      </c>
    </row>
    <row r="1864" spans="2:5" ht="50.1" customHeight="1">
      <c r="B1864" s="23">
        <v>97763</v>
      </c>
      <c r="C1864" s="23" t="s">
        <v>2074</v>
      </c>
      <c r="D1864" s="23" t="s">
        <v>20</v>
      </c>
      <c r="E1864" s="24">
        <v>565.16</v>
      </c>
    </row>
    <row r="1865" spans="2:5" ht="50.1" customHeight="1">
      <c r="B1865" s="23">
        <v>97764</v>
      </c>
      <c r="C1865" s="23" t="s">
        <v>2075</v>
      </c>
      <c r="D1865" s="23" t="s">
        <v>20</v>
      </c>
      <c r="E1865" s="24">
        <v>464.13</v>
      </c>
    </row>
    <row r="1866" spans="2:5" ht="50.1" customHeight="1">
      <c r="B1866" s="23">
        <v>97765</v>
      </c>
      <c r="C1866" s="23" t="s">
        <v>2076</v>
      </c>
      <c r="D1866" s="23" t="s">
        <v>20</v>
      </c>
      <c r="E1866" s="24">
        <v>437.69</v>
      </c>
    </row>
    <row r="1867" spans="2:5" ht="50.1" customHeight="1">
      <c r="B1867" s="23">
        <v>97766</v>
      </c>
      <c r="C1867" s="23" t="s">
        <v>2077</v>
      </c>
      <c r="D1867" s="23" t="s">
        <v>20</v>
      </c>
      <c r="E1867" s="24">
        <v>421.1</v>
      </c>
    </row>
    <row r="1868" spans="2:5" ht="50.1" customHeight="1">
      <c r="B1868" s="23">
        <v>97767</v>
      </c>
      <c r="C1868" s="23" t="s">
        <v>2078</v>
      </c>
      <c r="D1868" s="23" t="s">
        <v>20</v>
      </c>
      <c r="E1868" s="24">
        <v>438.38</v>
      </c>
    </row>
    <row r="1869" spans="2:5" ht="50.1" customHeight="1">
      <c r="B1869" s="23">
        <v>97768</v>
      </c>
      <c r="C1869" s="23" t="s">
        <v>2079</v>
      </c>
      <c r="D1869" s="23" t="s">
        <v>20</v>
      </c>
      <c r="E1869" s="24">
        <v>427.12</v>
      </c>
    </row>
    <row r="1870" spans="2:5" ht="50.1" customHeight="1">
      <c r="B1870" s="23">
        <v>97769</v>
      </c>
      <c r="C1870" s="23" t="s">
        <v>2080</v>
      </c>
      <c r="D1870" s="23" t="s">
        <v>20</v>
      </c>
      <c r="E1870" s="24">
        <v>404.77</v>
      </c>
    </row>
    <row r="1871" spans="2:5" ht="50.1" customHeight="1">
      <c r="B1871" s="23">
        <v>97770</v>
      </c>
      <c r="C1871" s="23" t="s">
        <v>2081</v>
      </c>
      <c r="D1871" s="23" t="s">
        <v>20</v>
      </c>
      <c r="E1871" s="24">
        <v>386.39</v>
      </c>
    </row>
    <row r="1872" spans="2:5" ht="50.1" customHeight="1">
      <c r="B1872" s="23">
        <v>97771</v>
      </c>
      <c r="C1872" s="23" t="s">
        <v>2082</v>
      </c>
      <c r="D1872" s="23" t="s">
        <v>20</v>
      </c>
      <c r="E1872" s="24">
        <v>420.24</v>
      </c>
    </row>
    <row r="1873" spans="2:5" ht="50.1" customHeight="1">
      <c r="B1873" s="23">
        <v>97772</v>
      </c>
      <c r="C1873" s="23" t="s">
        <v>2083</v>
      </c>
      <c r="D1873" s="23" t="s">
        <v>20</v>
      </c>
      <c r="E1873" s="24">
        <v>405.63</v>
      </c>
    </row>
    <row r="1874" spans="2:5" ht="50.1" customHeight="1">
      <c r="B1874" s="23">
        <v>97773</v>
      </c>
      <c r="C1874" s="23" t="s">
        <v>2084</v>
      </c>
      <c r="D1874" s="23" t="s">
        <v>20</v>
      </c>
      <c r="E1874" s="24">
        <v>382.92</v>
      </c>
    </row>
    <row r="1875" spans="2:5" ht="50.1" customHeight="1">
      <c r="B1875" s="23">
        <v>97774</v>
      </c>
      <c r="C1875" s="23" t="s">
        <v>2085</v>
      </c>
      <c r="D1875" s="23" t="s">
        <v>20</v>
      </c>
      <c r="E1875" s="24">
        <v>363.49</v>
      </c>
    </row>
    <row r="1876" spans="2:5" ht="50.1" customHeight="1">
      <c r="B1876" s="23">
        <v>97775</v>
      </c>
      <c r="C1876" s="23" t="s">
        <v>2086</v>
      </c>
      <c r="D1876" s="23" t="s">
        <v>20</v>
      </c>
      <c r="E1876" s="24">
        <v>606.19000000000005</v>
      </c>
    </row>
    <row r="1877" spans="2:5" ht="50.1" customHeight="1">
      <c r="B1877" s="23">
        <v>97776</v>
      </c>
      <c r="C1877" s="23" t="s">
        <v>2087</v>
      </c>
      <c r="D1877" s="23" t="s">
        <v>20</v>
      </c>
      <c r="E1877" s="24">
        <v>572.25</v>
      </c>
    </row>
    <row r="1878" spans="2:5" ht="50.1" customHeight="1">
      <c r="B1878" s="23">
        <v>97777</v>
      </c>
      <c r="C1878" s="23" t="s">
        <v>2088</v>
      </c>
      <c r="D1878" s="23" t="s">
        <v>20</v>
      </c>
      <c r="E1878" s="24">
        <v>525.49</v>
      </c>
    </row>
    <row r="1879" spans="2:5" ht="50.1" customHeight="1">
      <c r="B1879" s="23">
        <v>97778</v>
      </c>
      <c r="C1879" s="23" t="s">
        <v>2089</v>
      </c>
      <c r="D1879" s="23" t="s">
        <v>20</v>
      </c>
      <c r="E1879" s="24">
        <v>495.24</v>
      </c>
    </row>
    <row r="1880" spans="2:5" ht="50.1" customHeight="1">
      <c r="B1880" s="23">
        <v>97779</v>
      </c>
      <c r="C1880" s="23" t="s">
        <v>2090</v>
      </c>
      <c r="D1880" s="23" t="s">
        <v>20</v>
      </c>
      <c r="E1880" s="24">
        <v>584.37</v>
      </c>
    </row>
    <row r="1881" spans="2:5" ht="50.1" customHeight="1">
      <c r="B1881" s="23">
        <v>97780</v>
      </c>
      <c r="C1881" s="23" t="s">
        <v>2091</v>
      </c>
      <c r="D1881" s="23" t="s">
        <v>20</v>
      </c>
      <c r="E1881" s="24">
        <v>553.46</v>
      </c>
    </row>
    <row r="1882" spans="2:5" ht="50.1" customHeight="1">
      <c r="B1882" s="23">
        <v>97781</v>
      </c>
      <c r="C1882" s="23" t="s">
        <v>2092</v>
      </c>
      <c r="D1882" s="23" t="s">
        <v>20</v>
      </c>
      <c r="E1882" s="24">
        <v>504.2</v>
      </c>
    </row>
    <row r="1883" spans="2:5" ht="50.1" customHeight="1">
      <c r="B1883" s="23">
        <v>97782</v>
      </c>
      <c r="C1883" s="23" t="s">
        <v>2093</v>
      </c>
      <c r="D1883" s="23" t="s">
        <v>20</v>
      </c>
      <c r="E1883" s="24">
        <v>468.47</v>
      </c>
    </row>
    <row r="1884" spans="2:5" ht="50.1" customHeight="1">
      <c r="B1884" s="23">
        <v>97783</v>
      </c>
      <c r="C1884" s="23" t="s">
        <v>2094</v>
      </c>
      <c r="D1884" s="23" t="s">
        <v>20</v>
      </c>
      <c r="E1884" s="24">
        <v>585.82000000000005</v>
      </c>
    </row>
    <row r="1885" spans="2:5" ht="50.1" customHeight="1">
      <c r="B1885" s="23">
        <v>97784</v>
      </c>
      <c r="C1885" s="23" t="s">
        <v>2095</v>
      </c>
      <c r="D1885" s="23" t="s">
        <v>20</v>
      </c>
      <c r="E1885" s="24">
        <v>547.26</v>
      </c>
    </row>
    <row r="1886" spans="2:5" ht="50.1" customHeight="1">
      <c r="B1886" s="23">
        <v>97785</v>
      </c>
      <c r="C1886" s="23" t="s">
        <v>2096</v>
      </c>
      <c r="D1886" s="23" t="s">
        <v>20</v>
      </c>
      <c r="E1886" s="24">
        <v>493.02</v>
      </c>
    </row>
    <row r="1887" spans="2:5" ht="50.1" customHeight="1">
      <c r="B1887" s="23">
        <v>97786</v>
      </c>
      <c r="C1887" s="23" t="s">
        <v>2097</v>
      </c>
      <c r="D1887" s="23" t="s">
        <v>20</v>
      </c>
      <c r="E1887" s="24">
        <v>453.35</v>
      </c>
    </row>
    <row r="1888" spans="2:5" ht="50.1" customHeight="1">
      <c r="B1888" s="23">
        <v>97787</v>
      </c>
      <c r="C1888" s="23" t="s">
        <v>2098</v>
      </c>
      <c r="D1888" s="23" t="s">
        <v>20</v>
      </c>
      <c r="E1888" s="24">
        <v>493.82</v>
      </c>
    </row>
    <row r="1889" spans="2:5" ht="50.1" customHeight="1">
      <c r="B1889" s="23">
        <v>97788</v>
      </c>
      <c r="C1889" s="23" t="s">
        <v>2099</v>
      </c>
      <c r="D1889" s="23" t="s">
        <v>20</v>
      </c>
      <c r="E1889" s="24">
        <v>473.42</v>
      </c>
    </row>
    <row r="1890" spans="2:5" ht="50.1" customHeight="1">
      <c r="B1890" s="23">
        <v>97789</v>
      </c>
      <c r="C1890" s="23" t="s">
        <v>2100</v>
      </c>
      <c r="D1890" s="23" t="s">
        <v>20</v>
      </c>
      <c r="E1890" s="24">
        <v>446.53</v>
      </c>
    </row>
    <row r="1891" spans="2:5" ht="50.1" customHeight="1">
      <c r="B1891" s="23">
        <v>97790</v>
      </c>
      <c r="C1891" s="23" t="s">
        <v>2101</v>
      </c>
      <c r="D1891" s="23" t="s">
        <v>20</v>
      </c>
      <c r="E1891" s="24">
        <v>430.09</v>
      </c>
    </row>
    <row r="1892" spans="2:5" ht="50.1" customHeight="1">
      <c r="B1892" s="23">
        <v>97791</v>
      </c>
      <c r="C1892" s="23" t="s">
        <v>2102</v>
      </c>
      <c r="D1892" s="23" t="s">
        <v>20</v>
      </c>
      <c r="E1892" s="24">
        <v>440.95</v>
      </c>
    </row>
    <row r="1893" spans="2:5" ht="50.1" customHeight="1">
      <c r="B1893" s="23">
        <v>97792</v>
      </c>
      <c r="C1893" s="23" t="s">
        <v>2103</v>
      </c>
      <c r="D1893" s="23" t="s">
        <v>20</v>
      </c>
      <c r="E1893" s="24">
        <v>429.94</v>
      </c>
    </row>
    <row r="1894" spans="2:5" ht="50.1" customHeight="1">
      <c r="B1894" s="23">
        <v>97793</v>
      </c>
      <c r="C1894" s="23" t="s">
        <v>2104</v>
      </c>
      <c r="D1894" s="23" t="s">
        <v>20</v>
      </c>
      <c r="E1894" s="24">
        <v>407.82</v>
      </c>
    </row>
    <row r="1895" spans="2:5" ht="50.1" customHeight="1">
      <c r="B1895" s="23">
        <v>97794</v>
      </c>
      <c r="C1895" s="23" t="s">
        <v>2105</v>
      </c>
      <c r="D1895" s="23" t="s">
        <v>20</v>
      </c>
      <c r="E1895" s="24">
        <v>389.62</v>
      </c>
    </row>
    <row r="1896" spans="2:5" ht="50.1" customHeight="1">
      <c r="B1896" s="23">
        <v>97795</v>
      </c>
      <c r="C1896" s="23" t="s">
        <v>2106</v>
      </c>
      <c r="D1896" s="23" t="s">
        <v>20</v>
      </c>
      <c r="E1896" s="24">
        <v>423.09</v>
      </c>
    </row>
    <row r="1897" spans="2:5" ht="50.1" customHeight="1">
      <c r="B1897" s="23">
        <v>97796</v>
      </c>
      <c r="C1897" s="23" t="s">
        <v>2107</v>
      </c>
      <c r="D1897" s="23" t="s">
        <v>20</v>
      </c>
      <c r="E1897" s="24">
        <v>408.55</v>
      </c>
    </row>
    <row r="1898" spans="2:5" ht="50.1" customHeight="1">
      <c r="B1898" s="23">
        <v>97797</v>
      </c>
      <c r="C1898" s="23" t="s">
        <v>2108</v>
      </c>
      <c r="D1898" s="23" t="s">
        <v>20</v>
      </c>
      <c r="E1898" s="24">
        <v>386.02</v>
      </c>
    </row>
    <row r="1899" spans="2:5" ht="50.1" customHeight="1">
      <c r="B1899" s="23">
        <v>97798</v>
      </c>
      <c r="C1899" s="23" t="s">
        <v>2109</v>
      </c>
      <c r="D1899" s="23" t="s">
        <v>20</v>
      </c>
      <c r="E1899" s="24">
        <v>366.63</v>
      </c>
    </row>
    <row r="1900" spans="2:5" ht="50.1" customHeight="1">
      <c r="B1900" s="23">
        <v>97799</v>
      </c>
      <c r="C1900" s="23" t="s">
        <v>2110</v>
      </c>
      <c r="D1900" s="23" t="s">
        <v>20</v>
      </c>
      <c r="E1900" s="24">
        <v>507.03</v>
      </c>
    </row>
    <row r="1901" spans="2:5" ht="50.1" customHeight="1">
      <c r="B1901" s="23">
        <v>97800</v>
      </c>
      <c r="C1901" s="23" t="s">
        <v>2111</v>
      </c>
      <c r="D1901" s="23" t="s">
        <v>20</v>
      </c>
      <c r="E1901" s="24">
        <v>519.25</v>
      </c>
    </row>
    <row r="1902" spans="2:5" ht="50.1" customHeight="1">
      <c r="B1902" s="23">
        <v>89198</v>
      </c>
      <c r="C1902" s="23" t="s">
        <v>2112</v>
      </c>
      <c r="D1902" s="23" t="s">
        <v>4</v>
      </c>
      <c r="E1902" s="24">
        <v>75.3</v>
      </c>
    </row>
    <row r="1903" spans="2:5" ht="50.1" customHeight="1">
      <c r="B1903" s="23">
        <v>89199</v>
      </c>
      <c r="C1903" s="23" t="s">
        <v>2113</v>
      </c>
      <c r="D1903" s="23" t="s">
        <v>4</v>
      </c>
      <c r="E1903" s="24">
        <v>98.86</v>
      </c>
    </row>
    <row r="1904" spans="2:5" ht="50.1" customHeight="1">
      <c r="B1904" s="23">
        <v>89200</v>
      </c>
      <c r="C1904" s="23" t="s">
        <v>2114</v>
      </c>
      <c r="D1904" s="23" t="s">
        <v>4</v>
      </c>
      <c r="E1904" s="24">
        <v>230.87</v>
      </c>
    </row>
    <row r="1905" spans="2:5" ht="50.1" customHeight="1">
      <c r="B1905" s="23">
        <v>89201</v>
      </c>
      <c r="C1905" s="23" t="s">
        <v>2115</v>
      </c>
      <c r="D1905" s="23" t="s">
        <v>4</v>
      </c>
      <c r="E1905" s="24">
        <v>60.05</v>
      </c>
    </row>
    <row r="1906" spans="2:5" ht="50.1" customHeight="1">
      <c r="B1906" s="23">
        <v>89202</v>
      </c>
      <c r="C1906" s="23" t="s">
        <v>2116</v>
      </c>
      <c r="D1906" s="23" t="s">
        <v>4</v>
      </c>
      <c r="E1906" s="24">
        <v>77.58</v>
      </c>
    </row>
    <row r="1907" spans="2:5" ht="50.1" customHeight="1">
      <c r="B1907" s="23">
        <v>89203</v>
      </c>
      <c r="C1907" s="23" t="s">
        <v>2117</v>
      </c>
      <c r="D1907" s="23" t="s">
        <v>4</v>
      </c>
      <c r="E1907" s="24">
        <v>179.66</v>
      </c>
    </row>
    <row r="1908" spans="2:5" ht="50.1" customHeight="1">
      <c r="B1908" s="23">
        <v>89204</v>
      </c>
      <c r="C1908" s="23" t="s">
        <v>2118</v>
      </c>
      <c r="D1908" s="23" t="s">
        <v>4</v>
      </c>
      <c r="E1908" s="24">
        <v>54.39</v>
      </c>
    </row>
    <row r="1909" spans="2:5" ht="50.1" customHeight="1">
      <c r="B1909" s="23">
        <v>89205</v>
      </c>
      <c r="C1909" s="23" t="s">
        <v>2119</v>
      </c>
      <c r="D1909" s="23" t="s">
        <v>4</v>
      </c>
      <c r="E1909" s="24">
        <v>70.97</v>
      </c>
    </row>
    <row r="1910" spans="2:5" ht="50.1" customHeight="1">
      <c r="B1910" s="23">
        <v>89206</v>
      </c>
      <c r="C1910" s="23" t="s">
        <v>2120</v>
      </c>
      <c r="D1910" s="23" t="s">
        <v>4</v>
      </c>
      <c r="E1910" s="24">
        <v>167.19</v>
      </c>
    </row>
    <row r="1911" spans="2:5" ht="50.1" customHeight="1">
      <c r="B1911" s="23">
        <v>90808</v>
      </c>
      <c r="C1911" s="23" t="s">
        <v>2121</v>
      </c>
      <c r="D1911" s="23" t="s">
        <v>4</v>
      </c>
      <c r="E1911" s="24">
        <v>60.01</v>
      </c>
    </row>
    <row r="1912" spans="2:5" ht="50.1" customHeight="1">
      <c r="B1912" s="23">
        <v>90809</v>
      </c>
      <c r="C1912" s="23" t="s">
        <v>2122</v>
      </c>
      <c r="D1912" s="23" t="s">
        <v>4</v>
      </c>
      <c r="E1912" s="24">
        <v>57.87</v>
      </c>
    </row>
    <row r="1913" spans="2:5" ht="50.1" customHeight="1">
      <c r="B1913" s="23">
        <v>90810</v>
      </c>
      <c r="C1913" s="23" t="s">
        <v>2123</v>
      </c>
      <c r="D1913" s="23" t="s">
        <v>4</v>
      </c>
      <c r="E1913" s="24">
        <v>127.27</v>
      </c>
    </row>
    <row r="1914" spans="2:5" ht="50.1" customHeight="1">
      <c r="B1914" s="23">
        <v>90811</v>
      </c>
      <c r="C1914" s="23" t="s">
        <v>2124</v>
      </c>
      <c r="D1914" s="23" t="s">
        <v>4</v>
      </c>
      <c r="E1914" s="24">
        <v>120.8</v>
      </c>
    </row>
    <row r="1915" spans="2:5" ht="50.1" customHeight="1">
      <c r="B1915" s="23">
        <v>90812</v>
      </c>
      <c r="C1915" s="23" t="s">
        <v>2125</v>
      </c>
      <c r="D1915" s="23" t="s">
        <v>4</v>
      </c>
      <c r="E1915" s="24">
        <v>217.76</v>
      </c>
    </row>
    <row r="1916" spans="2:5" ht="50.1" customHeight="1">
      <c r="B1916" s="23">
        <v>90813</v>
      </c>
      <c r="C1916" s="23" t="s">
        <v>2126</v>
      </c>
      <c r="D1916" s="23" t="s">
        <v>4</v>
      </c>
      <c r="E1916" s="24">
        <v>208.82</v>
      </c>
    </row>
    <row r="1917" spans="2:5" ht="50.1" customHeight="1">
      <c r="B1917" s="23">
        <v>90814</v>
      </c>
      <c r="C1917" s="23" t="s">
        <v>2127</v>
      </c>
      <c r="D1917" s="23" t="s">
        <v>4</v>
      </c>
      <c r="E1917" s="24">
        <v>263.02</v>
      </c>
    </row>
    <row r="1918" spans="2:5" ht="50.1" customHeight="1">
      <c r="B1918" s="23">
        <v>90815</v>
      </c>
      <c r="C1918" s="23" t="s">
        <v>2128</v>
      </c>
      <c r="D1918" s="23" t="s">
        <v>4</v>
      </c>
      <c r="E1918" s="24">
        <v>318.52999999999997</v>
      </c>
    </row>
    <row r="1919" spans="2:5" ht="50.1" customHeight="1">
      <c r="B1919" s="23">
        <v>90877</v>
      </c>
      <c r="C1919" s="23" t="s">
        <v>2129</v>
      </c>
      <c r="D1919" s="23" t="s">
        <v>4</v>
      </c>
      <c r="E1919" s="24">
        <v>38.68</v>
      </c>
    </row>
    <row r="1920" spans="2:5" ht="50.1" customHeight="1">
      <c r="B1920" s="23">
        <v>90878</v>
      </c>
      <c r="C1920" s="23" t="s">
        <v>2130</v>
      </c>
      <c r="D1920" s="23" t="s">
        <v>4</v>
      </c>
      <c r="E1920" s="24">
        <v>37.020000000000003</v>
      </c>
    </row>
    <row r="1921" spans="2:5" ht="50.1" customHeight="1">
      <c r="B1921" s="23">
        <v>90880</v>
      </c>
      <c r="C1921" s="23" t="s">
        <v>2131</v>
      </c>
      <c r="D1921" s="23" t="s">
        <v>4</v>
      </c>
      <c r="E1921" s="24">
        <v>50.69</v>
      </c>
    </row>
    <row r="1922" spans="2:5" ht="50.1" customHeight="1">
      <c r="B1922" s="23">
        <v>90881</v>
      </c>
      <c r="C1922" s="23" t="s">
        <v>2132</v>
      </c>
      <c r="D1922" s="23" t="s">
        <v>4</v>
      </c>
      <c r="E1922" s="24">
        <v>46.7</v>
      </c>
    </row>
    <row r="1923" spans="2:5" ht="50.1" customHeight="1">
      <c r="B1923" s="23">
        <v>90883</v>
      </c>
      <c r="C1923" s="23" t="s">
        <v>2133</v>
      </c>
      <c r="D1923" s="23" t="s">
        <v>4</v>
      </c>
      <c r="E1923" s="24">
        <v>64.58</v>
      </c>
    </row>
    <row r="1924" spans="2:5" ht="50.1" customHeight="1">
      <c r="B1924" s="23">
        <v>90884</v>
      </c>
      <c r="C1924" s="23" t="s">
        <v>2134</v>
      </c>
      <c r="D1924" s="23" t="s">
        <v>4</v>
      </c>
      <c r="E1924" s="24">
        <v>62.68</v>
      </c>
    </row>
    <row r="1925" spans="2:5" ht="50.1" customHeight="1">
      <c r="B1925" s="23">
        <v>90885</v>
      </c>
      <c r="C1925" s="23" t="s">
        <v>2135</v>
      </c>
      <c r="D1925" s="23" t="s">
        <v>4</v>
      </c>
      <c r="E1925" s="24">
        <v>61.84</v>
      </c>
    </row>
    <row r="1926" spans="2:5" ht="50.1" customHeight="1">
      <c r="B1926" s="23">
        <v>90886</v>
      </c>
      <c r="C1926" s="23" t="s">
        <v>2136</v>
      </c>
      <c r="D1926" s="23" t="s">
        <v>4</v>
      </c>
      <c r="E1926" s="24">
        <v>124.15</v>
      </c>
    </row>
    <row r="1927" spans="2:5" ht="50.1" customHeight="1">
      <c r="B1927" s="23">
        <v>90887</v>
      </c>
      <c r="C1927" s="23" t="s">
        <v>2137</v>
      </c>
      <c r="D1927" s="23" t="s">
        <v>4</v>
      </c>
      <c r="E1927" s="24">
        <v>122.06</v>
      </c>
    </row>
    <row r="1928" spans="2:5" ht="50.1" customHeight="1">
      <c r="B1928" s="23">
        <v>90888</v>
      </c>
      <c r="C1928" s="23" t="s">
        <v>2138</v>
      </c>
      <c r="D1928" s="23" t="s">
        <v>4</v>
      </c>
      <c r="E1928" s="24">
        <v>121.14</v>
      </c>
    </row>
    <row r="1929" spans="2:5" ht="50.1" customHeight="1">
      <c r="B1929" s="23">
        <v>90889</v>
      </c>
      <c r="C1929" s="23" t="s">
        <v>2139</v>
      </c>
      <c r="D1929" s="23" t="s">
        <v>4</v>
      </c>
      <c r="E1929" s="24">
        <v>145.97999999999999</v>
      </c>
    </row>
    <row r="1930" spans="2:5" ht="50.1" customHeight="1">
      <c r="B1930" s="23">
        <v>90890</v>
      </c>
      <c r="C1930" s="23" t="s">
        <v>2140</v>
      </c>
      <c r="D1930" s="23" t="s">
        <v>4</v>
      </c>
      <c r="E1930" s="24">
        <v>142.88</v>
      </c>
    </row>
    <row r="1931" spans="2:5" ht="50.1" customHeight="1">
      <c r="B1931" s="23">
        <v>90891</v>
      </c>
      <c r="C1931" s="23" t="s">
        <v>2141</v>
      </c>
      <c r="D1931" s="23" t="s">
        <v>4</v>
      </c>
      <c r="E1931" s="24">
        <v>141.49</v>
      </c>
    </row>
    <row r="1932" spans="2:5" ht="50.1" customHeight="1">
      <c r="B1932" s="23">
        <v>95601</v>
      </c>
      <c r="C1932" s="23" t="s">
        <v>2142</v>
      </c>
      <c r="D1932" s="23" t="s">
        <v>18</v>
      </c>
      <c r="E1932" s="24">
        <v>16.32</v>
      </c>
    </row>
    <row r="1933" spans="2:5" ht="50.1" customHeight="1">
      <c r="B1933" s="23">
        <v>95602</v>
      </c>
      <c r="C1933" s="23" t="s">
        <v>2143</v>
      </c>
      <c r="D1933" s="23" t="s">
        <v>18</v>
      </c>
      <c r="E1933" s="24">
        <v>20.74</v>
      </c>
    </row>
    <row r="1934" spans="2:5" ht="50.1" customHeight="1">
      <c r="B1934" s="23">
        <v>95603</v>
      </c>
      <c r="C1934" s="23" t="s">
        <v>2144</v>
      </c>
      <c r="D1934" s="23" t="s">
        <v>18</v>
      </c>
      <c r="E1934" s="24">
        <v>27.23</v>
      </c>
    </row>
    <row r="1935" spans="2:5" ht="50.1" customHeight="1">
      <c r="B1935" s="23">
        <v>95604</v>
      </c>
      <c r="C1935" s="23" t="s">
        <v>2145</v>
      </c>
      <c r="D1935" s="23" t="s">
        <v>18</v>
      </c>
      <c r="E1935" s="24">
        <v>35.840000000000003</v>
      </c>
    </row>
    <row r="1936" spans="2:5" ht="50.1" customHeight="1">
      <c r="B1936" s="23">
        <v>95605</v>
      </c>
      <c r="C1936" s="23" t="s">
        <v>2146</v>
      </c>
      <c r="D1936" s="23" t="s">
        <v>18</v>
      </c>
      <c r="E1936" s="24">
        <v>56.21</v>
      </c>
    </row>
    <row r="1937" spans="2:5" ht="50.1" customHeight="1">
      <c r="B1937" s="23">
        <v>95607</v>
      </c>
      <c r="C1937" s="23" t="s">
        <v>2147</v>
      </c>
      <c r="D1937" s="23" t="s">
        <v>18</v>
      </c>
      <c r="E1937" s="24">
        <v>5.17</v>
      </c>
    </row>
    <row r="1938" spans="2:5" ht="50.1" customHeight="1">
      <c r="B1938" s="23">
        <v>95608</v>
      </c>
      <c r="C1938" s="23" t="s">
        <v>2148</v>
      </c>
      <c r="D1938" s="23" t="s">
        <v>18</v>
      </c>
      <c r="E1938" s="24">
        <v>5.99</v>
      </c>
    </row>
    <row r="1939" spans="2:5" ht="50.1" customHeight="1">
      <c r="B1939" s="23">
        <v>95609</v>
      </c>
      <c r="C1939" s="23" t="s">
        <v>2149</v>
      </c>
      <c r="D1939" s="23" t="s">
        <v>18</v>
      </c>
      <c r="E1939" s="24">
        <v>6.66</v>
      </c>
    </row>
    <row r="1940" spans="2:5" ht="50.1" customHeight="1">
      <c r="B1940" s="23">
        <v>96160</v>
      </c>
      <c r="C1940" s="23" t="s">
        <v>2150</v>
      </c>
      <c r="D1940" s="23" t="s">
        <v>4</v>
      </c>
      <c r="E1940" s="24">
        <v>166.82</v>
      </c>
    </row>
    <row r="1941" spans="2:5" ht="50.1" customHeight="1">
      <c r="B1941" s="23">
        <v>96161</v>
      </c>
      <c r="C1941" s="23" t="s">
        <v>2151</v>
      </c>
      <c r="D1941" s="23" t="s">
        <v>4</v>
      </c>
      <c r="E1941" s="24">
        <v>244.51</v>
      </c>
    </row>
    <row r="1942" spans="2:5" ht="50.1" customHeight="1">
      <c r="B1942" s="23">
        <v>96162</v>
      </c>
      <c r="C1942" s="23" t="s">
        <v>2152</v>
      </c>
      <c r="D1942" s="23" t="s">
        <v>4</v>
      </c>
      <c r="E1942" s="24">
        <v>316.29000000000002</v>
      </c>
    </row>
    <row r="1943" spans="2:5" ht="50.1" customHeight="1">
      <c r="B1943" s="23">
        <v>96163</v>
      </c>
      <c r="C1943" s="23" t="s">
        <v>2153</v>
      </c>
      <c r="D1943" s="23" t="s">
        <v>4</v>
      </c>
      <c r="E1943" s="24">
        <v>357.89</v>
      </c>
    </row>
    <row r="1944" spans="2:5" ht="50.1" customHeight="1">
      <c r="B1944" s="23">
        <v>96164</v>
      </c>
      <c r="C1944" s="23" t="s">
        <v>2154</v>
      </c>
      <c r="D1944" s="23" t="s">
        <v>4</v>
      </c>
      <c r="E1944" s="24">
        <v>151.51</v>
      </c>
    </row>
    <row r="1945" spans="2:5" ht="50.1" customHeight="1">
      <c r="B1945" s="23">
        <v>96165</v>
      </c>
      <c r="C1945" s="23" t="s">
        <v>2155</v>
      </c>
      <c r="D1945" s="23" t="s">
        <v>4</v>
      </c>
      <c r="E1945" s="24">
        <v>223.57</v>
      </c>
    </row>
    <row r="1946" spans="2:5" ht="50.1" customHeight="1">
      <c r="B1946" s="23">
        <v>96166</v>
      </c>
      <c r="C1946" s="23" t="s">
        <v>2156</v>
      </c>
      <c r="D1946" s="23" t="s">
        <v>4</v>
      </c>
      <c r="E1946" s="24">
        <v>284.20999999999998</v>
      </c>
    </row>
    <row r="1947" spans="2:5" ht="50.1" customHeight="1">
      <c r="B1947" s="23">
        <v>96167</v>
      </c>
      <c r="C1947" s="23" t="s">
        <v>2157</v>
      </c>
      <c r="D1947" s="23" t="s">
        <v>4</v>
      </c>
      <c r="E1947" s="24">
        <v>312.49</v>
      </c>
    </row>
    <row r="1948" spans="2:5" ht="50.1" customHeight="1">
      <c r="B1948" s="23">
        <v>96168</v>
      </c>
      <c r="C1948" s="23" t="s">
        <v>2158</v>
      </c>
      <c r="D1948" s="23" t="s">
        <v>4</v>
      </c>
      <c r="E1948" s="24">
        <v>144.12</v>
      </c>
    </row>
    <row r="1949" spans="2:5" ht="50.1" customHeight="1">
      <c r="B1949" s="23">
        <v>96169</v>
      </c>
      <c r="C1949" s="23" t="s">
        <v>2159</v>
      </c>
      <c r="D1949" s="23" t="s">
        <v>4</v>
      </c>
      <c r="E1949" s="24">
        <v>214.06</v>
      </c>
    </row>
    <row r="1950" spans="2:5" ht="50.1" customHeight="1">
      <c r="B1950" s="23">
        <v>96170</v>
      </c>
      <c r="C1950" s="23" t="s">
        <v>2160</v>
      </c>
      <c r="D1950" s="23" t="s">
        <v>4</v>
      </c>
      <c r="E1950" s="24">
        <v>272.61</v>
      </c>
    </row>
    <row r="1951" spans="2:5" ht="50.1" customHeight="1">
      <c r="B1951" s="23">
        <v>96171</v>
      </c>
      <c r="C1951" s="23" t="s">
        <v>2161</v>
      </c>
      <c r="D1951" s="23" t="s">
        <v>4</v>
      </c>
      <c r="E1951" s="24">
        <v>296.94</v>
      </c>
    </row>
    <row r="1952" spans="2:5" ht="50.1" customHeight="1">
      <c r="B1952" s="23">
        <v>96172</v>
      </c>
      <c r="C1952" s="23" t="s">
        <v>2162</v>
      </c>
      <c r="D1952" s="23" t="s">
        <v>4</v>
      </c>
      <c r="E1952" s="24">
        <v>177.33</v>
      </c>
    </row>
    <row r="1953" spans="2:5" ht="50.1" customHeight="1">
      <c r="B1953" s="23">
        <v>96173</v>
      </c>
      <c r="C1953" s="23" t="s">
        <v>2163</v>
      </c>
      <c r="D1953" s="23" t="s">
        <v>4</v>
      </c>
      <c r="E1953" s="24">
        <v>257.66000000000003</v>
      </c>
    </row>
    <row r="1954" spans="2:5" ht="50.1" customHeight="1">
      <c r="B1954" s="23">
        <v>96174</v>
      </c>
      <c r="C1954" s="23" t="s">
        <v>2164</v>
      </c>
      <c r="D1954" s="23" t="s">
        <v>4</v>
      </c>
      <c r="E1954" s="24">
        <v>333.13</v>
      </c>
    </row>
    <row r="1955" spans="2:5" ht="50.1" customHeight="1">
      <c r="B1955" s="23">
        <v>96175</v>
      </c>
      <c r="C1955" s="23" t="s">
        <v>2165</v>
      </c>
      <c r="D1955" s="23" t="s">
        <v>4</v>
      </c>
      <c r="E1955" s="24">
        <v>377.45</v>
      </c>
    </row>
    <row r="1956" spans="2:5" ht="50.1" customHeight="1">
      <c r="B1956" s="23">
        <v>96176</v>
      </c>
      <c r="C1956" s="23" t="s">
        <v>2166</v>
      </c>
      <c r="D1956" s="23" t="s">
        <v>4</v>
      </c>
      <c r="E1956" s="24">
        <v>158.5</v>
      </c>
    </row>
    <row r="1957" spans="2:5" ht="50.1" customHeight="1">
      <c r="B1957" s="23">
        <v>96177</v>
      </c>
      <c r="C1957" s="23" t="s">
        <v>2167</v>
      </c>
      <c r="D1957" s="23" t="s">
        <v>4</v>
      </c>
      <c r="E1957" s="24">
        <v>231.62</v>
      </c>
    </row>
    <row r="1958" spans="2:5" ht="50.1" customHeight="1">
      <c r="B1958" s="23">
        <v>96178</v>
      </c>
      <c r="C1958" s="23" t="s">
        <v>2168</v>
      </c>
      <c r="D1958" s="23" t="s">
        <v>4</v>
      </c>
      <c r="E1958" s="24">
        <v>293.73</v>
      </c>
    </row>
    <row r="1959" spans="2:5" ht="50.1" customHeight="1">
      <c r="B1959" s="23">
        <v>96179</v>
      </c>
      <c r="C1959" s="23" t="s">
        <v>2169</v>
      </c>
      <c r="D1959" s="23" t="s">
        <v>4</v>
      </c>
      <c r="E1959" s="24">
        <v>322.82</v>
      </c>
    </row>
    <row r="1960" spans="2:5" ht="50.1" customHeight="1">
      <c r="B1960" s="23">
        <v>96180</v>
      </c>
      <c r="C1960" s="23" t="s">
        <v>2170</v>
      </c>
      <c r="D1960" s="23" t="s">
        <v>4</v>
      </c>
      <c r="E1960" s="24">
        <v>149.27000000000001</v>
      </c>
    </row>
    <row r="1961" spans="2:5" ht="50.1" customHeight="1">
      <c r="B1961" s="23">
        <v>96181</v>
      </c>
      <c r="C1961" s="23" t="s">
        <v>2171</v>
      </c>
      <c r="D1961" s="23" t="s">
        <v>4</v>
      </c>
      <c r="E1961" s="24">
        <v>220.04</v>
      </c>
    </row>
    <row r="1962" spans="2:5" ht="50.1" customHeight="1">
      <c r="B1962" s="23">
        <v>96182</v>
      </c>
      <c r="C1962" s="23" t="s">
        <v>2172</v>
      </c>
      <c r="D1962" s="23" t="s">
        <v>4</v>
      </c>
      <c r="E1962" s="24">
        <v>278.36</v>
      </c>
    </row>
    <row r="1963" spans="2:5" ht="50.1" customHeight="1">
      <c r="B1963" s="23">
        <v>96183</v>
      </c>
      <c r="C1963" s="23" t="s">
        <v>2173</v>
      </c>
      <c r="D1963" s="23" t="s">
        <v>4</v>
      </c>
      <c r="E1963" s="24">
        <v>303.94</v>
      </c>
    </row>
    <row r="1964" spans="2:5" ht="50.1" customHeight="1">
      <c r="B1964" s="23">
        <v>98228</v>
      </c>
      <c r="C1964" s="23" t="s">
        <v>2174</v>
      </c>
      <c r="D1964" s="23" t="s">
        <v>4</v>
      </c>
      <c r="E1964" s="24">
        <v>45.75</v>
      </c>
    </row>
    <row r="1965" spans="2:5" ht="50.1" customHeight="1">
      <c r="B1965" s="23">
        <v>98229</v>
      </c>
      <c r="C1965" s="23" t="s">
        <v>2175</v>
      </c>
      <c r="D1965" s="23" t="s">
        <v>4</v>
      </c>
      <c r="E1965" s="24">
        <v>61.77</v>
      </c>
    </row>
    <row r="1966" spans="2:5" ht="50.1" customHeight="1">
      <c r="B1966" s="23">
        <v>98230</v>
      </c>
      <c r="C1966" s="23" t="s">
        <v>2176</v>
      </c>
      <c r="D1966" s="23" t="s">
        <v>4</v>
      </c>
      <c r="E1966" s="24">
        <v>83.75</v>
      </c>
    </row>
    <row r="1967" spans="2:5" ht="50.1" customHeight="1">
      <c r="B1967" s="23">
        <v>83534</v>
      </c>
      <c r="C1967" s="23" t="s">
        <v>2177</v>
      </c>
      <c r="D1967" s="23" t="s">
        <v>20</v>
      </c>
      <c r="E1967" s="24">
        <v>452.01</v>
      </c>
    </row>
    <row r="1968" spans="2:5" ht="50.1" customHeight="1">
      <c r="B1968" s="23">
        <v>95240</v>
      </c>
      <c r="C1968" s="23" t="s">
        <v>2178</v>
      </c>
      <c r="D1968" s="23" t="s">
        <v>19</v>
      </c>
      <c r="E1968" s="24">
        <v>11.7</v>
      </c>
    </row>
    <row r="1969" spans="2:5" ht="50.1" customHeight="1">
      <c r="B1969" s="23">
        <v>95241</v>
      </c>
      <c r="C1969" s="23" t="s">
        <v>2179</v>
      </c>
      <c r="D1969" s="23" t="s">
        <v>19</v>
      </c>
      <c r="E1969" s="24">
        <v>19.510000000000002</v>
      </c>
    </row>
    <row r="1970" spans="2:5" ht="50.1" customHeight="1">
      <c r="B1970" s="23">
        <v>96616</v>
      </c>
      <c r="C1970" s="23" t="s">
        <v>2180</v>
      </c>
      <c r="D1970" s="23" t="s">
        <v>20</v>
      </c>
      <c r="E1970" s="24">
        <v>409.08</v>
      </c>
    </row>
    <row r="1971" spans="2:5" ht="50.1" customHeight="1">
      <c r="B1971" s="23">
        <v>96617</v>
      </c>
      <c r="C1971" s="23" t="s">
        <v>2181</v>
      </c>
      <c r="D1971" s="23" t="s">
        <v>19</v>
      </c>
      <c r="E1971" s="24">
        <v>12.25</v>
      </c>
    </row>
    <row r="1972" spans="2:5" ht="50.1" customHeight="1">
      <c r="B1972" s="23">
        <v>96619</v>
      </c>
      <c r="C1972" s="23" t="s">
        <v>2182</v>
      </c>
      <c r="D1972" s="23" t="s">
        <v>19</v>
      </c>
      <c r="E1972" s="24">
        <v>20.440000000000001</v>
      </c>
    </row>
    <row r="1973" spans="2:5" ht="50.1" customHeight="1">
      <c r="B1973" s="23">
        <v>96620</v>
      </c>
      <c r="C1973" s="23" t="s">
        <v>2183</v>
      </c>
      <c r="D1973" s="23" t="s">
        <v>20</v>
      </c>
      <c r="E1973" s="24">
        <v>390.55</v>
      </c>
    </row>
    <row r="1974" spans="2:5" ht="50.1" customHeight="1">
      <c r="B1974" s="23">
        <v>96621</v>
      </c>
      <c r="C1974" s="23" t="s">
        <v>2184</v>
      </c>
      <c r="D1974" s="23" t="s">
        <v>20</v>
      </c>
      <c r="E1974" s="24">
        <v>158.43</v>
      </c>
    </row>
    <row r="1975" spans="2:5" ht="50.1" customHeight="1">
      <c r="B1975" s="23">
        <v>96622</v>
      </c>
      <c r="C1975" s="23" t="s">
        <v>2185</v>
      </c>
      <c r="D1975" s="23" t="s">
        <v>20</v>
      </c>
      <c r="E1975" s="24">
        <v>104.08</v>
      </c>
    </row>
    <row r="1976" spans="2:5" ht="50.1" customHeight="1">
      <c r="B1976" s="23">
        <v>96623</v>
      </c>
      <c r="C1976" s="23" t="s">
        <v>2186</v>
      </c>
      <c r="D1976" s="23" t="s">
        <v>20</v>
      </c>
      <c r="E1976" s="24">
        <v>145.74</v>
      </c>
    </row>
    <row r="1977" spans="2:5" ht="50.1" customHeight="1">
      <c r="B1977" s="23">
        <v>96624</v>
      </c>
      <c r="C1977" s="23" t="s">
        <v>2187</v>
      </c>
      <c r="D1977" s="23" t="s">
        <v>20</v>
      </c>
      <c r="E1977" s="24">
        <v>99.61</v>
      </c>
    </row>
    <row r="1978" spans="2:5" ht="50.1" customHeight="1">
      <c r="B1978" s="23">
        <v>97082</v>
      </c>
      <c r="C1978" s="23" t="s">
        <v>2188</v>
      </c>
      <c r="D1978" s="23" t="s">
        <v>20</v>
      </c>
      <c r="E1978" s="24">
        <v>41.61</v>
      </c>
    </row>
    <row r="1979" spans="2:5" ht="50.1" customHeight="1">
      <c r="B1979" s="23">
        <v>97083</v>
      </c>
      <c r="C1979" s="23" t="s">
        <v>2189</v>
      </c>
      <c r="D1979" s="23" t="s">
        <v>19</v>
      </c>
      <c r="E1979" s="24">
        <v>2.2799999999999998</v>
      </c>
    </row>
    <row r="1980" spans="2:5" ht="50.1" customHeight="1">
      <c r="B1980" s="23">
        <v>97084</v>
      </c>
      <c r="C1980" s="23" t="s">
        <v>2190</v>
      </c>
      <c r="D1980" s="23" t="s">
        <v>19</v>
      </c>
      <c r="E1980" s="24">
        <v>0.47</v>
      </c>
    </row>
    <row r="1981" spans="2:5" ht="50.1" customHeight="1">
      <c r="B1981" s="23">
        <v>97086</v>
      </c>
      <c r="C1981" s="23" t="s">
        <v>2191</v>
      </c>
      <c r="D1981" s="23" t="s">
        <v>19</v>
      </c>
      <c r="E1981" s="24">
        <v>87.17</v>
      </c>
    </row>
    <row r="1982" spans="2:5" ht="50.1" customHeight="1">
      <c r="B1982" s="23">
        <v>97094</v>
      </c>
      <c r="C1982" s="23" t="s">
        <v>2192</v>
      </c>
      <c r="D1982" s="23" t="s">
        <v>20</v>
      </c>
      <c r="E1982" s="24">
        <v>382.9</v>
      </c>
    </row>
    <row r="1983" spans="2:5" ht="50.1" customHeight="1">
      <c r="B1983" s="23">
        <v>97095</v>
      </c>
      <c r="C1983" s="23" t="s">
        <v>2193</v>
      </c>
      <c r="D1983" s="23" t="s">
        <v>20</v>
      </c>
      <c r="E1983" s="24">
        <v>359.38</v>
      </c>
    </row>
    <row r="1984" spans="2:5" ht="50.1" customHeight="1">
      <c r="B1984" s="23">
        <v>97096</v>
      </c>
      <c r="C1984" s="23" t="s">
        <v>2194</v>
      </c>
      <c r="D1984" s="23" t="s">
        <v>20</v>
      </c>
      <c r="E1984" s="24">
        <v>347.31</v>
      </c>
    </row>
    <row r="1985" spans="2:5" ht="50.1" customHeight="1">
      <c r="B1985" s="23">
        <v>90996</v>
      </c>
      <c r="C1985" s="23" t="s">
        <v>2195</v>
      </c>
      <c r="D1985" s="23" t="s">
        <v>19</v>
      </c>
      <c r="E1985" s="24">
        <v>11.73</v>
      </c>
    </row>
    <row r="1986" spans="2:5" ht="50.1" customHeight="1">
      <c r="B1986" s="23">
        <v>90997</v>
      </c>
      <c r="C1986" s="23" t="s">
        <v>2196</v>
      </c>
      <c r="D1986" s="23" t="s">
        <v>19</v>
      </c>
      <c r="E1986" s="24">
        <v>16.02</v>
      </c>
    </row>
    <row r="1987" spans="2:5" ht="50.1" customHeight="1">
      <c r="B1987" s="23">
        <v>90998</v>
      </c>
      <c r="C1987" s="23" t="s">
        <v>2197</v>
      </c>
      <c r="D1987" s="23" t="s">
        <v>19</v>
      </c>
      <c r="E1987" s="24">
        <v>19.37</v>
      </c>
    </row>
    <row r="1988" spans="2:5" ht="50.1" customHeight="1">
      <c r="B1988" s="23">
        <v>91000</v>
      </c>
      <c r="C1988" s="23" t="s">
        <v>2198</v>
      </c>
      <c r="D1988" s="23" t="s">
        <v>19</v>
      </c>
      <c r="E1988" s="24">
        <v>14.74</v>
      </c>
    </row>
    <row r="1989" spans="2:5" ht="50.1" customHeight="1">
      <c r="B1989" s="23">
        <v>91002</v>
      </c>
      <c r="C1989" s="23" t="s">
        <v>2199</v>
      </c>
      <c r="D1989" s="23" t="s">
        <v>19</v>
      </c>
      <c r="E1989" s="24">
        <v>13.54</v>
      </c>
    </row>
    <row r="1990" spans="2:5" ht="50.1" customHeight="1">
      <c r="B1990" s="23">
        <v>91003</v>
      </c>
      <c r="C1990" s="23" t="s">
        <v>2200</v>
      </c>
      <c r="D1990" s="23" t="s">
        <v>19</v>
      </c>
      <c r="E1990" s="24">
        <v>15.71</v>
      </c>
    </row>
    <row r="1991" spans="2:5" ht="50.1" customHeight="1">
      <c r="B1991" s="23">
        <v>91004</v>
      </c>
      <c r="C1991" s="23" t="s">
        <v>2201</v>
      </c>
      <c r="D1991" s="23" t="s">
        <v>19</v>
      </c>
      <c r="E1991" s="24">
        <v>12.42</v>
      </c>
    </row>
    <row r="1992" spans="2:5" ht="50.1" customHeight="1">
      <c r="B1992" s="23">
        <v>91005</v>
      </c>
      <c r="C1992" s="23" t="s">
        <v>2202</v>
      </c>
      <c r="D1992" s="23" t="s">
        <v>19</v>
      </c>
      <c r="E1992" s="24">
        <v>14.94</v>
      </c>
    </row>
    <row r="1993" spans="2:5" ht="50.1" customHeight="1">
      <c r="B1993" s="23">
        <v>91006</v>
      </c>
      <c r="C1993" s="23" t="s">
        <v>2203</v>
      </c>
      <c r="D1993" s="23" t="s">
        <v>19</v>
      </c>
      <c r="E1993" s="24">
        <v>11.48</v>
      </c>
    </row>
    <row r="1994" spans="2:5" ht="50.1" customHeight="1">
      <c r="B1994" s="23">
        <v>91007</v>
      </c>
      <c r="C1994" s="23" t="s">
        <v>2204</v>
      </c>
      <c r="D1994" s="23" t="s">
        <v>19</v>
      </c>
      <c r="E1994" s="24">
        <v>10.28</v>
      </c>
    </row>
    <row r="1995" spans="2:5" ht="50.1" customHeight="1">
      <c r="B1995" s="23">
        <v>91008</v>
      </c>
      <c r="C1995" s="23" t="s">
        <v>2205</v>
      </c>
      <c r="D1995" s="23" t="s">
        <v>19</v>
      </c>
      <c r="E1995" s="24">
        <v>12.45</v>
      </c>
    </row>
    <row r="1996" spans="2:5" ht="50.1" customHeight="1">
      <c r="B1996" s="23">
        <v>92263</v>
      </c>
      <c r="C1996" s="23" t="s">
        <v>2206</v>
      </c>
      <c r="D1996" s="23" t="s">
        <v>19</v>
      </c>
      <c r="E1996" s="24">
        <v>85.69</v>
      </c>
    </row>
    <row r="1997" spans="2:5" ht="50.1" customHeight="1">
      <c r="B1997" s="23">
        <v>92264</v>
      </c>
      <c r="C1997" s="23" t="s">
        <v>2207</v>
      </c>
      <c r="D1997" s="23" t="s">
        <v>19</v>
      </c>
      <c r="E1997" s="24">
        <v>93.92</v>
      </c>
    </row>
    <row r="1998" spans="2:5" ht="50.1" customHeight="1">
      <c r="B1998" s="23">
        <v>92265</v>
      </c>
      <c r="C1998" s="23" t="s">
        <v>2208</v>
      </c>
      <c r="D1998" s="23" t="s">
        <v>19</v>
      </c>
      <c r="E1998" s="24">
        <v>67.39</v>
      </c>
    </row>
    <row r="1999" spans="2:5" ht="50.1" customHeight="1">
      <c r="B1999" s="23">
        <v>92266</v>
      </c>
      <c r="C1999" s="23" t="s">
        <v>2209</v>
      </c>
      <c r="D1999" s="23" t="s">
        <v>19</v>
      </c>
      <c r="E1999" s="24">
        <v>74.72</v>
      </c>
    </row>
    <row r="2000" spans="2:5" ht="50.1" customHeight="1">
      <c r="B2000" s="23">
        <v>92267</v>
      </c>
      <c r="C2000" s="23" t="s">
        <v>2210</v>
      </c>
      <c r="D2000" s="23" t="s">
        <v>19</v>
      </c>
      <c r="E2000" s="24">
        <v>24.3</v>
      </c>
    </row>
    <row r="2001" spans="2:5" ht="50.1" customHeight="1">
      <c r="B2001" s="23">
        <v>92268</v>
      </c>
      <c r="C2001" s="23" t="s">
        <v>2211</v>
      </c>
      <c r="D2001" s="23" t="s">
        <v>19</v>
      </c>
      <c r="E2001" s="24">
        <v>30.76</v>
      </c>
    </row>
    <row r="2002" spans="2:5" ht="50.1" customHeight="1">
      <c r="B2002" s="23">
        <v>92269</v>
      </c>
      <c r="C2002" s="23" t="s">
        <v>2212</v>
      </c>
      <c r="D2002" s="23" t="s">
        <v>19</v>
      </c>
      <c r="E2002" s="24">
        <v>88.58</v>
      </c>
    </row>
    <row r="2003" spans="2:5" ht="50.1" customHeight="1">
      <c r="B2003" s="23">
        <v>92270</v>
      </c>
      <c r="C2003" s="23" t="s">
        <v>2213</v>
      </c>
      <c r="D2003" s="23" t="s">
        <v>19</v>
      </c>
      <c r="E2003" s="24">
        <v>73.86</v>
      </c>
    </row>
    <row r="2004" spans="2:5" ht="50.1" customHeight="1">
      <c r="B2004" s="23">
        <v>92271</v>
      </c>
      <c r="C2004" s="23" t="s">
        <v>2214</v>
      </c>
      <c r="D2004" s="23" t="s">
        <v>19</v>
      </c>
      <c r="E2004" s="24">
        <v>56.74</v>
      </c>
    </row>
    <row r="2005" spans="2:5" ht="50.1" customHeight="1">
      <c r="B2005" s="23">
        <v>92272</v>
      </c>
      <c r="C2005" s="23" t="s">
        <v>2215</v>
      </c>
      <c r="D2005" s="23" t="s">
        <v>4</v>
      </c>
      <c r="E2005" s="24">
        <v>15.38</v>
      </c>
    </row>
    <row r="2006" spans="2:5" ht="50.1" customHeight="1">
      <c r="B2006" s="23">
        <v>92273</v>
      </c>
      <c r="C2006" s="23" t="s">
        <v>2216</v>
      </c>
      <c r="D2006" s="23" t="s">
        <v>4</v>
      </c>
      <c r="E2006" s="24">
        <v>6.42</v>
      </c>
    </row>
    <row r="2007" spans="2:5" ht="50.1" customHeight="1">
      <c r="B2007" s="23">
        <v>92408</v>
      </c>
      <c r="C2007" s="23" t="s">
        <v>2217</v>
      </c>
      <c r="D2007" s="23" t="s">
        <v>19</v>
      </c>
      <c r="E2007" s="24">
        <v>169.11</v>
      </c>
    </row>
    <row r="2008" spans="2:5" ht="50.1" customHeight="1">
      <c r="B2008" s="23">
        <v>92409</v>
      </c>
      <c r="C2008" s="23" t="s">
        <v>2218</v>
      </c>
      <c r="D2008" s="23" t="s">
        <v>19</v>
      </c>
      <c r="E2008" s="24">
        <v>159.94999999999999</v>
      </c>
    </row>
    <row r="2009" spans="2:5" ht="50.1" customHeight="1">
      <c r="B2009" s="23">
        <v>92410</v>
      </c>
      <c r="C2009" s="23" t="s">
        <v>2219</v>
      </c>
      <c r="D2009" s="23" t="s">
        <v>19</v>
      </c>
      <c r="E2009" s="24">
        <v>116.5</v>
      </c>
    </row>
    <row r="2010" spans="2:5" ht="50.1" customHeight="1">
      <c r="B2010" s="23">
        <v>92411</v>
      </c>
      <c r="C2010" s="23" t="s">
        <v>2220</v>
      </c>
      <c r="D2010" s="23" t="s">
        <v>19</v>
      </c>
      <c r="E2010" s="24">
        <v>108.41</v>
      </c>
    </row>
    <row r="2011" spans="2:5" ht="50.1" customHeight="1">
      <c r="B2011" s="23">
        <v>92412</v>
      </c>
      <c r="C2011" s="23" t="s">
        <v>2221</v>
      </c>
      <c r="D2011" s="23" t="s">
        <v>19</v>
      </c>
      <c r="E2011" s="24">
        <v>77.94</v>
      </c>
    </row>
    <row r="2012" spans="2:5" ht="50.1" customHeight="1">
      <c r="B2012" s="23">
        <v>92413</v>
      </c>
      <c r="C2012" s="23" t="s">
        <v>2222</v>
      </c>
      <c r="D2012" s="23" t="s">
        <v>19</v>
      </c>
      <c r="E2012" s="24">
        <v>71.709999999999994</v>
      </c>
    </row>
    <row r="2013" spans="2:5" ht="50.1" customHeight="1">
      <c r="B2013" s="23">
        <v>92414</v>
      </c>
      <c r="C2013" s="23" t="s">
        <v>2223</v>
      </c>
      <c r="D2013" s="23" t="s">
        <v>19</v>
      </c>
      <c r="E2013" s="24">
        <v>87.65</v>
      </c>
    </row>
    <row r="2014" spans="2:5" ht="50.1" customHeight="1">
      <c r="B2014" s="23">
        <v>92415</v>
      </c>
      <c r="C2014" s="23" t="s">
        <v>2224</v>
      </c>
      <c r="D2014" s="23" t="s">
        <v>19</v>
      </c>
      <c r="E2014" s="24">
        <v>79.56</v>
      </c>
    </row>
    <row r="2015" spans="2:5" ht="50.1" customHeight="1">
      <c r="B2015" s="23">
        <v>92416</v>
      </c>
      <c r="C2015" s="23" t="s">
        <v>2225</v>
      </c>
      <c r="D2015" s="23" t="s">
        <v>19</v>
      </c>
      <c r="E2015" s="24">
        <v>104.28</v>
      </c>
    </row>
    <row r="2016" spans="2:5" ht="50.1" customHeight="1">
      <c r="B2016" s="23">
        <v>92417</v>
      </c>
      <c r="C2016" s="23" t="s">
        <v>2226</v>
      </c>
      <c r="D2016" s="23" t="s">
        <v>19</v>
      </c>
      <c r="E2016" s="24">
        <v>96.23</v>
      </c>
    </row>
    <row r="2017" spans="2:5" ht="50.1" customHeight="1">
      <c r="B2017" s="23">
        <v>92418</v>
      </c>
      <c r="C2017" s="23" t="s">
        <v>2227</v>
      </c>
      <c r="D2017" s="23" t="s">
        <v>19</v>
      </c>
      <c r="E2017" s="24">
        <v>57.39</v>
      </c>
    </row>
    <row r="2018" spans="2:5" ht="50.1" customHeight="1">
      <c r="B2018" s="23">
        <v>92419</v>
      </c>
      <c r="C2018" s="23" t="s">
        <v>2228</v>
      </c>
      <c r="D2018" s="23" t="s">
        <v>19</v>
      </c>
      <c r="E2018" s="24">
        <v>51.19</v>
      </c>
    </row>
    <row r="2019" spans="2:5" ht="50.1" customHeight="1">
      <c r="B2019" s="23">
        <v>92420</v>
      </c>
      <c r="C2019" s="23" t="s">
        <v>2229</v>
      </c>
      <c r="D2019" s="23" t="s">
        <v>19</v>
      </c>
      <c r="E2019" s="24">
        <v>70.180000000000007</v>
      </c>
    </row>
    <row r="2020" spans="2:5" ht="50.1" customHeight="1">
      <c r="B2020" s="23">
        <v>92421</v>
      </c>
      <c r="C2020" s="23" t="s">
        <v>2230</v>
      </c>
      <c r="D2020" s="23" t="s">
        <v>19</v>
      </c>
      <c r="E2020" s="24">
        <v>63.97</v>
      </c>
    </row>
    <row r="2021" spans="2:5" ht="50.1" customHeight="1">
      <c r="B2021" s="23">
        <v>92422</v>
      </c>
      <c r="C2021" s="23" t="s">
        <v>2231</v>
      </c>
      <c r="D2021" s="23" t="s">
        <v>19</v>
      </c>
      <c r="E2021" s="24">
        <v>47.53</v>
      </c>
    </row>
    <row r="2022" spans="2:5" ht="50.1" customHeight="1">
      <c r="B2022" s="23">
        <v>92423</v>
      </c>
      <c r="C2022" s="23" t="s">
        <v>2232</v>
      </c>
      <c r="D2022" s="23" t="s">
        <v>19</v>
      </c>
      <c r="E2022" s="24">
        <v>42.15</v>
      </c>
    </row>
    <row r="2023" spans="2:5" ht="50.1" customHeight="1">
      <c r="B2023" s="23">
        <v>92424</v>
      </c>
      <c r="C2023" s="23" t="s">
        <v>2233</v>
      </c>
      <c r="D2023" s="23" t="s">
        <v>19</v>
      </c>
      <c r="E2023" s="24">
        <v>58.66</v>
      </c>
    </row>
    <row r="2024" spans="2:5" ht="50.1" customHeight="1">
      <c r="B2024" s="23">
        <v>92425</v>
      </c>
      <c r="C2024" s="23" t="s">
        <v>2234</v>
      </c>
      <c r="D2024" s="23" t="s">
        <v>19</v>
      </c>
      <c r="E2024" s="24">
        <v>53.26</v>
      </c>
    </row>
    <row r="2025" spans="2:5" ht="50.1" customHeight="1">
      <c r="B2025" s="23">
        <v>92426</v>
      </c>
      <c r="C2025" s="23" t="s">
        <v>2235</v>
      </c>
      <c r="D2025" s="23" t="s">
        <v>19</v>
      </c>
      <c r="E2025" s="24">
        <v>42.57</v>
      </c>
    </row>
    <row r="2026" spans="2:5" ht="50.1" customHeight="1">
      <c r="B2026" s="23">
        <v>92427</v>
      </c>
      <c r="C2026" s="23" t="s">
        <v>2236</v>
      </c>
      <c r="D2026" s="23" t="s">
        <v>19</v>
      </c>
      <c r="E2026" s="24">
        <v>37.58</v>
      </c>
    </row>
    <row r="2027" spans="2:5" ht="50.1" customHeight="1">
      <c r="B2027" s="23">
        <v>92428</v>
      </c>
      <c r="C2027" s="23" t="s">
        <v>2237</v>
      </c>
      <c r="D2027" s="23" t="s">
        <v>19</v>
      </c>
      <c r="E2027" s="24">
        <v>52.88</v>
      </c>
    </row>
    <row r="2028" spans="2:5" ht="50.1" customHeight="1">
      <c r="B2028" s="23">
        <v>92429</v>
      </c>
      <c r="C2028" s="23" t="s">
        <v>2238</v>
      </c>
      <c r="D2028" s="23" t="s">
        <v>19</v>
      </c>
      <c r="E2028" s="24">
        <v>47.88</v>
      </c>
    </row>
    <row r="2029" spans="2:5" ht="50.1" customHeight="1">
      <c r="B2029" s="23">
        <v>92430</v>
      </c>
      <c r="C2029" s="23" t="s">
        <v>2239</v>
      </c>
      <c r="D2029" s="23" t="s">
        <v>19</v>
      </c>
      <c r="E2029" s="24">
        <v>38.53</v>
      </c>
    </row>
    <row r="2030" spans="2:5" ht="50.1" customHeight="1">
      <c r="B2030" s="23">
        <v>92431</v>
      </c>
      <c r="C2030" s="23" t="s">
        <v>2240</v>
      </c>
      <c r="D2030" s="23" t="s">
        <v>19</v>
      </c>
      <c r="E2030" s="24">
        <v>33.79</v>
      </c>
    </row>
    <row r="2031" spans="2:5" ht="50.1" customHeight="1">
      <c r="B2031" s="23">
        <v>92432</v>
      </c>
      <c r="C2031" s="23" t="s">
        <v>2241</v>
      </c>
      <c r="D2031" s="23" t="s">
        <v>19</v>
      </c>
      <c r="E2031" s="24">
        <v>48.3</v>
      </c>
    </row>
    <row r="2032" spans="2:5" ht="50.1" customHeight="1">
      <c r="B2032" s="23">
        <v>92433</v>
      </c>
      <c r="C2032" s="23" t="s">
        <v>2242</v>
      </c>
      <c r="D2032" s="23" t="s">
        <v>19</v>
      </c>
      <c r="E2032" s="24">
        <v>43.57</v>
      </c>
    </row>
    <row r="2033" spans="2:5" ht="50.1" customHeight="1">
      <c r="B2033" s="23">
        <v>92434</v>
      </c>
      <c r="C2033" s="23" t="s">
        <v>2243</v>
      </c>
      <c r="D2033" s="23" t="s">
        <v>19</v>
      </c>
      <c r="E2033" s="24">
        <v>36.81</v>
      </c>
    </row>
    <row r="2034" spans="2:5" ht="50.1" customHeight="1">
      <c r="B2034" s="23">
        <v>92435</v>
      </c>
      <c r="C2034" s="23" t="s">
        <v>2244</v>
      </c>
      <c r="D2034" s="23" t="s">
        <v>19</v>
      </c>
      <c r="E2034" s="24">
        <v>32.22</v>
      </c>
    </row>
    <row r="2035" spans="2:5" ht="50.1" customHeight="1">
      <c r="B2035" s="23">
        <v>92436</v>
      </c>
      <c r="C2035" s="23" t="s">
        <v>2245</v>
      </c>
      <c r="D2035" s="23" t="s">
        <v>19</v>
      </c>
      <c r="E2035" s="24">
        <v>46.24</v>
      </c>
    </row>
    <row r="2036" spans="2:5" ht="50.1" customHeight="1">
      <c r="B2036" s="23">
        <v>92437</v>
      </c>
      <c r="C2036" s="23" t="s">
        <v>2246</v>
      </c>
      <c r="D2036" s="23" t="s">
        <v>19</v>
      </c>
      <c r="E2036" s="24">
        <v>41.67</v>
      </c>
    </row>
    <row r="2037" spans="2:5" ht="50.1" customHeight="1">
      <c r="B2037" s="23">
        <v>92438</v>
      </c>
      <c r="C2037" s="23" t="s">
        <v>2247</v>
      </c>
      <c r="D2037" s="23" t="s">
        <v>19</v>
      </c>
      <c r="E2037" s="24">
        <v>35.58</v>
      </c>
    </row>
    <row r="2038" spans="2:5" ht="50.1" customHeight="1">
      <c r="B2038" s="23">
        <v>92439</v>
      </c>
      <c r="C2038" s="23" t="s">
        <v>2248</v>
      </c>
      <c r="D2038" s="23" t="s">
        <v>19</v>
      </c>
      <c r="E2038" s="24">
        <v>31.11</v>
      </c>
    </row>
    <row r="2039" spans="2:5" ht="50.1" customHeight="1">
      <c r="B2039" s="23">
        <v>92440</v>
      </c>
      <c r="C2039" s="23" t="s">
        <v>2249</v>
      </c>
      <c r="D2039" s="23" t="s">
        <v>19</v>
      </c>
      <c r="E2039" s="24">
        <v>44.75</v>
      </c>
    </row>
    <row r="2040" spans="2:5" ht="50.1" customHeight="1">
      <c r="B2040" s="23">
        <v>92441</v>
      </c>
      <c r="C2040" s="23" t="s">
        <v>2250</v>
      </c>
      <c r="D2040" s="23" t="s">
        <v>19</v>
      </c>
      <c r="E2040" s="24">
        <v>40.32</v>
      </c>
    </row>
    <row r="2041" spans="2:5" ht="50.1" customHeight="1">
      <c r="B2041" s="23">
        <v>92442</v>
      </c>
      <c r="C2041" s="23" t="s">
        <v>2251</v>
      </c>
      <c r="D2041" s="23" t="s">
        <v>19</v>
      </c>
      <c r="E2041" s="24">
        <v>33.14</v>
      </c>
    </row>
    <row r="2042" spans="2:5" ht="50.1" customHeight="1">
      <c r="B2042" s="23">
        <v>92443</v>
      </c>
      <c r="C2042" s="23" t="s">
        <v>2252</v>
      </c>
      <c r="D2042" s="23" t="s">
        <v>19</v>
      </c>
      <c r="E2042" s="24">
        <v>28.82</v>
      </c>
    </row>
    <row r="2043" spans="2:5" ht="50.1" customHeight="1">
      <c r="B2043" s="23">
        <v>92444</v>
      </c>
      <c r="C2043" s="23" t="s">
        <v>2253</v>
      </c>
      <c r="D2043" s="23" t="s">
        <v>19</v>
      </c>
      <c r="E2043" s="24">
        <v>42.03</v>
      </c>
    </row>
    <row r="2044" spans="2:5" ht="50.1" customHeight="1">
      <c r="B2044" s="23">
        <v>92445</v>
      </c>
      <c r="C2044" s="23" t="s">
        <v>2254</v>
      </c>
      <c r="D2044" s="23" t="s">
        <v>19</v>
      </c>
      <c r="E2044" s="24">
        <v>37.71</v>
      </c>
    </row>
    <row r="2045" spans="2:5" ht="50.1" customHeight="1">
      <c r="B2045" s="23">
        <v>92446</v>
      </c>
      <c r="C2045" s="23" t="s">
        <v>2255</v>
      </c>
      <c r="D2045" s="23" t="s">
        <v>19</v>
      </c>
      <c r="E2045" s="24">
        <v>153.34</v>
      </c>
    </row>
    <row r="2046" spans="2:5" ht="50.1" customHeight="1">
      <c r="B2046" s="23">
        <v>92447</v>
      </c>
      <c r="C2046" s="23" t="s">
        <v>2256</v>
      </c>
      <c r="D2046" s="23" t="s">
        <v>19</v>
      </c>
      <c r="E2046" s="24">
        <v>109.09</v>
      </c>
    </row>
    <row r="2047" spans="2:5" ht="50.1" customHeight="1">
      <c r="B2047" s="23">
        <v>92448</v>
      </c>
      <c r="C2047" s="23" t="s">
        <v>2257</v>
      </c>
      <c r="D2047" s="23" t="s">
        <v>19</v>
      </c>
      <c r="E2047" s="24">
        <v>85.85</v>
      </c>
    </row>
    <row r="2048" spans="2:5" ht="50.1" customHeight="1">
      <c r="B2048" s="23">
        <v>92449</v>
      </c>
      <c r="C2048" s="23" t="s">
        <v>2258</v>
      </c>
      <c r="D2048" s="23" t="s">
        <v>19</v>
      </c>
      <c r="E2048" s="24">
        <v>143.55000000000001</v>
      </c>
    </row>
    <row r="2049" spans="2:5" ht="50.1" customHeight="1">
      <c r="B2049" s="23">
        <v>92450</v>
      </c>
      <c r="C2049" s="23" t="s">
        <v>2259</v>
      </c>
      <c r="D2049" s="23" t="s">
        <v>19</v>
      </c>
      <c r="E2049" s="24">
        <v>171.28</v>
      </c>
    </row>
    <row r="2050" spans="2:5" ht="50.1" customHeight="1">
      <c r="B2050" s="23">
        <v>92451</v>
      </c>
      <c r="C2050" s="23" t="s">
        <v>2260</v>
      </c>
      <c r="D2050" s="23" t="s">
        <v>19</v>
      </c>
      <c r="E2050" s="24">
        <v>100.96</v>
      </c>
    </row>
    <row r="2051" spans="2:5" ht="50.1" customHeight="1">
      <c r="B2051" s="23">
        <v>92452</v>
      </c>
      <c r="C2051" s="23" t="s">
        <v>2261</v>
      </c>
      <c r="D2051" s="23" t="s">
        <v>19</v>
      </c>
      <c r="E2051" s="24">
        <v>97.69</v>
      </c>
    </row>
    <row r="2052" spans="2:5" ht="50.1" customHeight="1">
      <c r="B2052" s="23">
        <v>92453</v>
      </c>
      <c r="C2052" s="23" t="s">
        <v>2262</v>
      </c>
      <c r="D2052" s="23" t="s">
        <v>19</v>
      </c>
      <c r="E2052" s="24">
        <v>121.81</v>
      </c>
    </row>
    <row r="2053" spans="2:5" ht="50.1" customHeight="1">
      <c r="B2053" s="23">
        <v>92454</v>
      </c>
      <c r="C2053" s="23" t="s">
        <v>2263</v>
      </c>
      <c r="D2053" s="23" t="s">
        <v>19</v>
      </c>
      <c r="E2053" s="24">
        <v>183.37</v>
      </c>
    </row>
    <row r="2054" spans="2:5" ht="50.1" customHeight="1">
      <c r="B2054" s="23">
        <v>92455</v>
      </c>
      <c r="C2054" s="23" t="s">
        <v>2264</v>
      </c>
      <c r="D2054" s="23" t="s">
        <v>19</v>
      </c>
      <c r="E2054" s="24">
        <v>82.2</v>
      </c>
    </row>
    <row r="2055" spans="2:5" ht="50.1" customHeight="1">
      <c r="B2055" s="23">
        <v>92456</v>
      </c>
      <c r="C2055" s="23" t="s">
        <v>2265</v>
      </c>
      <c r="D2055" s="23" t="s">
        <v>19</v>
      </c>
      <c r="E2055" s="24">
        <v>83.07</v>
      </c>
    </row>
    <row r="2056" spans="2:5" ht="50.1" customHeight="1">
      <c r="B2056" s="23">
        <v>92457</v>
      </c>
      <c r="C2056" s="23" t="s">
        <v>2266</v>
      </c>
      <c r="D2056" s="23" t="s">
        <v>19</v>
      </c>
      <c r="E2056" s="24">
        <v>105.78</v>
      </c>
    </row>
    <row r="2057" spans="2:5" ht="50.1" customHeight="1">
      <c r="B2057" s="23">
        <v>92458</v>
      </c>
      <c r="C2057" s="23" t="s">
        <v>2267</v>
      </c>
      <c r="D2057" s="23" t="s">
        <v>19</v>
      </c>
      <c r="E2057" s="24">
        <v>171.69</v>
      </c>
    </row>
    <row r="2058" spans="2:5" ht="50.1" customHeight="1">
      <c r="B2058" s="23">
        <v>92459</v>
      </c>
      <c r="C2058" s="23" t="s">
        <v>2268</v>
      </c>
      <c r="D2058" s="23" t="s">
        <v>19</v>
      </c>
      <c r="E2058" s="24">
        <v>69.78</v>
      </c>
    </row>
    <row r="2059" spans="2:5" ht="50.1" customHeight="1">
      <c r="B2059" s="23">
        <v>92460</v>
      </c>
      <c r="C2059" s="23" t="s">
        <v>2269</v>
      </c>
      <c r="D2059" s="23" t="s">
        <v>19</v>
      </c>
      <c r="E2059" s="24">
        <v>68.7</v>
      </c>
    </row>
    <row r="2060" spans="2:5" ht="50.1" customHeight="1">
      <c r="B2060" s="23">
        <v>92461</v>
      </c>
      <c r="C2060" s="23" t="s">
        <v>2270</v>
      </c>
      <c r="D2060" s="23" t="s">
        <v>19</v>
      </c>
      <c r="E2060" s="24">
        <v>97.1</v>
      </c>
    </row>
    <row r="2061" spans="2:5" ht="50.1" customHeight="1">
      <c r="B2061" s="23">
        <v>92462</v>
      </c>
      <c r="C2061" s="23" t="s">
        <v>2271</v>
      </c>
      <c r="D2061" s="23" t="s">
        <v>19</v>
      </c>
      <c r="E2061" s="24">
        <v>164.07</v>
      </c>
    </row>
    <row r="2062" spans="2:5" ht="50.1" customHeight="1">
      <c r="B2062" s="23">
        <v>92463</v>
      </c>
      <c r="C2062" s="23" t="s">
        <v>2272</v>
      </c>
      <c r="D2062" s="23" t="s">
        <v>19</v>
      </c>
      <c r="E2062" s="24">
        <v>62.95</v>
      </c>
    </row>
    <row r="2063" spans="2:5" ht="50.1" customHeight="1">
      <c r="B2063" s="23">
        <v>92464</v>
      </c>
      <c r="C2063" s="23" t="s">
        <v>2273</v>
      </c>
      <c r="D2063" s="23" t="s">
        <v>19</v>
      </c>
      <c r="E2063" s="24">
        <v>64.94</v>
      </c>
    </row>
    <row r="2064" spans="2:5" ht="50.1" customHeight="1">
      <c r="B2064" s="23">
        <v>92465</v>
      </c>
      <c r="C2064" s="23" t="s">
        <v>2274</v>
      </c>
      <c r="D2064" s="23" t="s">
        <v>19</v>
      </c>
      <c r="E2064" s="24">
        <v>77.56</v>
      </c>
    </row>
    <row r="2065" spans="2:5" ht="50.1" customHeight="1">
      <c r="B2065" s="23">
        <v>92466</v>
      </c>
      <c r="C2065" s="23" t="s">
        <v>2275</v>
      </c>
      <c r="D2065" s="23" t="s">
        <v>19</v>
      </c>
      <c r="E2065" s="24">
        <v>157.25</v>
      </c>
    </row>
    <row r="2066" spans="2:5" ht="50.1" customHeight="1">
      <c r="B2066" s="23">
        <v>92467</v>
      </c>
      <c r="C2066" s="23" t="s">
        <v>2276</v>
      </c>
      <c r="D2066" s="23" t="s">
        <v>19</v>
      </c>
      <c r="E2066" s="24">
        <v>50.98</v>
      </c>
    </row>
    <row r="2067" spans="2:5" ht="50.1" customHeight="1">
      <c r="B2067" s="23">
        <v>92468</v>
      </c>
      <c r="C2067" s="23" t="s">
        <v>2277</v>
      </c>
      <c r="D2067" s="23" t="s">
        <v>19</v>
      </c>
      <c r="E2067" s="24">
        <v>58.63</v>
      </c>
    </row>
    <row r="2068" spans="2:5" ht="50.1" customHeight="1">
      <c r="B2068" s="23">
        <v>92469</v>
      </c>
      <c r="C2068" s="23" t="s">
        <v>2278</v>
      </c>
      <c r="D2068" s="23" t="s">
        <v>19</v>
      </c>
      <c r="E2068" s="24">
        <v>70.89</v>
      </c>
    </row>
    <row r="2069" spans="2:5" ht="50.1" customHeight="1">
      <c r="B2069" s="23">
        <v>92470</v>
      </c>
      <c r="C2069" s="23" t="s">
        <v>2279</v>
      </c>
      <c r="D2069" s="23" t="s">
        <v>19</v>
      </c>
      <c r="E2069" s="24">
        <v>153</v>
      </c>
    </row>
    <row r="2070" spans="2:5" ht="50.1" customHeight="1">
      <c r="B2070" s="23">
        <v>92471</v>
      </c>
      <c r="C2070" s="23" t="s">
        <v>2280</v>
      </c>
      <c r="D2070" s="23" t="s">
        <v>19</v>
      </c>
      <c r="E2070" s="24">
        <v>46.64</v>
      </c>
    </row>
    <row r="2071" spans="2:5" ht="50.1" customHeight="1">
      <c r="B2071" s="23">
        <v>92472</v>
      </c>
      <c r="C2071" s="23" t="s">
        <v>2281</v>
      </c>
      <c r="D2071" s="23" t="s">
        <v>19</v>
      </c>
      <c r="E2071" s="24">
        <v>55.05</v>
      </c>
    </row>
    <row r="2072" spans="2:5" ht="50.1" customHeight="1">
      <c r="B2072" s="23">
        <v>92473</v>
      </c>
      <c r="C2072" s="23" t="s">
        <v>2282</v>
      </c>
      <c r="D2072" s="23" t="s">
        <v>19</v>
      </c>
      <c r="E2072" s="24">
        <v>65.39</v>
      </c>
    </row>
    <row r="2073" spans="2:5" ht="50.1" customHeight="1">
      <c r="B2073" s="23">
        <v>92474</v>
      </c>
      <c r="C2073" s="23" t="s">
        <v>2283</v>
      </c>
      <c r="D2073" s="23" t="s">
        <v>19</v>
      </c>
      <c r="E2073" s="24">
        <v>149.28</v>
      </c>
    </row>
    <row r="2074" spans="2:5" ht="50.1" customHeight="1">
      <c r="B2074" s="23">
        <v>92475</v>
      </c>
      <c r="C2074" s="23" t="s">
        <v>2284</v>
      </c>
      <c r="D2074" s="23" t="s">
        <v>19</v>
      </c>
      <c r="E2074" s="24">
        <v>43.07</v>
      </c>
    </row>
    <row r="2075" spans="2:5" ht="50.1" customHeight="1">
      <c r="B2075" s="23">
        <v>92476</v>
      </c>
      <c r="C2075" s="23" t="s">
        <v>2285</v>
      </c>
      <c r="D2075" s="23" t="s">
        <v>19</v>
      </c>
      <c r="E2075" s="24">
        <v>51.96</v>
      </c>
    </row>
    <row r="2076" spans="2:5" ht="50.1" customHeight="1">
      <c r="B2076" s="23">
        <v>92477</v>
      </c>
      <c r="C2076" s="23" t="s">
        <v>2286</v>
      </c>
      <c r="D2076" s="23" t="s">
        <v>19</v>
      </c>
      <c r="E2076" s="24">
        <v>53.95</v>
      </c>
    </row>
    <row r="2077" spans="2:5" ht="50.1" customHeight="1">
      <c r="B2077" s="23">
        <v>92478</v>
      </c>
      <c r="C2077" s="23" t="s">
        <v>2287</v>
      </c>
      <c r="D2077" s="23" t="s">
        <v>19</v>
      </c>
      <c r="E2077" s="24">
        <v>142.11000000000001</v>
      </c>
    </row>
    <row r="2078" spans="2:5" ht="50.1" customHeight="1">
      <c r="B2078" s="23">
        <v>92479</v>
      </c>
      <c r="C2078" s="23" t="s">
        <v>2288</v>
      </c>
      <c r="D2078" s="23" t="s">
        <v>19</v>
      </c>
      <c r="E2078" s="24">
        <v>35.6</v>
      </c>
    </row>
    <row r="2079" spans="2:5" ht="50.1" customHeight="1">
      <c r="B2079" s="23">
        <v>92480</v>
      </c>
      <c r="C2079" s="23" t="s">
        <v>2289</v>
      </c>
      <c r="D2079" s="23" t="s">
        <v>19</v>
      </c>
      <c r="E2079" s="24">
        <v>45.93</v>
      </c>
    </row>
    <row r="2080" spans="2:5" ht="50.1" customHeight="1">
      <c r="B2080" s="23">
        <v>92481</v>
      </c>
      <c r="C2080" s="23" t="s">
        <v>2290</v>
      </c>
      <c r="D2080" s="23" t="s">
        <v>19</v>
      </c>
      <c r="E2080" s="24">
        <v>201.84</v>
      </c>
    </row>
    <row r="2081" spans="2:5" ht="50.1" customHeight="1">
      <c r="B2081" s="23">
        <v>92482</v>
      </c>
      <c r="C2081" s="23" t="s">
        <v>2291</v>
      </c>
      <c r="D2081" s="23" t="s">
        <v>19</v>
      </c>
      <c r="E2081" s="24">
        <v>191.17</v>
      </c>
    </row>
    <row r="2082" spans="2:5" ht="50.1" customHeight="1">
      <c r="B2082" s="23">
        <v>92483</v>
      </c>
      <c r="C2082" s="23" t="s">
        <v>2292</v>
      </c>
      <c r="D2082" s="23" t="s">
        <v>19</v>
      </c>
      <c r="E2082" s="24">
        <v>150.6</v>
      </c>
    </row>
    <row r="2083" spans="2:5" ht="50.1" customHeight="1">
      <c r="B2083" s="23">
        <v>92484</v>
      </c>
      <c r="C2083" s="23" t="s">
        <v>2293</v>
      </c>
      <c r="D2083" s="23" t="s">
        <v>19</v>
      </c>
      <c r="E2083" s="24">
        <v>141.18</v>
      </c>
    </row>
    <row r="2084" spans="2:5" ht="50.1" customHeight="1">
      <c r="B2084" s="23">
        <v>92485</v>
      </c>
      <c r="C2084" s="23" t="s">
        <v>2294</v>
      </c>
      <c r="D2084" s="23" t="s">
        <v>19</v>
      </c>
      <c r="E2084" s="24">
        <v>106.48</v>
      </c>
    </row>
    <row r="2085" spans="2:5" ht="50.1" customHeight="1">
      <c r="B2085" s="23">
        <v>92486</v>
      </c>
      <c r="C2085" s="23" t="s">
        <v>2295</v>
      </c>
      <c r="D2085" s="23" t="s">
        <v>19</v>
      </c>
      <c r="E2085" s="24">
        <v>99.24</v>
      </c>
    </row>
    <row r="2086" spans="2:5" ht="50.1" customHeight="1">
      <c r="B2086" s="23">
        <v>92487</v>
      </c>
      <c r="C2086" s="23" t="s">
        <v>2296</v>
      </c>
      <c r="D2086" s="23" t="s">
        <v>19</v>
      </c>
      <c r="E2086" s="24">
        <v>65.010000000000005</v>
      </c>
    </row>
    <row r="2087" spans="2:5" ht="50.1" customHeight="1">
      <c r="B2087" s="23">
        <v>92488</v>
      </c>
      <c r="C2087" s="23" t="s">
        <v>2297</v>
      </c>
      <c r="D2087" s="23" t="s">
        <v>19</v>
      </c>
      <c r="E2087" s="24">
        <v>62.51</v>
      </c>
    </row>
    <row r="2088" spans="2:5" ht="50.1" customHeight="1">
      <c r="B2088" s="23">
        <v>92489</v>
      </c>
      <c r="C2088" s="23" t="s">
        <v>2298</v>
      </c>
      <c r="D2088" s="23" t="s">
        <v>19</v>
      </c>
      <c r="E2088" s="24">
        <v>38.159999999999997</v>
      </c>
    </row>
    <row r="2089" spans="2:5" ht="50.1" customHeight="1">
      <c r="B2089" s="23">
        <v>92490</v>
      </c>
      <c r="C2089" s="23" t="s">
        <v>2299</v>
      </c>
      <c r="D2089" s="23" t="s">
        <v>19</v>
      </c>
      <c r="E2089" s="24">
        <v>35.869999999999997</v>
      </c>
    </row>
    <row r="2090" spans="2:5" ht="50.1" customHeight="1">
      <c r="B2090" s="23">
        <v>92491</v>
      </c>
      <c r="C2090" s="23" t="s">
        <v>2300</v>
      </c>
      <c r="D2090" s="23" t="s">
        <v>19</v>
      </c>
      <c r="E2090" s="24">
        <v>62.67</v>
      </c>
    </row>
    <row r="2091" spans="2:5" ht="50.1" customHeight="1">
      <c r="B2091" s="23">
        <v>92492</v>
      </c>
      <c r="C2091" s="23" t="s">
        <v>2301</v>
      </c>
      <c r="D2091" s="23" t="s">
        <v>19</v>
      </c>
      <c r="E2091" s="24">
        <v>60.29</v>
      </c>
    </row>
    <row r="2092" spans="2:5" ht="50.1" customHeight="1">
      <c r="B2092" s="23">
        <v>92493</v>
      </c>
      <c r="C2092" s="23" t="s">
        <v>2302</v>
      </c>
      <c r="D2092" s="23" t="s">
        <v>19</v>
      </c>
      <c r="E2092" s="24">
        <v>34.32</v>
      </c>
    </row>
    <row r="2093" spans="2:5" ht="50.1" customHeight="1">
      <c r="B2093" s="23">
        <v>92494</v>
      </c>
      <c r="C2093" s="23" t="s">
        <v>2303</v>
      </c>
      <c r="D2093" s="23" t="s">
        <v>19</v>
      </c>
      <c r="E2093" s="24">
        <v>34.020000000000003</v>
      </c>
    </row>
    <row r="2094" spans="2:5" ht="50.1" customHeight="1">
      <c r="B2094" s="23">
        <v>92495</v>
      </c>
      <c r="C2094" s="23" t="s">
        <v>2304</v>
      </c>
      <c r="D2094" s="23" t="s">
        <v>19</v>
      </c>
      <c r="E2094" s="24">
        <v>61.07</v>
      </c>
    </row>
    <row r="2095" spans="2:5" ht="50.1" customHeight="1">
      <c r="B2095" s="23">
        <v>92496</v>
      </c>
      <c r="C2095" s="23" t="s">
        <v>2305</v>
      </c>
      <c r="D2095" s="23" t="s">
        <v>19</v>
      </c>
      <c r="E2095" s="24">
        <v>58.78</v>
      </c>
    </row>
    <row r="2096" spans="2:5" ht="50.1" customHeight="1">
      <c r="B2096" s="23">
        <v>92497</v>
      </c>
      <c r="C2096" s="23" t="s">
        <v>2306</v>
      </c>
      <c r="D2096" s="23" t="s">
        <v>19</v>
      </c>
      <c r="E2096" s="24">
        <v>34.9</v>
      </c>
    </row>
    <row r="2097" spans="2:5" ht="50.1" customHeight="1">
      <c r="B2097" s="23">
        <v>92498</v>
      </c>
      <c r="C2097" s="23" t="s">
        <v>2307</v>
      </c>
      <c r="D2097" s="23" t="s">
        <v>19</v>
      </c>
      <c r="E2097" s="24">
        <v>32.770000000000003</v>
      </c>
    </row>
    <row r="2098" spans="2:5" ht="50.1" customHeight="1">
      <c r="B2098" s="23">
        <v>92499</v>
      </c>
      <c r="C2098" s="23" t="s">
        <v>2308</v>
      </c>
      <c r="D2098" s="23" t="s">
        <v>19</v>
      </c>
      <c r="E2098" s="24">
        <v>60.11</v>
      </c>
    </row>
    <row r="2099" spans="2:5" ht="50.1" customHeight="1">
      <c r="B2099" s="23">
        <v>92500</v>
      </c>
      <c r="C2099" s="23" t="s">
        <v>2309</v>
      </c>
      <c r="D2099" s="23" t="s">
        <v>19</v>
      </c>
      <c r="E2099" s="24">
        <v>57.88</v>
      </c>
    </row>
    <row r="2100" spans="2:5" ht="50.1" customHeight="1">
      <c r="B2100" s="23">
        <v>92501</v>
      </c>
      <c r="C2100" s="23" t="s">
        <v>2310</v>
      </c>
      <c r="D2100" s="23" t="s">
        <v>19</v>
      </c>
      <c r="E2100" s="24">
        <v>34.1</v>
      </c>
    </row>
    <row r="2101" spans="2:5" ht="50.1" customHeight="1">
      <c r="B2101" s="23">
        <v>92502</v>
      </c>
      <c r="C2101" s="23" t="s">
        <v>2311</v>
      </c>
      <c r="D2101" s="23" t="s">
        <v>19</v>
      </c>
      <c r="E2101" s="24">
        <v>32.03</v>
      </c>
    </row>
    <row r="2102" spans="2:5" ht="50.1" customHeight="1">
      <c r="B2102" s="23">
        <v>92503</v>
      </c>
      <c r="C2102" s="23" t="s">
        <v>2312</v>
      </c>
      <c r="D2102" s="23" t="s">
        <v>19</v>
      </c>
      <c r="E2102" s="24">
        <v>58.58</v>
      </c>
    </row>
    <row r="2103" spans="2:5" ht="50.1" customHeight="1">
      <c r="B2103" s="23">
        <v>92504</v>
      </c>
      <c r="C2103" s="23" t="s">
        <v>2313</v>
      </c>
      <c r="D2103" s="23" t="s">
        <v>19</v>
      </c>
      <c r="E2103" s="24">
        <v>37.590000000000003</v>
      </c>
    </row>
    <row r="2104" spans="2:5" ht="50.1" customHeight="1">
      <c r="B2104" s="23">
        <v>92505</v>
      </c>
      <c r="C2104" s="23" t="s">
        <v>2314</v>
      </c>
      <c r="D2104" s="23" t="s">
        <v>19</v>
      </c>
      <c r="E2104" s="24">
        <v>32.83</v>
      </c>
    </row>
    <row r="2105" spans="2:5" ht="50.1" customHeight="1">
      <c r="B2105" s="23">
        <v>92506</v>
      </c>
      <c r="C2105" s="23" t="s">
        <v>2315</v>
      </c>
      <c r="D2105" s="23" t="s">
        <v>19</v>
      </c>
      <c r="E2105" s="24">
        <v>30.83</v>
      </c>
    </row>
    <row r="2106" spans="2:5" ht="50.1" customHeight="1">
      <c r="B2106" s="23">
        <v>92507</v>
      </c>
      <c r="C2106" s="23" t="s">
        <v>2316</v>
      </c>
      <c r="D2106" s="23" t="s">
        <v>19</v>
      </c>
      <c r="E2106" s="24">
        <v>58.86</v>
      </c>
    </row>
    <row r="2107" spans="2:5" ht="50.1" customHeight="1">
      <c r="B2107" s="23">
        <v>92508</v>
      </c>
      <c r="C2107" s="23" t="s">
        <v>2317</v>
      </c>
      <c r="D2107" s="23" t="s">
        <v>19</v>
      </c>
      <c r="E2107" s="24">
        <v>56.87</v>
      </c>
    </row>
    <row r="2108" spans="2:5" ht="50.1" customHeight="1">
      <c r="B2108" s="23">
        <v>92509</v>
      </c>
      <c r="C2108" s="23" t="s">
        <v>2318</v>
      </c>
      <c r="D2108" s="23" t="s">
        <v>19</v>
      </c>
      <c r="E2108" s="24">
        <v>34.1</v>
      </c>
    </row>
    <row r="2109" spans="2:5" ht="50.1" customHeight="1">
      <c r="B2109" s="23">
        <v>92510</v>
      </c>
      <c r="C2109" s="23" t="s">
        <v>2319</v>
      </c>
      <c r="D2109" s="23" t="s">
        <v>19</v>
      </c>
      <c r="E2109" s="24">
        <v>32.270000000000003</v>
      </c>
    </row>
    <row r="2110" spans="2:5" ht="50.1" customHeight="1">
      <c r="B2110" s="23">
        <v>92511</v>
      </c>
      <c r="C2110" s="23" t="s">
        <v>2320</v>
      </c>
      <c r="D2110" s="23" t="s">
        <v>19</v>
      </c>
      <c r="E2110" s="24">
        <v>53.09</v>
      </c>
    </row>
    <row r="2111" spans="2:5" ht="50.1" customHeight="1">
      <c r="B2111" s="23">
        <v>92512</v>
      </c>
      <c r="C2111" s="23" t="s">
        <v>2321</v>
      </c>
      <c r="D2111" s="23" t="s">
        <v>19</v>
      </c>
      <c r="E2111" s="24">
        <v>51.55</v>
      </c>
    </row>
    <row r="2112" spans="2:5" ht="50.1" customHeight="1">
      <c r="B2112" s="23">
        <v>92513</v>
      </c>
      <c r="C2112" s="23" t="s">
        <v>2322</v>
      </c>
      <c r="D2112" s="23" t="s">
        <v>19</v>
      </c>
      <c r="E2112" s="24">
        <v>25.36</v>
      </c>
    </row>
    <row r="2113" spans="2:5" ht="50.1" customHeight="1">
      <c r="B2113" s="23">
        <v>92514</v>
      </c>
      <c r="C2113" s="23" t="s">
        <v>2323</v>
      </c>
      <c r="D2113" s="23" t="s">
        <v>19</v>
      </c>
      <c r="E2113" s="24">
        <v>23.95</v>
      </c>
    </row>
    <row r="2114" spans="2:5" ht="50.1" customHeight="1">
      <c r="B2114" s="23">
        <v>92515</v>
      </c>
      <c r="C2114" s="23" t="s">
        <v>2324</v>
      </c>
      <c r="D2114" s="23" t="s">
        <v>19</v>
      </c>
      <c r="E2114" s="24">
        <v>47.79</v>
      </c>
    </row>
    <row r="2115" spans="2:5" ht="50.1" customHeight="1">
      <c r="B2115" s="23">
        <v>92516</v>
      </c>
      <c r="C2115" s="23" t="s">
        <v>2325</v>
      </c>
      <c r="D2115" s="23" t="s">
        <v>19</v>
      </c>
      <c r="E2115" s="24">
        <v>46.48</v>
      </c>
    </row>
    <row r="2116" spans="2:5" ht="50.1" customHeight="1">
      <c r="B2116" s="23">
        <v>92517</v>
      </c>
      <c r="C2116" s="23" t="s">
        <v>2326</v>
      </c>
      <c r="D2116" s="23" t="s">
        <v>19</v>
      </c>
      <c r="E2116" s="24">
        <v>21.27</v>
      </c>
    </row>
    <row r="2117" spans="2:5" ht="50.1" customHeight="1">
      <c r="B2117" s="23">
        <v>92518</v>
      </c>
      <c r="C2117" s="23" t="s">
        <v>2327</v>
      </c>
      <c r="D2117" s="23" t="s">
        <v>19</v>
      </c>
      <c r="E2117" s="24">
        <v>20.03</v>
      </c>
    </row>
    <row r="2118" spans="2:5" ht="50.1" customHeight="1">
      <c r="B2118" s="23">
        <v>92519</v>
      </c>
      <c r="C2118" s="23" t="s">
        <v>2328</v>
      </c>
      <c r="D2118" s="23" t="s">
        <v>19</v>
      </c>
      <c r="E2118" s="24">
        <v>45.1</v>
      </c>
    </row>
    <row r="2119" spans="2:5" ht="50.1" customHeight="1">
      <c r="B2119" s="23">
        <v>92520</v>
      </c>
      <c r="C2119" s="23" t="s">
        <v>2329</v>
      </c>
      <c r="D2119" s="23" t="s">
        <v>19</v>
      </c>
      <c r="E2119" s="24">
        <v>43.88</v>
      </c>
    </row>
    <row r="2120" spans="2:5" ht="50.1" customHeight="1">
      <c r="B2120" s="23">
        <v>92521</v>
      </c>
      <c r="C2120" s="23" t="s">
        <v>2330</v>
      </c>
      <c r="D2120" s="23" t="s">
        <v>19</v>
      </c>
      <c r="E2120" s="24">
        <v>19.16</v>
      </c>
    </row>
    <row r="2121" spans="2:5" ht="50.1" customHeight="1">
      <c r="B2121" s="23">
        <v>92522</v>
      </c>
      <c r="C2121" s="23" t="s">
        <v>2331</v>
      </c>
      <c r="D2121" s="23" t="s">
        <v>19</v>
      </c>
      <c r="E2121" s="24">
        <v>18.02</v>
      </c>
    </row>
    <row r="2122" spans="2:5" ht="50.1" customHeight="1">
      <c r="B2122" s="23">
        <v>92523</v>
      </c>
      <c r="C2122" s="23" t="s">
        <v>2332</v>
      </c>
      <c r="D2122" s="23" t="s">
        <v>19</v>
      </c>
      <c r="E2122" s="24">
        <v>43.63</v>
      </c>
    </row>
    <row r="2123" spans="2:5" ht="50.1" customHeight="1">
      <c r="B2123" s="23">
        <v>92524</v>
      </c>
      <c r="C2123" s="23" t="s">
        <v>2333</v>
      </c>
      <c r="D2123" s="23" t="s">
        <v>19</v>
      </c>
      <c r="E2123" s="24">
        <v>42.47</v>
      </c>
    </row>
    <row r="2124" spans="2:5" ht="50.1" customHeight="1">
      <c r="B2124" s="23">
        <v>92525</v>
      </c>
      <c r="C2124" s="23" t="s">
        <v>2334</v>
      </c>
      <c r="D2124" s="23" t="s">
        <v>19</v>
      </c>
      <c r="E2124" s="24">
        <v>18.059999999999999</v>
      </c>
    </row>
    <row r="2125" spans="2:5" ht="50.1" customHeight="1">
      <c r="B2125" s="23">
        <v>92526</v>
      </c>
      <c r="C2125" s="23" t="s">
        <v>2335</v>
      </c>
      <c r="D2125" s="23" t="s">
        <v>19</v>
      </c>
      <c r="E2125" s="24">
        <v>16.95</v>
      </c>
    </row>
    <row r="2126" spans="2:5" ht="50.1" customHeight="1">
      <c r="B2126" s="23">
        <v>92527</v>
      </c>
      <c r="C2126" s="23" t="s">
        <v>2336</v>
      </c>
      <c r="D2126" s="23" t="s">
        <v>19</v>
      </c>
      <c r="E2126" s="24">
        <v>42.62</v>
      </c>
    </row>
    <row r="2127" spans="2:5" ht="50.1" customHeight="1">
      <c r="B2127" s="23">
        <v>92528</v>
      </c>
      <c r="C2127" s="23" t="s">
        <v>2337</v>
      </c>
      <c r="D2127" s="23" t="s">
        <v>19</v>
      </c>
      <c r="E2127" s="24">
        <v>41.49</v>
      </c>
    </row>
    <row r="2128" spans="2:5" ht="50.1" customHeight="1">
      <c r="B2128" s="23">
        <v>92529</v>
      </c>
      <c r="C2128" s="23" t="s">
        <v>2338</v>
      </c>
      <c r="D2128" s="23" t="s">
        <v>19</v>
      </c>
      <c r="E2128" s="24">
        <v>17.260000000000002</v>
      </c>
    </row>
    <row r="2129" spans="2:5" ht="50.1" customHeight="1">
      <c r="B2129" s="23">
        <v>92530</v>
      </c>
      <c r="C2129" s="23" t="s">
        <v>2339</v>
      </c>
      <c r="D2129" s="23" t="s">
        <v>19</v>
      </c>
      <c r="E2129" s="24">
        <v>16.190000000000001</v>
      </c>
    </row>
    <row r="2130" spans="2:5" ht="50.1" customHeight="1">
      <c r="B2130" s="23">
        <v>92531</v>
      </c>
      <c r="C2130" s="23" t="s">
        <v>2340</v>
      </c>
      <c r="D2130" s="23" t="s">
        <v>19</v>
      </c>
      <c r="E2130" s="24">
        <v>41.86</v>
      </c>
    </row>
    <row r="2131" spans="2:5" ht="50.1" customHeight="1">
      <c r="B2131" s="23">
        <v>92532</v>
      </c>
      <c r="C2131" s="23" t="s">
        <v>2341</v>
      </c>
      <c r="D2131" s="23" t="s">
        <v>19</v>
      </c>
      <c r="E2131" s="24">
        <v>40.75</v>
      </c>
    </row>
    <row r="2132" spans="2:5" ht="50.1" customHeight="1">
      <c r="B2132" s="23">
        <v>92533</v>
      </c>
      <c r="C2132" s="23" t="s">
        <v>2342</v>
      </c>
      <c r="D2132" s="23" t="s">
        <v>19</v>
      </c>
      <c r="E2132" s="24">
        <v>16.670000000000002</v>
      </c>
    </row>
    <row r="2133" spans="2:5" ht="50.1" customHeight="1">
      <c r="B2133" s="23">
        <v>92534</v>
      </c>
      <c r="C2133" s="23" t="s">
        <v>2343</v>
      </c>
      <c r="D2133" s="23" t="s">
        <v>19</v>
      </c>
      <c r="E2133" s="24">
        <v>15.66</v>
      </c>
    </row>
    <row r="2134" spans="2:5" ht="50.1" customHeight="1">
      <c r="B2134" s="23">
        <v>92535</v>
      </c>
      <c r="C2134" s="23" t="s">
        <v>2344</v>
      </c>
      <c r="D2134" s="23" t="s">
        <v>19</v>
      </c>
      <c r="E2134" s="24">
        <v>40.549999999999997</v>
      </c>
    </row>
    <row r="2135" spans="2:5" ht="50.1" customHeight="1">
      <c r="B2135" s="23">
        <v>92536</v>
      </c>
      <c r="C2135" s="23" t="s">
        <v>2345</v>
      </c>
      <c r="D2135" s="23" t="s">
        <v>19</v>
      </c>
      <c r="E2135" s="24">
        <v>39.49</v>
      </c>
    </row>
    <row r="2136" spans="2:5" ht="50.1" customHeight="1">
      <c r="B2136" s="23">
        <v>92537</v>
      </c>
      <c r="C2136" s="23" t="s">
        <v>2346</v>
      </c>
      <c r="D2136" s="23" t="s">
        <v>19</v>
      </c>
      <c r="E2136" s="24">
        <v>15.58</v>
      </c>
    </row>
    <row r="2137" spans="2:5" ht="50.1" customHeight="1">
      <c r="B2137" s="23">
        <v>92538</v>
      </c>
      <c r="C2137" s="23" t="s">
        <v>2347</v>
      </c>
      <c r="D2137" s="23" t="s">
        <v>19</v>
      </c>
      <c r="E2137" s="24">
        <v>14.59</v>
      </c>
    </row>
    <row r="2138" spans="2:5" ht="50.1" customHeight="1">
      <c r="B2138" s="23">
        <v>95934</v>
      </c>
      <c r="C2138" s="23" t="s">
        <v>2348</v>
      </c>
      <c r="D2138" s="23" t="s">
        <v>19</v>
      </c>
      <c r="E2138" s="24">
        <v>88.01</v>
      </c>
    </row>
    <row r="2139" spans="2:5" ht="50.1" customHeight="1">
      <c r="B2139" s="23">
        <v>95935</v>
      </c>
      <c r="C2139" s="23" t="s">
        <v>2349</v>
      </c>
      <c r="D2139" s="23" t="s">
        <v>19</v>
      </c>
      <c r="E2139" s="24">
        <v>79.73</v>
      </c>
    </row>
    <row r="2140" spans="2:5" ht="50.1" customHeight="1">
      <c r="B2140" s="23">
        <v>95936</v>
      </c>
      <c r="C2140" s="23" t="s">
        <v>2350</v>
      </c>
      <c r="D2140" s="23" t="s">
        <v>19</v>
      </c>
      <c r="E2140" s="24">
        <v>125.04</v>
      </c>
    </row>
    <row r="2141" spans="2:5" ht="50.1" customHeight="1">
      <c r="B2141" s="23">
        <v>95937</v>
      </c>
      <c r="C2141" s="23" t="s">
        <v>2351</v>
      </c>
      <c r="D2141" s="23" t="s">
        <v>19</v>
      </c>
      <c r="E2141" s="24">
        <v>267.27999999999997</v>
      </c>
    </row>
    <row r="2142" spans="2:5" ht="50.1" customHeight="1">
      <c r="B2142" s="23">
        <v>95938</v>
      </c>
      <c r="C2142" s="23" t="s">
        <v>2352</v>
      </c>
      <c r="D2142" s="23" t="s">
        <v>19</v>
      </c>
      <c r="E2142" s="24">
        <v>223.66</v>
      </c>
    </row>
    <row r="2143" spans="2:5" ht="50.1" customHeight="1">
      <c r="B2143" s="23">
        <v>95939</v>
      </c>
      <c r="C2143" s="23" t="s">
        <v>2353</v>
      </c>
      <c r="D2143" s="23" t="s">
        <v>19</v>
      </c>
      <c r="E2143" s="24">
        <v>136.38</v>
      </c>
    </row>
    <row r="2144" spans="2:5" ht="50.1" customHeight="1">
      <c r="B2144" s="23">
        <v>95940</v>
      </c>
      <c r="C2144" s="23" t="s">
        <v>2354</v>
      </c>
      <c r="D2144" s="23" t="s">
        <v>19</v>
      </c>
      <c r="E2144" s="24">
        <v>108.3</v>
      </c>
    </row>
    <row r="2145" spans="2:5" ht="50.1" customHeight="1">
      <c r="B2145" s="23">
        <v>95941</v>
      </c>
      <c r="C2145" s="23" t="s">
        <v>2355</v>
      </c>
      <c r="D2145" s="23" t="s">
        <v>19</v>
      </c>
      <c r="E2145" s="24">
        <v>96.5</v>
      </c>
    </row>
    <row r="2146" spans="2:5" ht="50.1" customHeight="1">
      <c r="B2146" s="23">
        <v>95942</v>
      </c>
      <c r="C2146" s="23" t="s">
        <v>2356</v>
      </c>
      <c r="D2146" s="23" t="s">
        <v>19</v>
      </c>
      <c r="E2146" s="24">
        <v>89.18</v>
      </c>
    </row>
    <row r="2147" spans="2:5" ht="50.1" customHeight="1">
      <c r="B2147" s="23">
        <v>96252</v>
      </c>
      <c r="C2147" s="23" t="s">
        <v>2357</v>
      </c>
      <c r="D2147" s="23" t="s">
        <v>19</v>
      </c>
      <c r="E2147" s="24">
        <v>145.66</v>
      </c>
    </row>
    <row r="2148" spans="2:5" ht="50.1" customHeight="1">
      <c r="B2148" s="23">
        <v>96257</v>
      </c>
      <c r="C2148" s="23" t="s">
        <v>2358</v>
      </c>
      <c r="D2148" s="23" t="s">
        <v>19</v>
      </c>
      <c r="E2148" s="24">
        <v>127.8</v>
      </c>
    </row>
    <row r="2149" spans="2:5" ht="50.1" customHeight="1">
      <c r="B2149" s="23">
        <v>96258</v>
      </c>
      <c r="C2149" s="23" t="s">
        <v>2359</v>
      </c>
      <c r="D2149" s="23" t="s">
        <v>19</v>
      </c>
      <c r="E2149" s="24">
        <v>119.26</v>
      </c>
    </row>
    <row r="2150" spans="2:5" ht="50.1" customHeight="1">
      <c r="B2150" s="23">
        <v>96259</v>
      </c>
      <c r="C2150" s="23" t="s">
        <v>2360</v>
      </c>
      <c r="D2150" s="23" t="s">
        <v>19</v>
      </c>
      <c r="E2150" s="24">
        <v>145.88</v>
      </c>
    </row>
    <row r="2151" spans="2:5" ht="50.1" customHeight="1">
      <c r="B2151" s="23">
        <v>96529</v>
      </c>
      <c r="C2151" s="23" t="s">
        <v>2361</v>
      </c>
      <c r="D2151" s="23" t="s">
        <v>19</v>
      </c>
      <c r="E2151" s="24">
        <v>213.8</v>
      </c>
    </row>
    <row r="2152" spans="2:5" ht="50.1" customHeight="1">
      <c r="B2152" s="23">
        <v>96530</v>
      </c>
      <c r="C2152" s="23" t="s">
        <v>2362</v>
      </c>
      <c r="D2152" s="23" t="s">
        <v>19</v>
      </c>
      <c r="E2152" s="24">
        <v>110.73</v>
      </c>
    </row>
    <row r="2153" spans="2:5" ht="50.1" customHeight="1">
      <c r="B2153" s="23">
        <v>96531</v>
      </c>
      <c r="C2153" s="23" t="s">
        <v>2363</v>
      </c>
      <c r="D2153" s="23" t="s">
        <v>19</v>
      </c>
      <c r="E2153" s="24">
        <v>80.400000000000006</v>
      </c>
    </row>
    <row r="2154" spans="2:5" ht="50.1" customHeight="1">
      <c r="B2154" s="23">
        <v>96532</v>
      </c>
      <c r="C2154" s="23" t="s">
        <v>2364</v>
      </c>
      <c r="D2154" s="23" t="s">
        <v>19</v>
      </c>
      <c r="E2154" s="24">
        <v>139.63</v>
      </c>
    </row>
    <row r="2155" spans="2:5" ht="50.1" customHeight="1">
      <c r="B2155" s="23">
        <v>96533</v>
      </c>
      <c r="C2155" s="23" t="s">
        <v>2365</v>
      </c>
      <c r="D2155" s="23" t="s">
        <v>19</v>
      </c>
      <c r="E2155" s="24">
        <v>70.66</v>
      </c>
    </row>
    <row r="2156" spans="2:5" ht="50.1" customHeight="1">
      <c r="B2156" s="23">
        <v>96534</v>
      </c>
      <c r="C2156" s="23" t="s">
        <v>2366</v>
      </c>
      <c r="D2156" s="23" t="s">
        <v>19</v>
      </c>
      <c r="E2156" s="24">
        <v>58.32</v>
      </c>
    </row>
    <row r="2157" spans="2:5" ht="50.1" customHeight="1">
      <c r="B2157" s="23">
        <v>96535</v>
      </c>
      <c r="C2157" s="23" t="s">
        <v>2367</v>
      </c>
      <c r="D2157" s="23" t="s">
        <v>19</v>
      </c>
      <c r="E2157" s="24">
        <v>101.01</v>
      </c>
    </row>
    <row r="2158" spans="2:5" ht="50.1" customHeight="1">
      <c r="B2158" s="23">
        <v>96536</v>
      </c>
      <c r="C2158" s="23" t="s">
        <v>2368</v>
      </c>
      <c r="D2158" s="23" t="s">
        <v>19</v>
      </c>
      <c r="E2158" s="24">
        <v>49.82</v>
      </c>
    </row>
    <row r="2159" spans="2:5" ht="50.1" customHeight="1">
      <c r="B2159" s="23">
        <v>96537</v>
      </c>
      <c r="C2159" s="23" t="s">
        <v>2369</v>
      </c>
      <c r="D2159" s="23" t="s">
        <v>19</v>
      </c>
      <c r="E2159" s="24">
        <v>115.25</v>
      </c>
    </row>
    <row r="2160" spans="2:5" ht="50.1" customHeight="1">
      <c r="B2160" s="23">
        <v>96538</v>
      </c>
      <c r="C2160" s="23" t="s">
        <v>2370</v>
      </c>
      <c r="D2160" s="23" t="s">
        <v>19</v>
      </c>
      <c r="E2160" s="24">
        <v>169.79</v>
      </c>
    </row>
    <row r="2161" spans="2:5" ht="50.1" customHeight="1">
      <c r="B2161" s="23">
        <v>96539</v>
      </c>
      <c r="C2161" s="23" t="s">
        <v>2371</v>
      </c>
      <c r="D2161" s="23" t="s">
        <v>19</v>
      </c>
      <c r="E2161" s="24">
        <v>75.09</v>
      </c>
    </row>
    <row r="2162" spans="2:5" ht="50.1" customHeight="1">
      <c r="B2162" s="23">
        <v>96540</v>
      </c>
      <c r="C2162" s="23" t="s">
        <v>2372</v>
      </c>
      <c r="D2162" s="23" t="s">
        <v>19</v>
      </c>
      <c r="E2162" s="24">
        <v>84.22</v>
      </c>
    </row>
    <row r="2163" spans="2:5" ht="50.1" customHeight="1">
      <c r="B2163" s="23">
        <v>96541</v>
      </c>
      <c r="C2163" s="23" t="s">
        <v>2373</v>
      </c>
      <c r="D2163" s="23" t="s">
        <v>19</v>
      </c>
      <c r="E2163" s="24">
        <v>125.01</v>
      </c>
    </row>
    <row r="2164" spans="2:5" ht="50.1" customHeight="1">
      <c r="B2164" s="23">
        <v>96542</v>
      </c>
      <c r="C2164" s="23" t="s">
        <v>2374</v>
      </c>
      <c r="D2164" s="23" t="s">
        <v>19</v>
      </c>
      <c r="E2164" s="24">
        <v>59.51</v>
      </c>
    </row>
    <row r="2165" spans="2:5" ht="50.1" customHeight="1">
      <c r="B2165" s="23">
        <v>96543</v>
      </c>
      <c r="C2165" s="23" t="s">
        <v>2375</v>
      </c>
      <c r="D2165" s="23" t="s">
        <v>12333</v>
      </c>
      <c r="E2165" s="24">
        <v>12.04</v>
      </c>
    </row>
    <row r="2166" spans="2:5" ht="50.1" customHeight="1">
      <c r="B2166" s="23">
        <v>97747</v>
      </c>
      <c r="C2166" s="23" t="s">
        <v>2376</v>
      </c>
      <c r="D2166" s="23" t="s">
        <v>19</v>
      </c>
      <c r="E2166" s="24">
        <v>134.71</v>
      </c>
    </row>
    <row r="2167" spans="2:5" ht="50.1" customHeight="1">
      <c r="B2167" s="23" t="s">
        <v>2377</v>
      </c>
      <c r="C2167" s="23" t="s">
        <v>2378</v>
      </c>
      <c r="D2167" s="23" t="s">
        <v>18</v>
      </c>
      <c r="E2167" s="24">
        <v>21.77</v>
      </c>
    </row>
    <row r="2168" spans="2:5" ht="50.1" customHeight="1">
      <c r="B2168" s="23" t="s">
        <v>2379</v>
      </c>
      <c r="C2168" s="23" t="s">
        <v>2380</v>
      </c>
      <c r="D2168" s="23" t="s">
        <v>18</v>
      </c>
      <c r="E2168" s="24">
        <v>541.53</v>
      </c>
    </row>
    <row r="2169" spans="2:5" ht="50.1" customHeight="1">
      <c r="B2169" s="23" t="s">
        <v>2381</v>
      </c>
      <c r="C2169" s="23" t="s">
        <v>2382</v>
      </c>
      <c r="D2169" s="23" t="s">
        <v>12333</v>
      </c>
      <c r="E2169" s="24">
        <v>8.5299999999999994</v>
      </c>
    </row>
    <row r="2170" spans="2:5" ht="50.1" customHeight="1">
      <c r="B2170" s="23" t="s">
        <v>2383</v>
      </c>
      <c r="C2170" s="23" t="s">
        <v>2384</v>
      </c>
      <c r="D2170" s="23" t="s">
        <v>4</v>
      </c>
      <c r="E2170" s="24">
        <v>45.71</v>
      </c>
    </row>
    <row r="2171" spans="2:5" ht="50.1" customHeight="1">
      <c r="B2171" s="23" t="s">
        <v>2385</v>
      </c>
      <c r="C2171" s="23" t="s">
        <v>2386</v>
      </c>
      <c r="D2171" s="23" t="s">
        <v>4</v>
      </c>
      <c r="E2171" s="24">
        <v>52.7</v>
      </c>
    </row>
    <row r="2172" spans="2:5" ht="50.1" customHeight="1">
      <c r="B2172" s="23" t="s">
        <v>2387</v>
      </c>
      <c r="C2172" s="23" t="s">
        <v>2388</v>
      </c>
      <c r="D2172" s="23" t="s">
        <v>4</v>
      </c>
      <c r="E2172" s="24">
        <v>59.69</v>
      </c>
    </row>
    <row r="2173" spans="2:5" ht="50.1" customHeight="1">
      <c r="B2173" s="23" t="s">
        <v>2389</v>
      </c>
      <c r="C2173" s="23" t="s">
        <v>2390</v>
      </c>
      <c r="D2173" s="23" t="s">
        <v>4</v>
      </c>
      <c r="E2173" s="24">
        <v>66.680000000000007</v>
      </c>
    </row>
    <row r="2174" spans="2:5" ht="50.1" customHeight="1">
      <c r="B2174" s="23" t="s">
        <v>2391</v>
      </c>
      <c r="C2174" s="23" t="s">
        <v>2392</v>
      </c>
      <c r="D2174" s="23" t="s">
        <v>4</v>
      </c>
      <c r="E2174" s="24">
        <v>55.21</v>
      </c>
    </row>
    <row r="2175" spans="2:5" ht="50.1" customHeight="1">
      <c r="B2175" s="23" t="s">
        <v>2393</v>
      </c>
      <c r="C2175" s="23" t="s">
        <v>2394</v>
      </c>
      <c r="D2175" s="23" t="s">
        <v>4</v>
      </c>
      <c r="E2175" s="24">
        <v>62.2</v>
      </c>
    </row>
    <row r="2176" spans="2:5" ht="50.1" customHeight="1">
      <c r="B2176" s="23" t="s">
        <v>2395</v>
      </c>
      <c r="C2176" s="23" t="s">
        <v>2396</v>
      </c>
      <c r="D2176" s="23" t="s">
        <v>4</v>
      </c>
      <c r="E2176" s="24">
        <v>69.19</v>
      </c>
    </row>
    <row r="2177" spans="2:5" ht="50.1" customHeight="1">
      <c r="B2177" s="23" t="s">
        <v>2397</v>
      </c>
      <c r="C2177" s="23" t="s">
        <v>2398</v>
      </c>
      <c r="D2177" s="23" t="s">
        <v>4</v>
      </c>
      <c r="E2177" s="24">
        <v>91.03</v>
      </c>
    </row>
    <row r="2178" spans="2:5" ht="50.1" customHeight="1">
      <c r="B2178" s="23" t="s">
        <v>2399</v>
      </c>
      <c r="C2178" s="23" t="s">
        <v>2400</v>
      </c>
      <c r="D2178" s="23" t="s">
        <v>4</v>
      </c>
      <c r="E2178" s="24">
        <v>108.91</v>
      </c>
    </row>
    <row r="2179" spans="2:5" ht="50.1" customHeight="1">
      <c r="B2179" s="23" t="s">
        <v>2401</v>
      </c>
      <c r="C2179" s="23" t="s">
        <v>2402</v>
      </c>
      <c r="D2179" s="23" t="s">
        <v>4</v>
      </c>
      <c r="E2179" s="24">
        <v>115.9</v>
      </c>
    </row>
    <row r="2180" spans="2:5" ht="50.1" customHeight="1">
      <c r="B2180" s="23" t="s">
        <v>2403</v>
      </c>
      <c r="C2180" s="23" t="s">
        <v>2404</v>
      </c>
      <c r="D2180" s="23" t="s">
        <v>4</v>
      </c>
      <c r="E2180" s="24">
        <v>122.89</v>
      </c>
    </row>
    <row r="2181" spans="2:5" ht="50.1" customHeight="1">
      <c r="B2181" s="23" t="s">
        <v>2405</v>
      </c>
      <c r="C2181" s="23" t="s">
        <v>2406</v>
      </c>
      <c r="D2181" s="23" t="s">
        <v>4</v>
      </c>
      <c r="E2181" s="24">
        <v>144.72999999999999</v>
      </c>
    </row>
    <row r="2182" spans="2:5" ht="50.1" customHeight="1">
      <c r="B2182" s="23">
        <v>85662</v>
      </c>
      <c r="C2182" s="23" t="s">
        <v>2407</v>
      </c>
      <c r="D2182" s="23" t="s">
        <v>19</v>
      </c>
      <c r="E2182" s="24">
        <v>12.74</v>
      </c>
    </row>
    <row r="2183" spans="2:5" ht="50.1" customHeight="1">
      <c r="B2183" s="23">
        <v>89996</v>
      </c>
      <c r="C2183" s="23" t="s">
        <v>2408</v>
      </c>
      <c r="D2183" s="23" t="s">
        <v>12333</v>
      </c>
      <c r="E2183" s="24">
        <v>6.64</v>
      </c>
    </row>
    <row r="2184" spans="2:5" ht="50.1" customHeight="1">
      <c r="B2184" s="23">
        <v>89997</v>
      </c>
      <c r="C2184" s="23" t="s">
        <v>2409</v>
      </c>
      <c r="D2184" s="23" t="s">
        <v>12333</v>
      </c>
      <c r="E2184" s="24">
        <v>5.73</v>
      </c>
    </row>
    <row r="2185" spans="2:5" ht="50.1" customHeight="1">
      <c r="B2185" s="23">
        <v>89998</v>
      </c>
      <c r="C2185" s="23" t="s">
        <v>2410</v>
      </c>
      <c r="D2185" s="23" t="s">
        <v>12333</v>
      </c>
      <c r="E2185" s="24">
        <v>6.23</v>
      </c>
    </row>
    <row r="2186" spans="2:5" ht="50.1" customHeight="1">
      <c r="B2186" s="23">
        <v>89999</v>
      </c>
      <c r="C2186" s="23" t="s">
        <v>2411</v>
      </c>
      <c r="D2186" s="23" t="s">
        <v>12333</v>
      </c>
      <c r="E2186" s="24">
        <v>10.16</v>
      </c>
    </row>
    <row r="2187" spans="2:5" ht="50.1" customHeight="1">
      <c r="B2187" s="23">
        <v>90000</v>
      </c>
      <c r="C2187" s="23" t="s">
        <v>2412</v>
      </c>
      <c r="D2187" s="23" t="s">
        <v>12333</v>
      </c>
      <c r="E2187" s="24">
        <v>7.68</v>
      </c>
    </row>
    <row r="2188" spans="2:5" ht="50.1" customHeight="1">
      <c r="B2188" s="23">
        <v>91593</v>
      </c>
      <c r="C2188" s="23" t="s">
        <v>2413</v>
      </c>
      <c r="D2188" s="23" t="s">
        <v>12333</v>
      </c>
      <c r="E2188" s="24">
        <v>8.66</v>
      </c>
    </row>
    <row r="2189" spans="2:5" ht="50.1" customHeight="1">
      <c r="B2189" s="23">
        <v>91594</v>
      </c>
      <c r="C2189" s="23" t="s">
        <v>2414</v>
      </c>
      <c r="D2189" s="23" t="s">
        <v>12333</v>
      </c>
      <c r="E2189" s="24">
        <v>9.07</v>
      </c>
    </row>
    <row r="2190" spans="2:5" ht="50.1" customHeight="1">
      <c r="B2190" s="23">
        <v>91595</v>
      </c>
      <c r="C2190" s="23" t="s">
        <v>2415</v>
      </c>
      <c r="D2190" s="23" t="s">
        <v>12333</v>
      </c>
      <c r="E2190" s="24">
        <v>9.9600000000000009</v>
      </c>
    </row>
    <row r="2191" spans="2:5" ht="50.1" customHeight="1">
      <c r="B2191" s="23">
        <v>91596</v>
      </c>
      <c r="C2191" s="23" t="s">
        <v>2416</v>
      </c>
      <c r="D2191" s="23" t="s">
        <v>12333</v>
      </c>
      <c r="E2191" s="24">
        <v>8.81</v>
      </c>
    </row>
    <row r="2192" spans="2:5" ht="50.1" customHeight="1">
      <c r="B2192" s="23">
        <v>91597</v>
      </c>
      <c r="C2192" s="23" t="s">
        <v>2417</v>
      </c>
      <c r="D2192" s="23" t="s">
        <v>12333</v>
      </c>
      <c r="E2192" s="24">
        <v>6.11</v>
      </c>
    </row>
    <row r="2193" spans="2:5" ht="50.1" customHeight="1">
      <c r="B2193" s="23">
        <v>91598</v>
      </c>
      <c r="C2193" s="23" t="s">
        <v>2418</v>
      </c>
      <c r="D2193" s="23" t="s">
        <v>12333</v>
      </c>
      <c r="E2193" s="24">
        <v>8.6999999999999993</v>
      </c>
    </row>
    <row r="2194" spans="2:5" ht="50.1" customHeight="1">
      <c r="B2194" s="23">
        <v>91599</v>
      </c>
      <c r="C2194" s="23" t="s">
        <v>2419</v>
      </c>
      <c r="D2194" s="23" t="s">
        <v>12333</v>
      </c>
      <c r="E2194" s="24">
        <v>9.34</v>
      </c>
    </row>
    <row r="2195" spans="2:5" ht="50.1" customHeight="1">
      <c r="B2195" s="23">
        <v>91600</v>
      </c>
      <c r="C2195" s="23" t="s">
        <v>2420</v>
      </c>
      <c r="D2195" s="23" t="s">
        <v>12333</v>
      </c>
      <c r="E2195" s="24">
        <v>9.7799999999999994</v>
      </c>
    </row>
    <row r="2196" spans="2:5" ht="50.1" customHeight="1">
      <c r="B2196" s="23">
        <v>91601</v>
      </c>
      <c r="C2196" s="23" t="s">
        <v>2421</v>
      </c>
      <c r="D2196" s="23" t="s">
        <v>12333</v>
      </c>
      <c r="E2196" s="24">
        <v>8.65</v>
      </c>
    </row>
    <row r="2197" spans="2:5" ht="50.1" customHeight="1">
      <c r="B2197" s="23">
        <v>91602</v>
      </c>
      <c r="C2197" s="23" t="s">
        <v>2422</v>
      </c>
      <c r="D2197" s="23" t="s">
        <v>12333</v>
      </c>
      <c r="E2197" s="24">
        <v>8.14</v>
      </c>
    </row>
    <row r="2198" spans="2:5" ht="50.1" customHeight="1">
      <c r="B2198" s="23">
        <v>91603</v>
      </c>
      <c r="C2198" s="23" t="s">
        <v>2423</v>
      </c>
      <c r="D2198" s="23" t="s">
        <v>12333</v>
      </c>
      <c r="E2198" s="24">
        <v>6.54</v>
      </c>
    </row>
    <row r="2199" spans="2:5" ht="50.1" customHeight="1">
      <c r="B2199" s="23">
        <v>92759</v>
      </c>
      <c r="C2199" s="23" t="s">
        <v>2424</v>
      </c>
      <c r="D2199" s="23" t="s">
        <v>12333</v>
      </c>
      <c r="E2199" s="24">
        <v>9.89</v>
      </c>
    </row>
    <row r="2200" spans="2:5" ht="50.1" customHeight="1">
      <c r="B2200" s="23">
        <v>92760</v>
      </c>
      <c r="C2200" s="23" t="s">
        <v>2425</v>
      </c>
      <c r="D2200" s="23" t="s">
        <v>12333</v>
      </c>
      <c r="E2200" s="24">
        <v>8.6999999999999993</v>
      </c>
    </row>
    <row r="2201" spans="2:5" ht="50.1" customHeight="1">
      <c r="B2201" s="23">
        <v>92761</v>
      </c>
      <c r="C2201" s="23" t="s">
        <v>2426</v>
      </c>
      <c r="D2201" s="23" t="s">
        <v>12333</v>
      </c>
      <c r="E2201" s="24">
        <v>8.6</v>
      </c>
    </row>
    <row r="2202" spans="2:5" ht="50.1" customHeight="1">
      <c r="B2202" s="23">
        <v>92762</v>
      </c>
      <c r="C2202" s="23" t="s">
        <v>2427</v>
      </c>
      <c r="D2202" s="23" t="s">
        <v>12333</v>
      </c>
      <c r="E2202" s="24">
        <v>7.02</v>
      </c>
    </row>
    <row r="2203" spans="2:5" ht="50.1" customHeight="1">
      <c r="B2203" s="23">
        <v>92763</v>
      </c>
      <c r="C2203" s="23" t="s">
        <v>2428</v>
      </c>
      <c r="D2203" s="23" t="s">
        <v>12333</v>
      </c>
      <c r="E2203" s="24">
        <v>6.3</v>
      </c>
    </row>
    <row r="2204" spans="2:5" ht="50.1" customHeight="1">
      <c r="B2204" s="23">
        <v>92764</v>
      </c>
      <c r="C2204" s="23" t="s">
        <v>2429</v>
      </c>
      <c r="D2204" s="23" t="s">
        <v>12333</v>
      </c>
      <c r="E2204" s="24">
        <v>5.92</v>
      </c>
    </row>
    <row r="2205" spans="2:5" ht="50.1" customHeight="1">
      <c r="B2205" s="23">
        <v>92765</v>
      </c>
      <c r="C2205" s="23" t="s">
        <v>2430</v>
      </c>
      <c r="D2205" s="23" t="s">
        <v>12333</v>
      </c>
      <c r="E2205" s="24">
        <v>5.48</v>
      </c>
    </row>
    <row r="2206" spans="2:5" ht="50.1" customHeight="1">
      <c r="B2206" s="23">
        <v>92766</v>
      </c>
      <c r="C2206" s="23" t="s">
        <v>2431</v>
      </c>
      <c r="D2206" s="23" t="s">
        <v>12333</v>
      </c>
      <c r="E2206" s="24">
        <v>6.05</v>
      </c>
    </row>
    <row r="2207" spans="2:5" ht="50.1" customHeight="1">
      <c r="B2207" s="23">
        <v>92767</v>
      </c>
      <c r="C2207" s="23" t="s">
        <v>2432</v>
      </c>
      <c r="D2207" s="23" t="s">
        <v>12333</v>
      </c>
      <c r="E2207" s="24">
        <v>10.050000000000001</v>
      </c>
    </row>
    <row r="2208" spans="2:5" ht="50.1" customHeight="1">
      <c r="B2208" s="23">
        <v>92768</v>
      </c>
      <c r="C2208" s="23" t="s">
        <v>2433</v>
      </c>
      <c r="D2208" s="23" t="s">
        <v>12333</v>
      </c>
      <c r="E2208" s="24">
        <v>8.74</v>
      </c>
    </row>
    <row r="2209" spans="2:5" ht="50.1" customHeight="1">
      <c r="B2209" s="23">
        <v>92769</v>
      </c>
      <c r="C2209" s="23" t="s">
        <v>2434</v>
      </c>
      <c r="D2209" s="23" t="s">
        <v>12333</v>
      </c>
      <c r="E2209" s="24">
        <v>7.84</v>
      </c>
    </row>
    <row r="2210" spans="2:5" ht="50.1" customHeight="1">
      <c r="B2210" s="23">
        <v>92770</v>
      </c>
      <c r="C2210" s="23" t="s">
        <v>2435</v>
      </c>
      <c r="D2210" s="23" t="s">
        <v>12333</v>
      </c>
      <c r="E2210" s="24">
        <v>7.95</v>
      </c>
    </row>
    <row r="2211" spans="2:5" ht="50.1" customHeight="1">
      <c r="B2211" s="23">
        <v>92771</v>
      </c>
      <c r="C2211" s="23" t="s">
        <v>2436</v>
      </c>
      <c r="D2211" s="23" t="s">
        <v>12333</v>
      </c>
      <c r="E2211" s="24">
        <v>6.51</v>
      </c>
    </row>
    <row r="2212" spans="2:5" ht="50.1" customHeight="1">
      <c r="B2212" s="23">
        <v>92772</v>
      </c>
      <c r="C2212" s="23" t="s">
        <v>2437</v>
      </c>
      <c r="D2212" s="23" t="s">
        <v>12333</v>
      </c>
      <c r="E2212" s="24">
        <v>5.92</v>
      </c>
    </row>
    <row r="2213" spans="2:5" ht="50.1" customHeight="1">
      <c r="B2213" s="23">
        <v>92773</v>
      </c>
      <c r="C2213" s="23" t="s">
        <v>2438</v>
      </c>
      <c r="D2213" s="23" t="s">
        <v>12333</v>
      </c>
      <c r="E2213" s="24">
        <v>5.64</v>
      </c>
    </row>
    <row r="2214" spans="2:5" ht="50.1" customHeight="1">
      <c r="B2214" s="23">
        <v>92774</v>
      </c>
      <c r="C2214" s="23" t="s">
        <v>2439</v>
      </c>
      <c r="D2214" s="23" t="s">
        <v>12333</v>
      </c>
      <c r="E2214" s="24">
        <v>5.28</v>
      </c>
    </row>
    <row r="2215" spans="2:5" ht="50.1" customHeight="1">
      <c r="B2215" s="23">
        <v>92775</v>
      </c>
      <c r="C2215" s="23" t="s">
        <v>2440</v>
      </c>
      <c r="D2215" s="23" t="s">
        <v>12333</v>
      </c>
      <c r="E2215" s="24">
        <v>12.12</v>
      </c>
    </row>
    <row r="2216" spans="2:5" ht="50.1" customHeight="1">
      <c r="B2216" s="23">
        <v>92776</v>
      </c>
      <c r="C2216" s="23" t="s">
        <v>2441</v>
      </c>
      <c r="D2216" s="23" t="s">
        <v>12333</v>
      </c>
      <c r="E2216" s="24">
        <v>10.41</v>
      </c>
    </row>
    <row r="2217" spans="2:5" ht="50.1" customHeight="1">
      <c r="B2217" s="23">
        <v>92777</v>
      </c>
      <c r="C2217" s="23" t="s">
        <v>2442</v>
      </c>
      <c r="D2217" s="23" t="s">
        <v>12333</v>
      </c>
      <c r="E2217" s="24">
        <v>9.8699999999999992</v>
      </c>
    </row>
    <row r="2218" spans="2:5" ht="50.1" customHeight="1">
      <c r="B2218" s="23">
        <v>92778</v>
      </c>
      <c r="C2218" s="23" t="s">
        <v>2443</v>
      </c>
      <c r="D2218" s="23" t="s">
        <v>12333</v>
      </c>
      <c r="E2218" s="24">
        <v>7.97</v>
      </c>
    </row>
    <row r="2219" spans="2:5" ht="50.1" customHeight="1">
      <c r="B2219" s="23">
        <v>92779</v>
      </c>
      <c r="C2219" s="23" t="s">
        <v>2444</v>
      </c>
      <c r="D2219" s="23" t="s">
        <v>12333</v>
      </c>
      <c r="E2219" s="24">
        <v>7</v>
      </c>
    </row>
    <row r="2220" spans="2:5" ht="50.1" customHeight="1">
      <c r="B2220" s="23">
        <v>92780</v>
      </c>
      <c r="C2220" s="23" t="s">
        <v>2445</v>
      </c>
      <c r="D2220" s="23" t="s">
        <v>12333</v>
      </c>
      <c r="E2220" s="24">
        <v>6.39</v>
      </c>
    </row>
    <row r="2221" spans="2:5" ht="50.1" customHeight="1">
      <c r="B2221" s="23">
        <v>92781</v>
      </c>
      <c r="C2221" s="23" t="s">
        <v>2446</v>
      </c>
      <c r="D2221" s="23" t="s">
        <v>12333</v>
      </c>
      <c r="E2221" s="24">
        <v>5.78</v>
      </c>
    </row>
    <row r="2222" spans="2:5" ht="50.1" customHeight="1">
      <c r="B2222" s="23">
        <v>92782</v>
      </c>
      <c r="C2222" s="23" t="s">
        <v>2447</v>
      </c>
      <c r="D2222" s="23" t="s">
        <v>12333</v>
      </c>
      <c r="E2222" s="24">
        <v>6.23</v>
      </c>
    </row>
    <row r="2223" spans="2:5" ht="50.1" customHeight="1">
      <c r="B2223" s="23">
        <v>92783</v>
      </c>
      <c r="C2223" s="23" t="s">
        <v>2448</v>
      </c>
      <c r="D2223" s="23" t="s">
        <v>12333</v>
      </c>
      <c r="E2223" s="24">
        <v>11.94</v>
      </c>
    </row>
    <row r="2224" spans="2:5" ht="50.1" customHeight="1">
      <c r="B2224" s="23">
        <v>92784</v>
      </c>
      <c r="C2224" s="23" t="s">
        <v>2449</v>
      </c>
      <c r="D2224" s="23" t="s">
        <v>12333</v>
      </c>
      <c r="E2224" s="24">
        <v>10.29</v>
      </c>
    </row>
    <row r="2225" spans="2:5" ht="50.1" customHeight="1">
      <c r="B2225" s="23">
        <v>92785</v>
      </c>
      <c r="C2225" s="23" t="s">
        <v>2450</v>
      </c>
      <c r="D2225" s="23" t="s">
        <v>12333</v>
      </c>
      <c r="E2225" s="24">
        <v>9</v>
      </c>
    </row>
    <row r="2226" spans="2:5" ht="50.1" customHeight="1">
      <c r="B2226" s="23">
        <v>92786</v>
      </c>
      <c r="C2226" s="23" t="s">
        <v>2451</v>
      </c>
      <c r="D2226" s="23" t="s">
        <v>12333</v>
      </c>
      <c r="E2226" s="24">
        <v>8.8000000000000007</v>
      </c>
    </row>
    <row r="2227" spans="2:5" ht="50.1" customHeight="1">
      <c r="B2227" s="23">
        <v>92787</v>
      </c>
      <c r="C2227" s="23" t="s">
        <v>2452</v>
      </c>
      <c r="D2227" s="23" t="s">
        <v>12333</v>
      </c>
      <c r="E2227" s="24">
        <v>7.13</v>
      </c>
    </row>
    <row r="2228" spans="2:5" ht="50.1" customHeight="1">
      <c r="B2228" s="23">
        <v>92788</v>
      </c>
      <c r="C2228" s="23" t="s">
        <v>2453</v>
      </c>
      <c r="D2228" s="23" t="s">
        <v>12333</v>
      </c>
      <c r="E2228" s="24">
        <v>6.36</v>
      </c>
    </row>
    <row r="2229" spans="2:5" ht="50.1" customHeight="1">
      <c r="B2229" s="23">
        <v>92789</v>
      </c>
      <c r="C2229" s="23" t="s">
        <v>2454</v>
      </c>
      <c r="D2229" s="23" t="s">
        <v>12333</v>
      </c>
      <c r="E2229" s="24">
        <v>5.93</v>
      </c>
    </row>
    <row r="2230" spans="2:5" ht="50.1" customHeight="1">
      <c r="B2230" s="23">
        <v>92790</v>
      </c>
      <c r="C2230" s="23" t="s">
        <v>2455</v>
      </c>
      <c r="D2230" s="23" t="s">
        <v>12333</v>
      </c>
      <c r="E2230" s="24">
        <v>5.45</v>
      </c>
    </row>
    <row r="2231" spans="2:5" ht="50.1" customHeight="1">
      <c r="B2231" s="23">
        <v>92791</v>
      </c>
      <c r="C2231" s="23" t="s">
        <v>2456</v>
      </c>
      <c r="D2231" s="23" t="s">
        <v>12333</v>
      </c>
      <c r="E2231" s="24">
        <v>6.73</v>
      </c>
    </row>
    <row r="2232" spans="2:5" ht="50.1" customHeight="1">
      <c r="B2232" s="23">
        <v>92792</v>
      </c>
      <c r="C2232" s="23" t="s">
        <v>2457</v>
      </c>
      <c r="D2232" s="23" t="s">
        <v>12333</v>
      </c>
      <c r="E2232" s="24">
        <v>6.23</v>
      </c>
    </row>
    <row r="2233" spans="2:5" ht="50.1" customHeight="1">
      <c r="B2233" s="23">
        <v>92793</v>
      </c>
      <c r="C2233" s="23" t="s">
        <v>2458</v>
      </c>
      <c r="D2233" s="23" t="s">
        <v>12333</v>
      </c>
      <c r="E2233" s="24">
        <v>6.69</v>
      </c>
    </row>
    <row r="2234" spans="2:5" ht="50.1" customHeight="1">
      <c r="B2234" s="23">
        <v>92794</v>
      </c>
      <c r="C2234" s="23" t="s">
        <v>2459</v>
      </c>
      <c r="D2234" s="23" t="s">
        <v>12333</v>
      </c>
      <c r="E2234" s="24">
        <v>5.54</v>
      </c>
    </row>
    <row r="2235" spans="2:5" ht="50.1" customHeight="1">
      <c r="B2235" s="23">
        <v>92795</v>
      </c>
      <c r="C2235" s="23" t="s">
        <v>2460</v>
      </c>
      <c r="D2235" s="23" t="s">
        <v>12333</v>
      </c>
      <c r="E2235" s="24">
        <v>5.16</v>
      </c>
    </row>
    <row r="2236" spans="2:5" ht="50.1" customHeight="1">
      <c r="B2236" s="23">
        <v>92796</v>
      </c>
      <c r="C2236" s="23" t="s">
        <v>2461</v>
      </c>
      <c r="D2236" s="23" t="s">
        <v>12333</v>
      </c>
      <c r="E2236" s="24">
        <v>5.09</v>
      </c>
    </row>
    <row r="2237" spans="2:5" ht="50.1" customHeight="1">
      <c r="B2237" s="23">
        <v>92797</v>
      </c>
      <c r="C2237" s="23" t="s">
        <v>2462</v>
      </c>
      <c r="D2237" s="23" t="s">
        <v>12333</v>
      </c>
      <c r="E2237" s="24">
        <v>4.8499999999999996</v>
      </c>
    </row>
    <row r="2238" spans="2:5" ht="50.1" customHeight="1">
      <c r="B2238" s="23">
        <v>92798</v>
      </c>
      <c r="C2238" s="23" t="s">
        <v>2463</v>
      </c>
      <c r="D2238" s="23" t="s">
        <v>12333</v>
      </c>
      <c r="E2238" s="24">
        <v>5.59</v>
      </c>
    </row>
    <row r="2239" spans="2:5" ht="50.1" customHeight="1">
      <c r="B2239" s="23">
        <v>92799</v>
      </c>
      <c r="C2239" s="23" t="s">
        <v>2464</v>
      </c>
      <c r="D2239" s="23" t="s">
        <v>12333</v>
      </c>
      <c r="E2239" s="24">
        <v>7.09</v>
      </c>
    </row>
    <row r="2240" spans="2:5" ht="50.1" customHeight="1">
      <c r="B2240" s="23">
        <v>92800</v>
      </c>
      <c r="C2240" s="23" t="s">
        <v>2465</v>
      </c>
      <c r="D2240" s="23" t="s">
        <v>12333</v>
      </c>
      <c r="E2240" s="24">
        <v>6.32</v>
      </c>
    </row>
    <row r="2241" spans="2:5" ht="50.1" customHeight="1">
      <c r="B2241" s="23">
        <v>92801</v>
      </c>
      <c r="C2241" s="23" t="s">
        <v>2466</v>
      </c>
      <c r="D2241" s="23" t="s">
        <v>12333</v>
      </c>
      <c r="E2241" s="24">
        <v>5.99</v>
      </c>
    </row>
    <row r="2242" spans="2:5" ht="50.1" customHeight="1">
      <c r="B2242" s="23">
        <v>92802</v>
      </c>
      <c r="C2242" s="23" t="s">
        <v>2467</v>
      </c>
      <c r="D2242" s="23" t="s">
        <v>12333</v>
      </c>
      <c r="E2242" s="24">
        <v>6.56</v>
      </c>
    </row>
    <row r="2243" spans="2:5" ht="50.1" customHeight="1">
      <c r="B2243" s="23">
        <v>92803</v>
      </c>
      <c r="C2243" s="23" t="s">
        <v>2468</v>
      </c>
      <c r="D2243" s="23" t="s">
        <v>12333</v>
      </c>
      <c r="E2243" s="24">
        <v>5.46</v>
      </c>
    </row>
    <row r="2244" spans="2:5" ht="50.1" customHeight="1">
      <c r="B2244" s="23">
        <v>92804</v>
      </c>
      <c r="C2244" s="23" t="s">
        <v>2469</v>
      </c>
      <c r="D2244" s="23" t="s">
        <v>12333</v>
      </c>
      <c r="E2244" s="24">
        <v>5.12</v>
      </c>
    </row>
    <row r="2245" spans="2:5" ht="50.1" customHeight="1">
      <c r="B2245" s="23">
        <v>92805</v>
      </c>
      <c r="C2245" s="23" t="s">
        <v>2470</v>
      </c>
      <c r="D2245" s="23" t="s">
        <v>12333</v>
      </c>
      <c r="E2245" s="24">
        <v>5.0599999999999996</v>
      </c>
    </row>
    <row r="2246" spans="2:5" ht="50.1" customHeight="1">
      <c r="B2246" s="23">
        <v>92806</v>
      </c>
      <c r="C2246" s="23" t="s">
        <v>2471</v>
      </c>
      <c r="D2246" s="23" t="s">
        <v>12333</v>
      </c>
      <c r="E2246" s="24">
        <v>4.84</v>
      </c>
    </row>
    <row r="2247" spans="2:5" ht="50.1" customHeight="1">
      <c r="B2247" s="23">
        <v>92875</v>
      </c>
      <c r="C2247" s="23" t="s">
        <v>2472</v>
      </c>
      <c r="D2247" s="23" t="s">
        <v>12333</v>
      </c>
      <c r="E2247" s="24">
        <v>6.38</v>
      </c>
    </row>
    <row r="2248" spans="2:5" ht="50.1" customHeight="1">
      <c r="B2248" s="23">
        <v>92876</v>
      </c>
      <c r="C2248" s="23" t="s">
        <v>2473</v>
      </c>
      <c r="D2248" s="23" t="s">
        <v>12333</v>
      </c>
      <c r="E2248" s="24">
        <v>6.1</v>
      </c>
    </row>
    <row r="2249" spans="2:5" ht="50.1" customHeight="1">
      <c r="B2249" s="23">
        <v>92877</v>
      </c>
      <c r="C2249" s="23" t="s">
        <v>2474</v>
      </c>
      <c r="D2249" s="23" t="s">
        <v>12333</v>
      </c>
      <c r="E2249" s="24">
        <v>5.53</v>
      </c>
    </row>
    <row r="2250" spans="2:5" ht="50.1" customHeight="1">
      <c r="B2250" s="23">
        <v>92878</v>
      </c>
      <c r="C2250" s="23" t="s">
        <v>2475</v>
      </c>
      <c r="D2250" s="23" t="s">
        <v>12333</v>
      </c>
      <c r="E2250" s="24">
        <v>5.44</v>
      </c>
    </row>
    <row r="2251" spans="2:5" ht="50.1" customHeight="1">
      <c r="B2251" s="23">
        <v>92879</v>
      </c>
      <c r="C2251" s="23" t="s">
        <v>2476</v>
      </c>
      <c r="D2251" s="23" t="s">
        <v>12333</v>
      </c>
      <c r="E2251" s="24">
        <v>5.37</v>
      </c>
    </row>
    <row r="2252" spans="2:5" ht="50.1" customHeight="1">
      <c r="B2252" s="23">
        <v>92880</v>
      </c>
      <c r="C2252" s="23" t="s">
        <v>2477</v>
      </c>
      <c r="D2252" s="23" t="s">
        <v>12333</v>
      </c>
      <c r="E2252" s="24">
        <v>5.47</v>
      </c>
    </row>
    <row r="2253" spans="2:5" ht="50.1" customHeight="1">
      <c r="B2253" s="23">
        <v>92881</v>
      </c>
      <c r="C2253" s="23" t="s">
        <v>2478</v>
      </c>
      <c r="D2253" s="23" t="s">
        <v>12333</v>
      </c>
      <c r="E2253" s="24">
        <v>5.46</v>
      </c>
    </row>
    <row r="2254" spans="2:5" ht="50.1" customHeight="1">
      <c r="B2254" s="23">
        <v>92882</v>
      </c>
      <c r="C2254" s="23" t="s">
        <v>2479</v>
      </c>
      <c r="D2254" s="23" t="s">
        <v>12333</v>
      </c>
      <c r="E2254" s="24">
        <v>8.85</v>
      </c>
    </row>
    <row r="2255" spans="2:5" ht="50.1" customHeight="1">
      <c r="B2255" s="23">
        <v>92883</v>
      </c>
      <c r="C2255" s="23" t="s">
        <v>2480</v>
      </c>
      <c r="D2255" s="23" t="s">
        <v>12333</v>
      </c>
      <c r="E2255" s="24">
        <v>8.01</v>
      </c>
    </row>
    <row r="2256" spans="2:5" ht="50.1" customHeight="1">
      <c r="B2256" s="23">
        <v>92884</v>
      </c>
      <c r="C2256" s="23" t="s">
        <v>2481</v>
      </c>
      <c r="D2256" s="23" t="s">
        <v>12333</v>
      </c>
      <c r="E2256" s="24">
        <v>7.01</v>
      </c>
    </row>
    <row r="2257" spans="2:5" ht="50.1" customHeight="1">
      <c r="B2257" s="23">
        <v>92885</v>
      </c>
      <c r="C2257" s="23" t="s">
        <v>2482</v>
      </c>
      <c r="D2257" s="23" t="s">
        <v>12333</v>
      </c>
      <c r="E2257" s="24">
        <v>6.58</v>
      </c>
    </row>
    <row r="2258" spans="2:5" ht="50.1" customHeight="1">
      <c r="B2258" s="23">
        <v>92886</v>
      </c>
      <c r="C2258" s="23" t="s">
        <v>2483</v>
      </c>
      <c r="D2258" s="23" t="s">
        <v>12333</v>
      </c>
      <c r="E2258" s="24">
        <v>6.2</v>
      </c>
    </row>
    <row r="2259" spans="2:5" ht="50.1" customHeight="1">
      <c r="B2259" s="23">
        <v>92887</v>
      </c>
      <c r="C2259" s="23" t="s">
        <v>2484</v>
      </c>
      <c r="D2259" s="23" t="s">
        <v>12333</v>
      </c>
      <c r="E2259" s="24">
        <v>6.1</v>
      </c>
    </row>
    <row r="2260" spans="2:5" ht="50.1" customHeight="1">
      <c r="B2260" s="23">
        <v>92888</v>
      </c>
      <c r="C2260" s="23" t="s">
        <v>2485</v>
      </c>
      <c r="D2260" s="23" t="s">
        <v>12333</v>
      </c>
      <c r="E2260" s="24">
        <v>5.92</v>
      </c>
    </row>
    <row r="2261" spans="2:5" ht="50.1" customHeight="1">
      <c r="B2261" s="23">
        <v>92915</v>
      </c>
      <c r="C2261" s="23" t="s">
        <v>2486</v>
      </c>
      <c r="D2261" s="23" t="s">
        <v>12333</v>
      </c>
      <c r="E2261" s="24">
        <v>11</v>
      </c>
    </row>
    <row r="2262" spans="2:5" ht="50.1" customHeight="1">
      <c r="B2262" s="23">
        <v>92916</v>
      </c>
      <c r="C2262" s="23" t="s">
        <v>2487</v>
      </c>
      <c r="D2262" s="23" t="s">
        <v>12333</v>
      </c>
      <c r="E2262" s="24">
        <v>9.56</v>
      </c>
    </row>
    <row r="2263" spans="2:5" ht="50.1" customHeight="1">
      <c r="B2263" s="23">
        <v>92917</v>
      </c>
      <c r="C2263" s="23" t="s">
        <v>2488</v>
      </c>
      <c r="D2263" s="23" t="s">
        <v>12333</v>
      </c>
      <c r="E2263" s="24">
        <v>9.24</v>
      </c>
    </row>
    <row r="2264" spans="2:5" ht="50.1" customHeight="1">
      <c r="B2264" s="23">
        <v>92919</v>
      </c>
      <c r="C2264" s="23" t="s">
        <v>2489</v>
      </c>
      <c r="D2264" s="23" t="s">
        <v>12333</v>
      </c>
      <c r="E2264" s="24">
        <v>7.5</v>
      </c>
    </row>
    <row r="2265" spans="2:5" ht="50.1" customHeight="1">
      <c r="B2265" s="23">
        <v>92921</v>
      </c>
      <c r="C2265" s="23" t="s">
        <v>2490</v>
      </c>
      <c r="D2265" s="23" t="s">
        <v>12333</v>
      </c>
      <c r="E2265" s="24">
        <v>6.65</v>
      </c>
    </row>
    <row r="2266" spans="2:5" ht="50.1" customHeight="1">
      <c r="B2266" s="23">
        <v>92922</v>
      </c>
      <c r="C2266" s="23" t="s">
        <v>2491</v>
      </c>
      <c r="D2266" s="23" t="s">
        <v>12333</v>
      </c>
      <c r="E2266" s="24">
        <v>6.15</v>
      </c>
    </row>
    <row r="2267" spans="2:5" ht="50.1" customHeight="1">
      <c r="B2267" s="23">
        <v>92923</v>
      </c>
      <c r="C2267" s="23" t="s">
        <v>2492</v>
      </c>
      <c r="D2267" s="23" t="s">
        <v>12333</v>
      </c>
      <c r="E2267" s="24">
        <v>5.63</v>
      </c>
    </row>
    <row r="2268" spans="2:5" ht="50.1" customHeight="1">
      <c r="B2268" s="23">
        <v>92924</v>
      </c>
      <c r="C2268" s="23" t="s">
        <v>2493</v>
      </c>
      <c r="D2268" s="23" t="s">
        <v>12333</v>
      </c>
      <c r="E2268" s="24">
        <v>6.14</v>
      </c>
    </row>
    <row r="2269" spans="2:5" ht="50.1" customHeight="1">
      <c r="B2269" s="23">
        <v>95445</v>
      </c>
      <c r="C2269" s="23" t="s">
        <v>2494</v>
      </c>
      <c r="D2269" s="23" t="s">
        <v>12333</v>
      </c>
      <c r="E2269" s="24">
        <v>5.27</v>
      </c>
    </row>
    <row r="2270" spans="2:5" ht="50.1" customHeight="1">
      <c r="B2270" s="23">
        <v>95446</v>
      </c>
      <c r="C2270" s="23" t="s">
        <v>2495</v>
      </c>
      <c r="D2270" s="23" t="s">
        <v>12333</v>
      </c>
      <c r="E2270" s="24">
        <v>5.38</v>
      </c>
    </row>
    <row r="2271" spans="2:5" ht="50.1" customHeight="1">
      <c r="B2271" s="23">
        <v>95576</v>
      </c>
      <c r="C2271" s="23" t="s">
        <v>2496</v>
      </c>
      <c r="D2271" s="23" t="s">
        <v>12333</v>
      </c>
      <c r="E2271" s="24">
        <v>8.74</v>
      </c>
    </row>
    <row r="2272" spans="2:5" ht="50.1" customHeight="1">
      <c r="B2272" s="23">
        <v>95577</v>
      </c>
      <c r="C2272" s="23" t="s">
        <v>2497</v>
      </c>
      <c r="D2272" s="23" t="s">
        <v>12333</v>
      </c>
      <c r="E2272" s="24">
        <v>7.22</v>
      </c>
    </row>
    <row r="2273" spans="2:5" ht="50.1" customHeight="1">
      <c r="B2273" s="23">
        <v>95578</v>
      </c>
      <c r="C2273" s="23" t="s">
        <v>2498</v>
      </c>
      <c r="D2273" s="23" t="s">
        <v>12333</v>
      </c>
      <c r="E2273" s="24">
        <v>6.56</v>
      </c>
    </row>
    <row r="2274" spans="2:5" ht="50.1" customHeight="1">
      <c r="B2274" s="23">
        <v>95579</v>
      </c>
      <c r="C2274" s="23" t="s">
        <v>2499</v>
      </c>
      <c r="D2274" s="23" t="s">
        <v>12333</v>
      </c>
      <c r="E2274" s="24">
        <v>6.22</v>
      </c>
    </row>
    <row r="2275" spans="2:5" ht="50.1" customHeight="1">
      <c r="B2275" s="23">
        <v>95580</v>
      </c>
      <c r="C2275" s="23" t="s">
        <v>2500</v>
      </c>
      <c r="D2275" s="23" t="s">
        <v>12333</v>
      </c>
      <c r="E2275" s="24">
        <v>5.8</v>
      </c>
    </row>
    <row r="2276" spans="2:5" ht="50.1" customHeight="1">
      <c r="B2276" s="23">
        <v>95581</v>
      </c>
      <c r="C2276" s="23" t="s">
        <v>2501</v>
      </c>
      <c r="D2276" s="23" t="s">
        <v>12333</v>
      </c>
      <c r="E2276" s="24">
        <v>6.39</v>
      </c>
    </row>
    <row r="2277" spans="2:5" ht="50.1" customHeight="1">
      <c r="B2277" s="23">
        <v>95583</v>
      </c>
      <c r="C2277" s="23" t="s">
        <v>2502</v>
      </c>
      <c r="D2277" s="23" t="s">
        <v>12333</v>
      </c>
      <c r="E2277" s="24">
        <v>11.45</v>
      </c>
    </row>
    <row r="2278" spans="2:5" ht="50.1" customHeight="1">
      <c r="B2278" s="23">
        <v>95584</v>
      </c>
      <c r="C2278" s="23" t="s">
        <v>2503</v>
      </c>
      <c r="D2278" s="23" t="s">
        <v>12333</v>
      </c>
      <c r="E2278" s="24">
        <v>9.3000000000000007</v>
      </c>
    </row>
    <row r="2279" spans="2:5" ht="50.1" customHeight="1">
      <c r="B2279" s="23">
        <v>95585</v>
      </c>
      <c r="C2279" s="23" t="s">
        <v>2504</v>
      </c>
      <c r="D2279" s="23" t="s">
        <v>12333</v>
      </c>
      <c r="E2279" s="24">
        <v>9.1300000000000008</v>
      </c>
    </row>
    <row r="2280" spans="2:5" ht="50.1" customHeight="1">
      <c r="B2280" s="23">
        <v>95586</v>
      </c>
      <c r="C2280" s="23" t="s">
        <v>2505</v>
      </c>
      <c r="D2280" s="23" t="s">
        <v>12333</v>
      </c>
      <c r="E2280" s="24">
        <v>7.52</v>
      </c>
    </row>
    <row r="2281" spans="2:5" ht="50.1" customHeight="1">
      <c r="B2281" s="23">
        <v>95587</v>
      </c>
      <c r="C2281" s="23" t="s">
        <v>2506</v>
      </c>
      <c r="D2281" s="23" t="s">
        <v>12333</v>
      </c>
      <c r="E2281" s="24">
        <v>6.8</v>
      </c>
    </row>
    <row r="2282" spans="2:5" ht="50.1" customHeight="1">
      <c r="B2282" s="23">
        <v>95588</v>
      </c>
      <c r="C2282" s="23" t="s">
        <v>2507</v>
      </c>
      <c r="D2282" s="23" t="s">
        <v>12333</v>
      </c>
      <c r="E2282" s="24">
        <v>6.41</v>
      </c>
    </row>
    <row r="2283" spans="2:5" ht="50.1" customHeight="1">
      <c r="B2283" s="23">
        <v>95589</v>
      </c>
      <c r="C2283" s="23" t="s">
        <v>2508</v>
      </c>
      <c r="D2283" s="23" t="s">
        <v>12333</v>
      </c>
      <c r="E2283" s="24">
        <v>5.96</v>
      </c>
    </row>
    <row r="2284" spans="2:5" ht="50.1" customHeight="1">
      <c r="B2284" s="23">
        <v>95590</v>
      </c>
      <c r="C2284" s="23" t="s">
        <v>2509</v>
      </c>
      <c r="D2284" s="23" t="s">
        <v>12333</v>
      </c>
      <c r="E2284" s="24">
        <v>6.52</v>
      </c>
    </row>
    <row r="2285" spans="2:5" ht="50.1" customHeight="1">
      <c r="B2285" s="23">
        <v>95592</v>
      </c>
      <c r="C2285" s="23" t="s">
        <v>2510</v>
      </c>
      <c r="D2285" s="23" t="s">
        <v>12333</v>
      </c>
      <c r="E2285" s="24">
        <v>14.11</v>
      </c>
    </row>
    <row r="2286" spans="2:5" ht="50.1" customHeight="1">
      <c r="B2286" s="23">
        <v>95593</v>
      </c>
      <c r="C2286" s="23" t="s">
        <v>2511</v>
      </c>
      <c r="D2286" s="23" t="s">
        <v>12333</v>
      </c>
      <c r="E2286" s="24">
        <v>10.88</v>
      </c>
    </row>
    <row r="2287" spans="2:5" ht="50.1" customHeight="1">
      <c r="B2287" s="23">
        <v>95943</v>
      </c>
      <c r="C2287" s="23" t="s">
        <v>2512</v>
      </c>
      <c r="D2287" s="23" t="s">
        <v>12333</v>
      </c>
      <c r="E2287" s="24">
        <v>14.82</v>
      </c>
    </row>
    <row r="2288" spans="2:5" ht="50.1" customHeight="1">
      <c r="B2288" s="23">
        <v>95944</v>
      </c>
      <c r="C2288" s="23" t="s">
        <v>2513</v>
      </c>
      <c r="D2288" s="23" t="s">
        <v>12333</v>
      </c>
      <c r="E2288" s="24">
        <v>12.93</v>
      </c>
    </row>
    <row r="2289" spans="2:5" ht="50.1" customHeight="1">
      <c r="B2289" s="23">
        <v>95945</v>
      </c>
      <c r="C2289" s="23" t="s">
        <v>2514</v>
      </c>
      <c r="D2289" s="23" t="s">
        <v>12333</v>
      </c>
      <c r="E2289" s="24">
        <v>10.76</v>
      </c>
    </row>
    <row r="2290" spans="2:5" ht="50.1" customHeight="1">
      <c r="B2290" s="23">
        <v>95946</v>
      </c>
      <c r="C2290" s="23" t="s">
        <v>2515</v>
      </c>
      <c r="D2290" s="23" t="s">
        <v>12333</v>
      </c>
      <c r="E2290" s="24">
        <v>7.84</v>
      </c>
    </row>
    <row r="2291" spans="2:5" ht="50.1" customHeight="1">
      <c r="B2291" s="23">
        <v>95947</v>
      </c>
      <c r="C2291" s="23" t="s">
        <v>2516</v>
      </c>
      <c r="D2291" s="23" t="s">
        <v>12333</v>
      </c>
      <c r="E2291" s="24">
        <v>6.32</v>
      </c>
    </row>
    <row r="2292" spans="2:5" ht="50.1" customHeight="1">
      <c r="B2292" s="23">
        <v>95948</v>
      </c>
      <c r="C2292" s="23" t="s">
        <v>2517</v>
      </c>
      <c r="D2292" s="23" t="s">
        <v>12333</v>
      </c>
      <c r="E2292" s="24">
        <v>5.46</v>
      </c>
    </row>
    <row r="2293" spans="2:5" ht="50.1" customHeight="1">
      <c r="B2293" s="23">
        <v>96544</v>
      </c>
      <c r="C2293" s="23" t="s">
        <v>2518</v>
      </c>
      <c r="D2293" s="23" t="s">
        <v>12333</v>
      </c>
      <c r="E2293" s="24">
        <v>10.35</v>
      </c>
    </row>
    <row r="2294" spans="2:5" ht="50.1" customHeight="1">
      <c r="B2294" s="23">
        <v>96545</v>
      </c>
      <c r="C2294" s="23" t="s">
        <v>2519</v>
      </c>
      <c r="D2294" s="23" t="s">
        <v>12333</v>
      </c>
      <c r="E2294" s="24">
        <v>9.8800000000000008</v>
      </c>
    </row>
    <row r="2295" spans="2:5" ht="50.1" customHeight="1">
      <c r="B2295" s="23">
        <v>96546</v>
      </c>
      <c r="C2295" s="23" t="s">
        <v>2520</v>
      </c>
      <c r="D2295" s="23" t="s">
        <v>12333</v>
      </c>
      <c r="E2295" s="24">
        <v>8.0299999999999994</v>
      </c>
    </row>
    <row r="2296" spans="2:5" ht="50.1" customHeight="1">
      <c r="B2296" s="23">
        <v>96547</v>
      </c>
      <c r="C2296" s="23" t="s">
        <v>2521</v>
      </c>
      <c r="D2296" s="23" t="s">
        <v>12333</v>
      </c>
      <c r="E2296" s="24">
        <v>7.1</v>
      </c>
    </row>
    <row r="2297" spans="2:5" ht="50.1" customHeight="1">
      <c r="B2297" s="23">
        <v>96548</v>
      </c>
      <c r="C2297" s="23" t="s">
        <v>2522</v>
      </c>
      <c r="D2297" s="23" t="s">
        <v>12333</v>
      </c>
      <c r="E2297" s="24">
        <v>6.56</v>
      </c>
    </row>
    <row r="2298" spans="2:5" ht="50.1" customHeight="1">
      <c r="B2298" s="23">
        <v>96549</v>
      </c>
      <c r="C2298" s="23" t="s">
        <v>2523</v>
      </c>
      <c r="D2298" s="23" t="s">
        <v>12333</v>
      </c>
      <c r="E2298" s="24">
        <v>5.99</v>
      </c>
    </row>
    <row r="2299" spans="2:5" ht="50.1" customHeight="1">
      <c r="B2299" s="23">
        <v>96550</v>
      </c>
      <c r="C2299" s="23" t="s">
        <v>2524</v>
      </c>
      <c r="D2299" s="23" t="s">
        <v>12333</v>
      </c>
      <c r="E2299" s="24">
        <v>6.47</v>
      </c>
    </row>
    <row r="2300" spans="2:5" ht="50.1" customHeight="1">
      <c r="B2300" s="23">
        <v>40780</v>
      </c>
      <c r="C2300" s="23" t="s">
        <v>2525</v>
      </c>
      <c r="D2300" s="23" t="s">
        <v>19</v>
      </c>
      <c r="E2300" s="24">
        <v>9.11</v>
      </c>
    </row>
    <row r="2301" spans="2:5" ht="50.1" customHeight="1">
      <c r="B2301" s="23" t="s">
        <v>2526</v>
      </c>
      <c r="C2301" s="23" t="s">
        <v>2527</v>
      </c>
      <c r="D2301" s="23" t="s">
        <v>20</v>
      </c>
      <c r="E2301" s="24">
        <v>97.95</v>
      </c>
    </row>
    <row r="2302" spans="2:5" ht="50.1" customHeight="1">
      <c r="B2302" s="23">
        <v>89993</v>
      </c>
      <c r="C2302" s="23" t="s">
        <v>2528</v>
      </c>
      <c r="D2302" s="23" t="s">
        <v>20</v>
      </c>
      <c r="E2302" s="24">
        <v>579.26</v>
      </c>
    </row>
    <row r="2303" spans="2:5" ht="50.1" customHeight="1">
      <c r="B2303" s="23">
        <v>89994</v>
      </c>
      <c r="C2303" s="23" t="s">
        <v>2529</v>
      </c>
      <c r="D2303" s="23" t="s">
        <v>20</v>
      </c>
      <c r="E2303" s="24">
        <v>477.72</v>
      </c>
    </row>
    <row r="2304" spans="2:5" ht="50.1" customHeight="1">
      <c r="B2304" s="23">
        <v>89995</v>
      </c>
      <c r="C2304" s="23" t="s">
        <v>2530</v>
      </c>
      <c r="D2304" s="23" t="s">
        <v>20</v>
      </c>
      <c r="E2304" s="24">
        <v>553.29</v>
      </c>
    </row>
    <row r="2305" spans="2:5" ht="50.1" customHeight="1">
      <c r="B2305" s="23">
        <v>90278</v>
      </c>
      <c r="C2305" s="23" t="s">
        <v>2531</v>
      </c>
      <c r="D2305" s="23" t="s">
        <v>20</v>
      </c>
      <c r="E2305" s="24">
        <v>267.37</v>
      </c>
    </row>
    <row r="2306" spans="2:5" ht="50.1" customHeight="1">
      <c r="B2306" s="23">
        <v>90279</v>
      </c>
      <c r="C2306" s="23" t="s">
        <v>2532</v>
      </c>
      <c r="D2306" s="23" t="s">
        <v>20</v>
      </c>
      <c r="E2306" s="24">
        <v>278.56</v>
      </c>
    </row>
    <row r="2307" spans="2:5" ht="50.1" customHeight="1">
      <c r="B2307" s="23">
        <v>90280</v>
      </c>
      <c r="C2307" s="23" t="s">
        <v>2533</v>
      </c>
      <c r="D2307" s="23" t="s">
        <v>20</v>
      </c>
      <c r="E2307" s="24">
        <v>305.39999999999998</v>
      </c>
    </row>
    <row r="2308" spans="2:5" ht="50.1" customHeight="1">
      <c r="B2308" s="23">
        <v>90281</v>
      </c>
      <c r="C2308" s="23" t="s">
        <v>2534</v>
      </c>
      <c r="D2308" s="23" t="s">
        <v>20</v>
      </c>
      <c r="E2308" s="24">
        <v>340.08</v>
      </c>
    </row>
    <row r="2309" spans="2:5" ht="50.1" customHeight="1">
      <c r="B2309" s="23">
        <v>90282</v>
      </c>
      <c r="C2309" s="23" t="s">
        <v>2535</v>
      </c>
      <c r="D2309" s="23" t="s">
        <v>20</v>
      </c>
      <c r="E2309" s="24">
        <v>270.73</v>
      </c>
    </row>
    <row r="2310" spans="2:5" ht="50.1" customHeight="1">
      <c r="B2310" s="23">
        <v>90283</v>
      </c>
      <c r="C2310" s="23" t="s">
        <v>2536</v>
      </c>
      <c r="D2310" s="23" t="s">
        <v>20</v>
      </c>
      <c r="E2310" s="24">
        <v>282.82</v>
      </c>
    </row>
    <row r="2311" spans="2:5" ht="50.1" customHeight="1">
      <c r="B2311" s="23">
        <v>90284</v>
      </c>
      <c r="C2311" s="23" t="s">
        <v>2537</v>
      </c>
      <c r="D2311" s="23" t="s">
        <v>20</v>
      </c>
      <c r="E2311" s="24">
        <v>310.68</v>
      </c>
    </row>
    <row r="2312" spans="2:5" ht="50.1" customHeight="1">
      <c r="B2312" s="23">
        <v>90285</v>
      </c>
      <c r="C2312" s="23" t="s">
        <v>2538</v>
      </c>
      <c r="D2312" s="23" t="s">
        <v>20</v>
      </c>
      <c r="E2312" s="24">
        <v>347.49</v>
      </c>
    </row>
    <row r="2313" spans="2:5" ht="50.1" customHeight="1">
      <c r="B2313" s="23">
        <v>90853</v>
      </c>
      <c r="C2313" s="23" t="s">
        <v>2539</v>
      </c>
      <c r="D2313" s="23" t="s">
        <v>20</v>
      </c>
      <c r="E2313" s="24">
        <v>367.52</v>
      </c>
    </row>
    <row r="2314" spans="2:5" ht="50.1" customHeight="1">
      <c r="B2314" s="23">
        <v>90854</v>
      </c>
      <c r="C2314" s="23" t="s">
        <v>2540</v>
      </c>
      <c r="D2314" s="23" t="s">
        <v>20</v>
      </c>
      <c r="E2314" s="24">
        <v>356.11</v>
      </c>
    </row>
    <row r="2315" spans="2:5" ht="50.1" customHeight="1">
      <c r="B2315" s="23">
        <v>90855</v>
      </c>
      <c r="C2315" s="23" t="s">
        <v>2541</v>
      </c>
      <c r="D2315" s="23" t="s">
        <v>20</v>
      </c>
      <c r="E2315" s="24">
        <v>391.15</v>
      </c>
    </row>
    <row r="2316" spans="2:5" ht="50.1" customHeight="1">
      <c r="B2316" s="23">
        <v>90856</v>
      </c>
      <c r="C2316" s="23" t="s">
        <v>2542</v>
      </c>
      <c r="D2316" s="23" t="s">
        <v>20</v>
      </c>
      <c r="E2316" s="24">
        <v>370.98</v>
      </c>
    </row>
    <row r="2317" spans="2:5" ht="50.1" customHeight="1">
      <c r="B2317" s="23">
        <v>90857</v>
      </c>
      <c r="C2317" s="23" t="s">
        <v>2543</v>
      </c>
      <c r="D2317" s="23" t="s">
        <v>20</v>
      </c>
      <c r="E2317" s="24">
        <v>358.42</v>
      </c>
    </row>
    <row r="2318" spans="2:5" ht="50.1" customHeight="1">
      <c r="B2318" s="23">
        <v>90858</v>
      </c>
      <c r="C2318" s="23" t="s">
        <v>2544</v>
      </c>
      <c r="D2318" s="23" t="s">
        <v>20</v>
      </c>
      <c r="E2318" s="24">
        <v>407.03</v>
      </c>
    </row>
    <row r="2319" spans="2:5" ht="50.1" customHeight="1">
      <c r="B2319" s="23">
        <v>90859</v>
      </c>
      <c r="C2319" s="23" t="s">
        <v>2545</v>
      </c>
      <c r="D2319" s="23" t="s">
        <v>20</v>
      </c>
      <c r="E2319" s="24">
        <v>349.37</v>
      </c>
    </row>
    <row r="2320" spans="2:5" ht="50.1" customHeight="1">
      <c r="B2320" s="23">
        <v>90860</v>
      </c>
      <c r="C2320" s="23" t="s">
        <v>2546</v>
      </c>
      <c r="D2320" s="23" t="s">
        <v>20</v>
      </c>
      <c r="E2320" s="24">
        <v>354.17</v>
      </c>
    </row>
    <row r="2321" spans="2:5" ht="50.1" customHeight="1">
      <c r="B2321" s="23">
        <v>90861</v>
      </c>
      <c r="C2321" s="23" t="s">
        <v>2547</v>
      </c>
      <c r="D2321" s="23" t="s">
        <v>20</v>
      </c>
      <c r="E2321" s="24">
        <v>361.85</v>
      </c>
    </row>
    <row r="2322" spans="2:5" ht="50.1" customHeight="1">
      <c r="B2322" s="23">
        <v>90862</v>
      </c>
      <c r="C2322" s="23" t="s">
        <v>2548</v>
      </c>
      <c r="D2322" s="23" t="s">
        <v>20</v>
      </c>
      <c r="E2322" s="24">
        <v>327.91</v>
      </c>
    </row>
    <row r="2323" spans="2:5" ht="50.1" customHeight="1">
      <c r="B2323" s="23">
        <v>92718</v>
      </c>
      <c r="C2323" s="23" t="s">
        <v>2549</v>
      </c>
      <c r="D2323" s="23" t="s">
        <v>20</v>
      </c>
      <c r="E2323" s="24">
        <v>441.73</v>
      </c>
    </row>
    <row r="2324" spans="2:5" ht="50.1" customHeight="1">
      <c r="B2324" s="23">
        <v>92719</v>
      </c>
      <c r="C2324" s="23" t="s">
        <v>2550</v>
      </c>
      <c r="D2324" s="23" t="s">
        <v>20</v>
      </c>
      <c r="E2324" s="24">
        <v>316.88</v>
      </c>
    </row>
    <row r="2325" spans="2:5" ht="50.1" customHeight="1">
      <c r="B2325" s="23">
        <v>92720</v>
      </c>
      <c r="C2325" s="23" t="s">
        <v>2551</v>
      </c>
      <c r="D2325" s="23" t="s">
        <v>20</v>
      </c>
      <c r="E2325" s="24">
        <v>360.48</v>
      </c>
    </row>
    <row r="2326" spans="2:5" ht="50.1" customHeight="1">
      <c r="B2326" s="23">
        <v>92721</v>
      </c>
      <c r="C2326" s="23" t="s">
        <v>2552</v>
      </c>
      <c r="D2326" s="23" t="s">
        <v>20</v>
      </c>
      <c r="E2326" s="24">
        <v>309.23</v>
      </c>
    </row>
    <row r="2327" spans="2:5" ht="50.1" customHeight="1">
      <c r="B2327" s="23">
        <v>92722</v>
      </c>
      <c r="C2327" s="23" t="s">
        <v>2553</v>
      </c>
      <c r="D2327" s="23" t="s">
        <v>20</v>
      </c>
      <c r="E2327" s="24">
        <v>357.36</v>
      </c>
    </row>
    <row r="2328" spans="2:5" ht="50.1" customHeight="1">
      <c r="B2328" s="23">
        <v>92723</v>
      </c>
      <c r="C2328" s="23" t="s">
        <v>2554</v>
      </c>
      <c r="D2328" s="23" t="s">
        <v>20</v>
      </c>
      <c r="E2328" s="24">
        <v>348.24</v>
      </c>
    </row>
    <row r="2329" spans="2:5" ht="50.1" customHeight="1">
      <c r="B2329" s="23">
        <v>92724</v>
      </c>
      <c r="C2329" s="23" t="s">
        <v>2555</v>
      </c>
      <c r="D2329" s="23" t="s">
        <v>20</v>
      </c>
      <c r="E2329" s="24">
        <v>345.41</v>
      </c>
    </row>
    <row r="2330" spans="2:5" ht="50.1" customHeight="1">
      <c r="B2330" s="23">
        <v>92725</v>
      </c>
      <c r="C2330" s="23" t="s">
        <v>2556</v>
      </c>
      <c r="D2330" s="23" t="s">
        <v>20</v>
      </c>
      <c r="E2330" s="24">
        <v>344.21</v>
      </c>
    </row>
    <row r="2331" spans="2:5" ht="50.1" customHeight="1">
      <c r="B2331" s="23">
        <v>92726</v>
      </c>
      <c r="C2331" s="23" t="s">
        <v>2557</v>
      </c>
      <c r="D2331" s="23" t="s">
        <v>20</v>
      </c>
      <c r="E2331" s="24">
        <v>342.21</v>
      </c>
    </row>
    <row r="2332" spans="2:5" ht="50.1" customHeight="1">
      <c r="B2332" s="23">
        <v>92727</v>
      </c>
      <c r="C2332" s="23" t="s">
        <v>2558</v>
      </c>
      <c r="D2332" s="23" t="s">
        <v>20</v>
      </c>
      <c r="E2332" s="24">
        <v>383.93</v>
      </c>
    </row>
    <row r="2333" spans="2:5" ht="50.1" customHeight="1">
      <c r="B2333" s="23">
        <v>92728</v>
      </c>
      <c r="C2333" s="23" t="s">
        <v>2559</v>
      </c>
      <c r="D2333" s="23" t="s">
        <v>20</v>
      </c>
      <c r="E2333" s="24">
        <v>364.21</v>
      </c>
    </row>
    <row r="2334" spans="2:5" ht="50.1" customHeight="1">
      <c r="B2334" s="23">
        <v>92729</v>
      </c>
      <c r="C2334" s="23" t="s">
        <v>2560</v>
      </c>
      <c r="D2334" s="23" t="s">
        <v>20</v>
      </c>
      <c r="E2334" s="24">
        <v>355.86</v>
      </c>
    </row>
    <row r="2335" spans="2:5" ht="50.1" customHeight="1">
      <c r="B2335" s="23">
        <v>92730</v>
      </c>
      <c r="C2335" s="23" t="s">
        <v>2561</v>
      </c>
      <c r="D2335" s="23" t="s">
        <v>20</v>
      </c>
      <c r="E2335" s="24">
        <v>341.95</v>
      </c>
    </row>
    <row r="2336" spans="2:5" ht="50.1" customHeight="1">
      <c r="B2336" s="23">
        <v>92731</v>
      </c>
      <c r="C2336" s="23" t="s">
        <v>2562</v>
      </c>
      <c r="D2336" s="23" t="s">
        <v>20</v>
      </c>
      <c r="E2336" s="24">
        <v>357.8</v>
      </c>
    </row>
    <row r="2337" spans="2:5" ht="50.1" customHeight="1">
      <c r="B2337" s="23">
        <v>92732</v>
      </c>
      <c r="C2337" s="23" t="s">
        <v>2563</v>
      </c>
      <c r="D2337" s="23" t="s">
        <v>20</v>
      </c>
      <c r="E2337" s="24">
        <v>344.33</v>
      </c>
    </row>
    <row r="2338" spans="2:5" ht="50.1" customHeight="1">
      <c r="B2338" s="23">
        <v>92733</v>
      </c>
      <c r="C2338" s="23" t="s">
        <v>2564</v>
      </c>
      <c r="D2338" s="23" t="s">
        <v>20</v>
      </c>
      <c r="E2338" s="24">
        <v>338.6</v>
      </c>
    </row>
    <row r="2339" spans="2:5" ht="50.1" customHeight="1">
      <c r="B2339" s="23">
        <v>92734</v>
      </c>
      <c r="C2339" s="23" t="s">
        <v>2565</v>
      </c>
      <c r="D2339" s="23" t="s">
        <v>20</v>
      </c>
      <c r="E2339" s="24">
        <v>329.11</v>
      </c>
    </row>
    <row r="2340" spans="2:5" ht="50.1" customHeight="1">
      <c r="B2340" s="23">
        <v>92735</v>
      </c>
      <c r="C2340" s="23" t="s">
        <v>2566</v>
      </c>
      <c r="D2340" s="23" t="s">
        <v>20</v>
      </c>
      <c r="E2340" s="24">
        <v>336.67</v>
      </c>
    </row>
    <row r="2341" spans="2:5" ht="50.1" customHeight="1">
      <c r="B2341" s="23">
        <v>92736</v>
      </c>
      <c r="C2341" s="23" t="s">
        <v>2567</v>
      </c>
      <c r="D2341" s="23" t="s">
        <v>20</v>
      </c>
      <c r="E2341" s="24">
        <v>326.02999999999997</v>
      </c>
    </row>
    <row r="2342" spans="2:5" ht="50.1" customHeight="1">
      <c r="B2342" s="23">
        <v>92739</v>
      </c>
      <c r="C2342" s="23" t="s">
        <v>2568</v>
      </c>
      <c r="D2342" s="23" t="s">
        <v>20</v>
      </c>
      <c r="E2342" s="24">
        <v>310.58</v>
      </c>
    </row>
    <row r="2343" spans="2:5" ht="50.1" customHeight="1">
      <c r="B2343" s="23">
        <v>92740</v>
      </c>
      <c r="C2343" s="23" t="s">
        <v>2569</v>
      </c>
      <c r="D2343" s="23" t="s">
        <v>20</v>
      </c>
      <c r="E2343" s="24">
        <v>305.3</v>
      </c>
    </row>
    <row r="2344" spans="2:5" ht="50.1" customHeight="1">
      <c r="B2344" s="23">
        <v>92741</v>
      </c>
      <c r="C2344" s="23" t="s">
        <v>2570</v>
      </c>
      <c r="D2344" s="23" t="s">
        <v>20</v>
      </c>
      <c r="E2344" s="24">
        <v>493.33</v>
      </c>
    </row>
    <row r="2345" spans="2:5" ht="50.1" customHeight="1">
      <c r="B2345" s="23">
        <v>92742</v>
      </c>
      <c r="C2345" s="23" t="s">
        <v>2571</v>
      </c>
      <c r="D2345" s="23" t="s">
        <v>20</v>
      </c>
      <c r="E2345" s="24">
        <v>691.79</v>
      </c>
    </row>
    <row r="2346" spans="2:5" ht="50.1" customHeight="1">
      <c r="B2346" s="23">
        <v>92873</v>
      </c>
      <c r="C2346" s="23" t="s">
        <v>2572</v>
      </c>
      <c r="D2346" s="23" t="s">
        <v>20</v>
      </c>
      <c r="E2346" s="24">
        <v>154.38</v>
      </c>
    </row>
    <row r="2347" spans="2:5" ht="50.1" customHeight="1">
      <c r="B2347" s="23">
        <v>92874</v>
      </c>
      <c r="C2347" s="23" t="s">
        <v>2573</v>
      </c>
      <c r="D2347" s="23" t="s">
        <v>20</v>
      </c>
      <c r="E2347" s="24">
        <v>25.14</v>
      </c>
    </row>
    <row r="2348" spans="2:5" ht="50.1" customHeight="1">
      <c r="B2348" s="23">
        <v>94962</v>
      </c>
      <c r="C2348" s="23" t="s">
        <v>2574</v>
      </c>
      <c r="D2348" s="23" t="s">
        <v>20</v>
      </c>
      <c r="E2348" s="24">
        <v>236.41</v>
      </c>
    </row>
    <row r="2349" spans="2:5" ht="50.1" customHeight="1">
      <c r="B2349" s="23">
        <v>94963</v>
      </c>
      <c r="C2349" s="23" t="s">
        <v>2575</v>
      </c>
      <c r="D2349" s="23" t="s">
        <v>20</v>
      </c>
      <c r="E2349" s="24">
        <v>254.89</v>
      </c>
    </row>
    <row r="2350" spans="2:5" ht="50.1" customHeight="1">
      <c r="B2350" s="23">
        <v>94964</v>
      </c>
      <c r="C2350" s="23" t="s">
        <v>2576</v>
      </c>
      <c r="D2350" s="23" t="s">
        <v>20</v>
      </c>
      <c r="E2350" s="24">
        <v>276.41000000000003</v>
      </c>
    </row>
    <row r="2351" spans="2:5" ht="50.1" customHeight="1">
      <c r="B2351" s="23">
        <v>94965</v>
      </c>
      <c r="C2351" s="23" t="s">
        <v>2577</v>
      </c>
      <c r="D2351" s="23" t="s">
        <v>20</v>
      </c>
      <c r="E2351" s="24">
        <v>284</v>
      </c>
    </row>
    <row r="2352" spans="2:5" ht="50.1" customHeight="1">
      <c r="B2352" s="23">
        <v>94966</v>
      </c>
      <c r="C2352" s="23" t="s">
        <v>2578</v>
      </c>
      <c r="D2352" s="23" t="s">
        <v>20</v>
      </c>
      <c r="E2352" s="24">
        <v>292.35000000000002</v>
      </c>
    </row>
    <row r="2353" spans="2:5" ht="50.1" customHeight="1">
      <c r="B2353" s="23">
        <v>94967</v>
      </c>
      <c r="C2353" s="23" t="s">
        <v>2579</v>
      </c>
      <c r="D2353" s="23" t="s">
        <v>20</v>
      </c>
      <c r="E2353" s="24">
        <v>329.25</v>
      </c>
    </row>
    <row r="2354" spans="2:5" ht="50.1" customHeight="1">
      <c r="B2354" s="23">
        <v>94968</v>
      </c>
      <c r="C2354" s="23" t="s">
        <v>2580</v>
      </c>
      <c r="D2354" s="23" t="s">
        <v>20</v>
      </c>
      <c r="E2354" s="24">
        <v>230.54</v>
      </c>
    </row>
    <row r="2355" spans="2:5" ht="50.1" customHeight="1">
      <c r="B2355" s="23">
        <v>94969</v>
      </c>
      <c r="C2355" s="23" t="s">
        <v>2581</v>
      </c>
      <c r="D2355" s="23" t="s">
        <v>20</v>
      </c>
      <c r="E2355" s="24">
        <v>249.77</v>
      </c>
    </row>
    <row r="2356" spans="2:5" ht="50.1" customHeight="1">
      <c r="B2356" s="23">
        <v>94970</v>
      </c>
      <c r="C2356" s="23" t="s">
        <v>2582</v>
      </c>
      <c r="D2356" s="23" t="s">
        <v>20</v>
      </c>
      <c r="E2356" s="24">
        <v>266.74</v>
      </c>
    </row>
    <row r="2357" spans="2:5" ht="50.1" customHeight="1">
      <c r="B2357" s="23">
        <v>94971</v>
      </c>
      <c r="C2357" s="23" t="s">
        <v>2583</v>
      </c>
      <c r="D2357" s="23" t="s">
        <v>20</v>
      </c>
      <c r="E2357" s="24">
        <v>278.7</v>
      </c>
    </row>
    <row r="2358" spans="2:5" ht="50.1" customHeight="1">
      <c r="B2358" s="23">
        <v>94972</v>
      </c>
      <c r="C2358" s="23" t="s">
        <v>2584</v>
      </c>
      <c r="D2358" s="23" t="s">
        <v>20</v>
      </c>
      <c r="E2358" s="24">
        <v>288.91000000000003</v>
      </c>
    </row>
    <row r="2359" spans="2:5" ht="50.1" customHeight="1">
      <c r="B2359" s="23">
        <v>94973</v>
      </c>
      <c r="C2359" s="23" t="s">
        <v>2585</v>
      </c>
      <c r="D2359" s="23" t="s">
        <v>20</v>
      </c>
      <c r="E2359" s="24">
        <v>322.49</v>
      </c>
    </row>
    <row r="2360" spans="2:5" ht="50.1" customHeight="1">
      <c r="B2360" s="23">
        <v>94974</v>
      </c>
      <c r="C2360" s="23" t="s">
        <v>2586</v>
      </c>
      <c r="D2360" s="23" t="s">
        <v>20</v>
      </c>
      <c r="E2360" s="24">
        <v>324.17</v>
      </c>
    </row>
    <row r="2361" spans="2:5" ht="50.1" customHeight="1">
      <c r="B2361" s="23">
        <v>94975</v>
      </c>
      <c r="C2361" s="23" t="s">
        <v>2587</v>
      </c>
      <c r="D2361" s="23" t="s">
        <v>20</v>
      </c>
      <c r="E2361" s="24">
        <v>341.46</v>
      </c>
    </row>
    <row r="2362" spans="2:5" ht="50.1" customHeight="1">
      <c r="B2362" s="23">
        <v>96555</v>
      </c>
      <c r="C2362" s="23" t="s">
        <v>2588</v>
      </c>
      <c r="D2362" s="23" t="s">
        <v>20</v>
      </c>
      <c r="E2362" s="24">
        <v>415.83</v>
      </c>
    </row>
    <row r="2363" spans="2:5" ht="50.1" customHeight="1">
      <c r="B2363" s="23">
        <v>96556</v>
      </c>
      <c r="C2363" s="23" t="s">
        <v>2589</v>
      </c>
      <c r="D2363" s="23" t="s">
        <v>20</v>
      </c>
      <c r="E2363" s="24">
        <v>478.64</v>
      </c>
    </row>
    <row r="2364" spans="2:5" ht="50.1" customHeight="1">
      <c r="B2364" s="23">
        <v>96557</v>
      </c>
      <c r="C2364" s="23" t="s">
        <v>2590</v>
      </c>
      <c r="D2364" s="23" t="s">
        <v>20</v>
      </c>
      <c r="E2364" s="24">
        <v>376.61</v>
      </c>
    </row>
    <row r="2365" spans="2:5" ht="50.1" customHeight="1">
      <c r="B2365" s="23">
        <v>96558</v>
      </c>
      <c r="C2365" s="23" t="s">
        <v>2591</v>
      </c>
      <c r="D2365" s="23" t="s">
        <v>20</v>
      </c>
      <c r="E2365" s="24">
        <v>382.08</v>
      </c>
    </row>
    <row r="2366" spans="2:5" ht="50.1" customHeight="1">
      <c r="B2366" s="23">
        <v>99235</v>
      </c>
      <c r="C2366" s="23" t="s">
        <v>2592</v>
      </c>
      <c r="D2366" s="23" t="s">
        <v>20</v>
      </c>
      <c r="E2366" s="24">
        <v>339.06</v>
      </c>
    </row>
    <row r="2367" spans="2:5" ht="50.1" customHeight="1">
      <c r="B2367" s="23">
        <v>99431</v>
      </c>
      <c r="C2367" s="23" t="s">
        <v>2593</v>
      </c>
      <c r="D2367" s="23" t="s">
        <v>20</v>
      </c>
      <c r="E2367" s="24">
        <v>403.2</v>
      </c>
    </row>
    <row r="2368" spans="2:5" ht="50.1" customHeight="1">
      <c r="B2368" s="23">
        <v>99432</v>
      </c>
      <c r="C2368" s="23" t="s">
        <v>2594</v>
      </c>
      <c r="D2368" s="23" t="s">
        <v>20</v>
      </c>
      <c r="E2368" s="24">
        <v>381.34</v>
      </c>
    </row>
    <row r="2369" spans="2:5" ht="50.1" customHeight="1">
      <c r="B2369" s="23">
        <v>99433</v>
      </c>
      <c r="C2369" s="23" t="s">
        <v>2595</v>
      </c>
      <c r="D2369" s="23" t="s">
        <v>20</v>
      </c>
      <c r="E2369" s="24">
        <v>428.11</v>
      </c>
    </row>
    <row r="2370" spans="2:5" ht="50.1" customHeight="1">
      <c r="B2370" s="23">
        <v>99434</v>
      </c>
      <c r="C2370" s="23" t="s">
        <v>2596</v>
      </c>
      <c r="D2370" s="23" t="s">
        <v>20</v>
      </c>
      <c r="E2370" s="24">
        <v>406.66</v>
      </c>
    </row>
    <row r="2371" spans="2:5" ht="50.1" customHeight="1">
      <c r="B2371" s="23">
        <v>99435</v>
      </c>
      <c r="C2371" s="23" t="s">
        <v>2597</v>
      </c>
      <c r="D2371" s="23" t="s">
        <v>20</v>
      </c>
      <c r="E2371" s="24">
        <v>393.13</v>
      </c>
    </row>
    <row r="2372" spans="2:5" ht="50.1" customHeight="1">
      <c r="B2372" s="23">
        <v>99436</v>
      </c>
      <c r="C2372" s="23" t="s">
        <v>2598</v>
      </c>
      <c r="D2372" s="23" t="s">
        <v>20</v>
      </c>
      <c r="E2372" s="24">
        <v>443.99</v>
      </c>
    </row>
    <row r="2373" spans="2:5" ht="50.1" customHeight="1">
      <c r="B2373" s="23">
        <v>99437</v>
      </c>
      <c r="C2373" s="23" t="s">
        <v>2599</v>
      </c>
      <c r="D2373" s="23" t="s">
        <v>20</v>
      </c>
      <c r="E2373" s="24">
        <v>361.13</v>
      </c>
    </row>
    <row r="2374" spans="2:5" ht="50.1" customHeight="1">
      <c r="B2374" s="23">
        <v>99438</v>
      </c>
      <c r="C2374" s="23" t="s">
        <v>2600</v>
      </c>
      <c r="D2374" s="23" t="s">
        <v>20</v>
      </c>
      <c r="E2374" s="24">
        <v>365.93</v>
      </c>
    </row>
    <row r="2375" spans="2:5" ht="50.1" customHeight="1">
      <c r="B2375" s="23">
        <v>99439</v>
      </c>
      <c r="C2375" s="23" t="s">
        <v>2601</v>
      </c>
      <c r="D2375" s="23" t="s">
        <v>20</v>
      </c>
      <c r="E2375" s="24">
        <v>396.88</v>
      </c>
    </row>
    <row r="2376" spans="2:5" ht="50.1" customHeight="1">
      <c r="B2376" s="23" t="s">
        <v>2602</v>
      </c>
      <c r="C2376" s="23" t="s">
        <v>2603</v>
      </c>
      <c r="D2376" s="23" t="s">
        <v>19</v>
      </c>
      <c r="E2376" s="24">
        <v>73.38</v>
      </c>
    </row>
    <row r="2377" spans="2:5" ht="50.1" customHeight="1">
      <c r="B2377" s="23" t="s">
        <v>2604</v>
      </c>
      <c r="C2377" s="23" t="s">
        <v>2605</v>
      </c>
      <c r="D2377" s="23" t="s">
        <v>19</v>
      </c>
      <c r="E2377" s="24">
        <v>81.180000000000007</v>
      </c>
    </row>
    <row r="2378" spans="2:5" ht="50.1" customHeight="1">
      <c r="B2378" s="23" t="s">
        <v>2606</v>
      </c>
      <c r="C2378" s="23" t="s">
        <v>2607</v>
      </c>
      <c r="D2378" s="23" t="s">
        <v>19</v>
      </c>
      <c r="E2378" s="24">
        <v>97.07</v>
      </c>
    </row>
    <row r="2379" spans="2:5" ht="50.1" customHeight="1">
      <c r="B2379" s="23" t="s">
        <v>2608</v>
      </c>
      <c r="C2379" s="23" t="s">
        <v>2609</v>
      </c>
      <c r="D2379" s="23" t="s">
        <v>19</v>
      </c>
      <c r="E2379" s="24">
        <v>111.5</v>
      </c>
    </row>
    <row r="2380" spans="2:5" ht="50.1" customHeight="1">
      <c r="B2380" s="23" t="s">
        <v>2610</v>
      </c>
      <c r="C2380" s="23" t="s">
        <v>2611</v>
      </c>
      <c r="D2380" s="23" t="s">
        <v>19</v>
      </c>
      <c r="E2380" s="24">
        <v>66.540000000000006</v>
      </c>
    </row>
    <row r="2381" spans="2:5" ht="50.1" customHeight="1">
      <c r="B2381" s="23" t="s">
        <v>2612</v>
      </c>
      <c r="C2381" s="23" t="s">
        <v>2613</v>
      </c>
      <c r="D2381" s="23" t="s">
        <v>19</v>
      </c>
      <c r="E2381" s="24">
        <v>72.88</v>
      </c>
    </row>
    <row r="2382" spans="2:5" ht="50.1" customHeight="1">
      <c r="B2382" s="23" t="s">
        <v>2614</v>
      </c>
      <c r="C2382" s="23" t="s">
        <v>2615</v>
      </c>
      <c r="D2382" s="23" t="s">
        <v>20</v>
      </c>
      <c r="E2382" s="24">
        <v>90.42</v>
      </c>
    </row>
    <row r="2383" spans="2:5" ht="50.1" customHeight="1">
      <c r="B2383" s="23" t="s">
        <v>2616</v>
      </c>
      <c r="C2383" s="23" t="s">
        <v>56</v>
      </c>
      <c r="D2383" s="23" t="s">
        <v>20</v>
      </c>
      <c r="E2383" s="24">
        <v>117.88</v>
      </c>
    </row>
    <row r="2384" spans="2:5" ht="50.1" customHeight="1">
      <c r="B2384" s="23" t="s">
        <v>2617</v>
      </c>
      <c r="C2384" s="23" t="s">
        <v>2618</v>
      </c>
      <c r="D2384" s="23" t="s">
        <v>19</v>
      </c>
      <c r="E2384" s="24">
        <v>28.32</v>
      </c>
    </row>
    <row r="2385" spans="2:5" ht="50.1" customHeight="1">
      <c r="B2385" s="23">
        <v>83518</v>
      </c>
      <c r="C2385" s="23" t="s">
        <v>2619</v>
      </c>
      <c r="D2385" s="23" t="s">
        <v>20</v>
      </c>
      <c r="E2385" s="24">
        <v>272.43</v>
      </c>
    </row>
    <row r="2386" spans="2:5" ht="50.1" customHeight="1">
      <c r="B2386" s="23">
        <v>95467</v>
      </c>
      <c r="C2386" s="23" t="s">
        <v>53</v>
      </c>
      <c r="D2386" s="23" t="s">
        <v>20</v>
      </c>
      <c r="E2386" s="24">
        <v>365.23</v>
      </c>
    </row>
    <row r="2387" spans="2:5" ht="50.1" customHeight="1">
      <c r="B2387" s="23">
        <v>68328</v>
      </c>
      <c r="C2387" s="23" t="s">
        <v>2620</v>
      </c>
      <c r="D2387" s="23" t="s">
        <v>19</v>
      </c>
      <c r="E2387" s="24">
        <v>13.6</v>
      </c>
    </row>
    <row r="2388" spans="2:5" ht="50.1" customHeight="1">
      <c r="B2388" s="23" t="s">
        <v>2621</v>
      </c>
      <c r="C2388" s="23" t="s">
        <v>2622</v>
      </c>
      <c r="D2388" s="23" t="s">
        <v>4</v>
      </c>
      <c r="E2388" s="24">
        <v>95.28</v>
      </c>
    </row>
    <row r="2389" spans="2:5" ht="50.1" customHeight="1">
      <c r="B2389" s="23">
        <v>79471</v>
      </c>
      <c r="C2389" s="23" t="s">
        <v>2623</v>
      </c>
      <c r="D2389" s="23" t="s">
        <v>12333</v>
      </c>
      <c r="E2389" s="24">
        <v>54.78</v>
      </c>
    </row>
    <row r="2390" spans="2:5" ht="50.1" customHeight="1">
      <c r="B2390" s="23">
        <v>98576</v>
      </c>
      <c r="C2390" s="23" t="s">
        <v>2624</v>
      </c>
      <c r="D2390" s="23" t="s">
        <v>4</v>
      </c>
      <c r="E2390" s="24">
        <v>13.4</v>
      </c>
    </row>
    <row r="2391" spans="2:5" ht="50.1" customHeight="1">
      <c r="B2391" s="23">
        <v>93182</v>
      </c>
      <c r="C2391" s="23" t="s">
        <v>2625</v>
      </c>
      <c r="D2391" s="23" t="s">
        <v>4</v>
      </c>
      <c r="E2391" s="24">
        <v>25.06</v>
      </c>
    </row>
    <row r="2392" spans="2:5" ht="50.1" customHeight="1">
      <c r="B2392" s="23">
        <v>93183</v>
      </c>
      <c r="C2392" s="23" t="s">
        <v>2626</v>
      </c>
      <c r="D2392" s="23" t="s">
        <v>4</v>
      </c>
      <c r="E2392" s="24">
        <v>31.92</v>
      </c>
    </row>
    <row r="2393" spans="2:5" ht="50.1" customHeight="1">
      <c r="B2393" s="23">
        <v>93184</v>
      </c>
      <c r="C2393" s="23" t="s">
        <v>2627</v>
      </c>
      <c r="D2393" s="23" t="s">
        <v>4</v>
      </c>
      <c r="E2393" s="24">
        <v>19.2</v>
      </c>
    </row>
    <row r="2394" spans="2:5" ht="50.1" customHeight="1">
      <c r="B2394" s="23">
        <v>93185</v>
      </c>
      <c r="C2394" s="23" t="s">
        <v>2628</v>
      </c>
      <c r="D2394" s="23" t="s">
        <v>4</v>
      </c>
      <c r="E2394" s="24">
        <v>31.39</v>
      </c>
    </row>
    <row r="2395" spans="2:5" ht="50.1" customHeight="1">
      <c r="B2395" s="23">
        <v>93186</v>
      </c>
      <c r="C2395" s="23" t="s">
        <v>2629</v>
      </c>
      <c r="D2395" s="23" t="s">
        <v>4</v>
      </c>
      <c r="E2395" s="24">
        <v>45.85</v>
      </c>
    </row>
    <row r="2396" spans="2:5" ht="50.1" customHeight="1">
      <c r="B2396" s="23">
        <v>93187</v>
      </c>
      <c r="C2396" s="23" t="s">
        <v>2630</v>
      </c>
      <c r="D2396" s="23" t="s">
        <v>4</v>
      </c>
      <c r="E2396" s="24">
        <v>52.53</v>
      </c>
    </row>
    <row r="2397" spans="2:5" ht="50.1" customHeight="1">
      <c r="B2397" s="23">
        <v>93188</v>
      </c>
      <c r="C2397" s="23" t="s">
        <v>2631</v>
      </c>
      <c r="D2397" s="23" t="s">
        <v>4</v>
      </c>
      <c r="E2397" s="24">
        <v>42.49</v>
      </c>
    </row>
    <row r="2398" spans="2:5" ht="50.1" customHeight="1">
      <c r="B2398" s="23">
        <v>93189</v>
      </c>
      <c r="C2398" s="23" t="s">
        <v>2632</v>
      </c>
      <c r="D2398" s="23" t="s">
        <v>4</v>
      </c>
      <c r="E2398" s="24">
        <v>52.74</v>
      </c>
    </row>
    <row r="2399" spans="2:5" ht="50.1" customHeight="1">
      <c r="B2399" s="23">
        <v>93190</v>
      </c>
      <c r="C2399" s="23" t="s">
        <v>2633</v>
      </c>
      <c r="D2399" s="23" t="s">
        <v>4</v>
      </c>
      <c r="E2399" s="24">
        <v>25.55</v>
      </c>
    </row>
    <row r="2400" spans="2:5" ht="50.1" customHeight="1">
      <c r="B2400" s="23">
        <v>93191</v>
      </c>
      <c r="C2400" s="23" t="s">
        <v>2634</v>
      </c>
      <c r="D2400" s="23" t="s">
        <v>4</v>
      </c>
      <c r="E2400" s="24">
        <v>27.01</v>
      </c>
    </row>
    <row r="2401" spans="2:5" ht="50.1" customHeight="1">
      <c r="B2401" s="23">
        <v>93192</v>
      </c>
      <c r="C2401" s="23" t="s">
        <v>2635</v>
      </c>
      <c r="D2401" s="23" t="s">
        <v>4</v>
      </c>
      <c r="E2401" s="24">
        <v>27.44</v>
      </c>
    </row>
    <row r="2402" spans="2:5" ht="50.1" customHeight="1">
      <c r="B2402" s="23">
        <v>93193</v>
      </c>
      <c r="C2402" s="23" t="s">
        <v>2636</v>
      </c>
      <c r="D2402" s="23" t="s">
        <v>4</v>
      </c>
      <c r="E2402" s="24">
        <v>27.29</v>
      </c>
    </row>
    <row r="2403" spans="2:5" ht="50.1" customHeight="1">
      <c r="B2403" s="23">
        <v>93194</v>
      </c>
      <c r="C2403" s="23" t="s">
        <v>2637</v>
      </c>
      <c r="D2403" s="23" t="s">
        <v>4</v>
      </c>
      <c r="E2403" s="24">
        <v>24.62</v>
      </c>
    </row>
    <row r="2404" spans="2:5" ht="50.1" customHeight="1">
      <c r="B2404" s="23">
        <v>93195</v>
      </c>
      <c r="C2404" s="23" t="s">
        <v>2638</v>
      </c>
      <c r="D2404" s="23" t="s">
        <v>4</v>
      </c>
      <c r="E2404" s="24">
        <v>29.4</v>
      </c>
    </row>
    <row r="2405" spans="2:5" ht="50.1" customHeight="1">
      <c r="B2405" s="23">
        <v>93196</v>
      </c>
      <c r="C2405" s="23" t="s">
        <v>2639</v>
      </c>
      <c r="D2405" s="23" t="s">
        <v>4</v>
      </c>
      <c r="E2405" s="24">
        <v>44.78</v>
      </c>
    </row>
    <row r="2406" spans="2:5" ht="50.1" customHeight="1">
      <c r="B2406" s="23">
        <v>93197</v>
      </c>
      <c r="C2406" s="23" t="s">
        <v>2640</v>
      </c>
      <c r="D2406" s="23" t="s">
        <v>4</v>
      </c>
      <c r="E2406" s="24">
        <v>49.63</v>
      </c>
    </row>
    <row r="2407" spans="2:5" ht="50.1" customHeight="1">
      <c r="B2407" s="23">
        <v>93198</v>
      </c>
      <c r="C2407" s="23" t="s">
        <v>2641</v>
      </c>
      <c r="D2407" s="23" t="s">
        <v>4</v>
      </c>
      <c r="E2407" s="24">
        <v>22.63</v>
      </c>
    </row>
    <row r="2408" spans="2:5" ht="50.1" customHeight="1">
      <c r="B2408" s="23">
        <v>93199</v>
      </c>
      <c r="C2408" s="23" t="s">
        <v>2642</v>
      </c>
      <c r="D2408" s="23" t="s">
        <v>4</v>
      </c>
      <c r="E2408" s="24">
        <v>22.19</v>
      </c>
    </row>
    <row r="2409" spans="2:5" ht="50.1" customHeight="1">
      <c r="B2409" s="23">
        <v>93200</v>
      </c>
      <c r="C2409" s="23" t="s">
        <v>2643</v>
      </c>
      <c r="D2409" s="23" t="s">
        <v>4</v>
      </c>
      <c r="E2409" s="24">
        <v>2.17</v>
      </c>
    </row>
    <row r="2410" spans="2:5" ht="50.1" customHeight="1">
      <c r="B2410" s="23">
        <v>93201</v>
      </c>
      <c r="C2410" s="23" t="s">
        <v>2644</v>
      </c>
      <c r="D2410" s="23" t="s">
        <v>4</v>
      </c>
      <c r="E2410" s="24">
        <v>4.6100000000000003</v>
      </c>
    </row>
    <row r="2411" spans="2:5" ht="50.1" customHeight="1">
      <c r="B2411" s="23">
        <v>93202</v>
      </c>
      <c r="C2411" s="23" t="s">
        <v>2645</v>
      </c>
      <c r="D2411" s="23" t="s">
        <v>4</v>
      </c>
      <c r="E2411" s="24">
        <v>16.89</v>
      </c>
    </row>
    <row r="2412" spans="2:5" ht="50.1" customHeight="1">
      <c r="B2412" s="23">
        <v>93203</v>
      </c>
      <c r="C2412" s="23" t="s">
        <v>2646</v>
      </c>
      <c r="D2412" s="23" t="s">
        <v>4</v>
      </c>
      <c r="E2412" s="24">
        <v>11.5</v>
      </c>
    </row>
    <row r="2413" spans="2:5" ht="50.1" customHeight="1">
      <c r="B2413" s="23">
        <v>93204</v>
      </c>
      <c r="C2413" s="23" t="s">
        <v>2647</v>
      </c>
      <c r="D2413" s="23" t="s">
        <v>4</v>
      </c>
      <c r="E2413" s="24">
        <v>34.770000000000003</v>
      </c>
    </row>
    <row r="2414" spans="2:5" ht="50.1" customHeight="1">
      <c r="B2414" s="23">
        <v>93205</v>
      </c>
      <c r="C2414" s="23" t="s">
        <v>2648</v>
      </c>
      <c r="D2414" s="23" t="s">
        <v>4</v>
      </c>
      <c r="E2414" s="24">
        <v>21.06</v>
      </c>
    </row>
    <row r="2415" spans="2:5" ht="50.1" customHeight="1">
      <c r="B2415" s="23">
        <v>71623</v>
      </c>
      <c r="C2415" s="23" t="s">
        <v>2649</v>
      </c>
      <c r="D2415" s="23" t="s">
        <v>4</v>
      </c>
      <c r="E2415" s="24">
        <v>25.05</v>
      </c>
    </row>
    <row r="2416" spans="2:5" ht="50.1" customHeight="1">
      <c r="B2416" s="23" t="s">
        <v>2650</v>
      </c>
      <c r="C2416" s="23" t="s">
        <v>2651</v>
      </c>
      <c r="D2416" s="23" t="s">
        <v>18</v>
      </c>
      <c r="E2416" s="24">
        <v>24.44</v>
      </c>
    </row>
    <row r="2417" spans="2:5" ht="50.1" customHeight="1">
      <c r="B2417" s="23">
        <v>83513</v>
      </c>
      <c r="C2417" s="23" t="s">
        <v>2652</v>
      </c>
      <c r="D2417" s="23" t="s">
        <v>12333</v>
      </c>
      <c r="E2417" s="24">
        <v>7.83</v>
      </c>
    </row>
    <row r="2418" spans="2:5" ht="50.1" customHeight="1">
      <c r="B2418" s="23">
        <v>83514</v>
      </c>
      <c r="C2418" s="23" t="s">
        <v>2653</v>
      </c>
      <c r="D2418" s="23" t="s">
        <v>12333</v>
      </c>
      <c r="E2418" s="24">
        <v>6.85</v>
      </c>
    </row>
    <row r="2419" spans="2:5" ht="50.1" customHeight="1">
      <c r="B2419" s="23">
        <v>84153</v>
      </c>
      <c r="C2419" s="23" t="s">
        <v>2654</v>
      </c>
      <c r="D2419" s="23" t="s">
        <v>12333</v>
      </c>
      <c r="E2419" s="24">
        <v>45.01</v>
      </c>
    </row>
    <row r="2420" spans="2:5" ht="50.1" customHeight="1">
      <c r="B2420" s="23">
        <v>84154</v>
      </c>
      <c r="C2420" s="23" t="s">
        <v>2655</v>
      </c>
      <c r="D2420" s="23" t="s">
        <v>12298</v>
      </c>
      <c r="E2420" s="24">
        <v>91.67</v>
      </c>
    </row>
    <row r="2421" spans="2:5" ht="50.1" customHeight="1">
      <c r="B2421" s="23">
        <v>85233</v>
      </c>
      <c r="C2421" s="23" t="s">
        <v>2656</v>
      </c>
      <c r="D2421" s="23" t="s">
        <v>20</v>
      </c>
      <c r="E2421" s="24">
        <v>2307.94</v>
      </c>
    </row>
    <row r="2422" spans="2:5" ht="50.1" customHeight="1">
      <c r="B2422" s="23">
        <v>95952</v>
      </c>
      <c r="C2422" s="23" t="s">
        <v>2657</v>
      </c>
      <c r="D2422" s="23" t="s">
        <v>20</v>
      </c>
      <c r="E2422" s="24">
        <v>1335.65</v>
      </c>
    </row>
    <row r="2423" spans="2:5" ht="50.1" customHeight="1">
      <c r="B2423" s="23">
        <v>95953</v>
      </c>
      <c r="C2423" s="23" t="s">
        <v>2658</v>
      </c>
      <c r="D2423" s="23" t="s">
        <v>20</v>
      </c>
      <c r="E2423" s="24">
        <v>2211.73</v>
      </c>
    </row>
    <row r="2424" spans="2:5" ht="50.1" customHeight="1">
      <c r="B2424" s="23">
        <v>95954</v>
      </c>
      <c r="C2424" s="23" t="s">
        <v>2659</v>
      </c>
      <c r="D2424" s="23" t="s">
        <v>20</v>
      </c>
      <c r="E2424" s="24">
        <v>1584.44</v>
      </c>
    </row>
    <row r="2425" spans="2:5" ht="50.1" customHeight="1">
      <c r="B2425" s="23">
        <v>95955</v>
      </c>
      <c r="C2425" s="23" t="s">
        <v>2660</v>
      </c>
      <c r="D2425" s="23" t="s">
        <v>20</v>
      </c>
      <c r="E2425" s="24">
        <v>1974.82</v>
      </c>
    </row>
    <row r="2426" spans="2:5" ht="50.1" customHeight="1">
      <c r="B2426" s="23">
        <v>95956</v>
      </c>
      <c r="C2426" s="23" t="s">
        <v>2661</v>
      </c>
      <c r="D2426" s="23" t="s">
        <v>20</v>
      </c>
      <c r="E2426" s="24">
        <v>1559.43</v>
      </c>
    </row>
    <row r="2427" spans="2:5" ht="50.1" customHeight="1">
      <c r="B2427" s="23">
        <v>95957</v>
      </c>
      <c r="C2427" s="23" t="s">
        <v>2662</v>
      </c>
      <c r="D2427" s="23" t="s">
        <v>20</v>
      </c>
      <c r="E2427" s="24">
        <v>1944.57</v>
      </c>
    </row>
    <row r="2428" spans="2:5" ht="50.1" customHeight="1">
      <c r="B2428" s="23">
        <v>95969</v>
      </c>
      <c r="C2428" s="23" t="s">
        <v>2663</v>
      </c>
      <c r="D2428" s="23" t="s">
        <v>20</v>
      </c>
      <c r="E2428" s="24">
        <v>1844.46</v>
      </c>
    </row>
    <row r="2429" spans="2:5" ht="50.1" customHeight="1">
      <c r="B2429" s="23">
        <v>97733</v>
      </c>
      <c r="C2429" s="23" t="s">
        <v>2664</v>
      </c>
      <c r="D2429" s="23" t="s">
        <v>20</v>
      </c>
      <c r="E2429" s="24">
        <v>2269.9299999999998</v>
      </c>
    </row>
    <row r="2430" spans="2:5" ht="50.1" customHeight="1">
      <c r="B2430" s="23">
        <v>97734</v>
      </c>
      <c r="C2430" s="23" t="s">
        <v>2665</v>
      </c>
      <c r="D2430" s="23" t="s">
        <v>20</v>
      </c>
      <c r="E2430" s="24">
        <v>1972.95</v>
      </c>
    </row>
    <row r="2431" spans="2:5" ht="50.1" customHeight="1">
      <c r="B2431" s="23">
        <v>97735</v>
      </c>
      <c r="C2431" s="23" t="s">
        <v>2666</v>
      </c>
      <c r="D2431" s="23" t="s">
        <v>20</v>
      </c>
      <c r="E2431" s="24">
        <v>1620.44</v>
      </c>
    </row>
    <row r="2432" spans="2:5" ht="50.1" customHeight="1">
      <c r="B2432" s="23">
        <v>97736</v>
      </c>
      <c r="C2432" s="23" t="s">
        <v>2667</v>
      </c>
      <c r="D2432" s="23" t="s">
        <v>20</v>
      </c>
      <c r="E2432" s="24">
        <v>960.14</v>
      </c>
    </row>
    <row r="2433" spans="2:5" ht="50.1" customHeight="1">
      <c r="B2433" s="23">
        <v>97737</v>
      </c>
      <c r="C2433" s="23" t="s">
        <v>2668</v>
      </c>
      <c r="D2433" s="23" t="s">
        <v>20</v>
      </c>
      <c r="E2433" s="24">
        <v>2251.67</v>
      </c>
    </row>
    <row r="2434" spans="2:5" ht="50.1" customHeight="1">
      <c r="B2434" s="23">
        <v>97738</v>
      </c>
      <c r="C2434" s="23" t="s">
        <v>2669</v>
      </c>
      <c r="D2434" s="23" t="s">
        <v>20</v>
      </c>
      <c r="E2434" s="24">
        <v>2948.33</v>
      </c>
    </row>
    <row r="2435" spans="2:5" ht="50.1" customHeight="1">
      <c r="B2435" s="23">
        <v>97739</v>
      </c>
      <c r="C2435" s="23" t="s">
        <v>2670</v>
      </c>
      <c r="D2435" s="23" t="s">
        <v>20</v>
      </c>
      <c r="E2435" s="24">
        <v>1816.11</v>
      </c>
    </row>
    <row r="2436" spans="2:5" ht="50.1" customHeight="1">
      <c r="B2436" s="23">
        <v>97740</v>
      </c>
      <c r="C2436" s="23" t="s">
        <v>2671</v>
      </c>
      <c r="D2436" s="23" t="s">
        <v>20</v>
      </c>
      <c r="E2436" s="24">
        <v>1258.18</v>
      </c>
    </row>
    <row r="2437" spans="2:5" ht="50.1" customHeight="1">
      <c r="B2437" s="23">
        <v>98615</v>
      </c>
      <c r="C2437" s="23" t="s">
        <v>2672</v>
      </c>
      <c r="D2437" s="23" t="s">
        <v>19</v>
      </c>
      <c r="E2437" s="24">
        <v>79.45</v>
      </c>
    </row>
    <row r="2438" spans="2:5" ht="50.1" customHeight="1">
      <c r="B2438" s="23">
        <v>98616</v>
      </c>
      <c r="C2438" s="23" t="s">
        <v>2673</v>
      </c>
      <c r="D2438" s="23" t="s">
        <v>19</v>
      </c>
      <c r="E2438" s="24">
        <v>61.63</v>
      </c>
    </row>
    <row r="2439" spans="2:5" ht="50.1" customHeight="1">
      <c r="B2439" s="23">
        <v>98617</v>
      </c>
      <c r="C2439" s="23" t="s">
        <v>2674</v>
      </c>
      <c r="D2439" s="23" t="s">
        <v>19</v>
      </c>
      <c r="E2439" s="24">
        <v>56.6</v>
      </c>
    </row>
    <row r="2440" spans="2:5" ht="50.1" customHeight="1">
      <c r="B2440" s="23">
        <v>98618</v>
      </c>
      <c r="C2440" s="23" t="s">
        <v>2675</v>
      </c>
      <c r="D2440" s="23" t="s">
        <v>19</v>
      </c>
      <c r="E2440" s="24">
        <v>77.900000000000006</v>
      </c>
    </row>
    <row r="2441" spans="2:5" ht="50.1" customHeight="1">
      <c r="B2441" s="23">
        <v>98619</v>
      </c>
      <c r="C2441" s="23" t="s">
        <v>2676</v>
      </c>
      <c r="D2441" s="23" t="s">
        <v>19</v>
      </c>
      <c r="E2441" s="24">
        <v>70.27</v>
      </c>
    </row>
    <row r="2442" spans="2:5" ht="50.1" customHeight="1">
      <c r="B2442" s="23">
        <v>98620</v>
      </c>
      <c r="C2442" s="23" t="s">
        <v>2677</v>
      </c>
      <c r="D2442" s="23" t="s">
        <v>19</v>
      </c>
      <c r="E2442" s="24">
        <v>66.42</v>
      </c>
    </row>
    <row r="2443" spans="2:5" ht="50.1" customHeight="1">
      <c r="B2443" s="23">
        <v>98621</v>
      </c>
      <c r="C2443" s="23" t="s">
        <v>2678</v>
      </c>
      <c r="D2443" s="23" t="s">
        <v>19</v>
      </c>
      <c r="E2443" s="24">
        <v>87.47</v>
      </c>
    </row>
    <row r="2444" spans="2:5" ht="50.1" customHeight="1">
      <c r="B2444" s="23">
        <v>98622</v>
      </c>
      <c r="C2444" s="23" t="s">
        <v>2679</v>
      </c>
      <c r="D2444" s="23" t="s">
        <v>19</v>
      </c>
      <c r="E2444" s="24">
        <v>81.34</v>
      </c>
    </row>
    <row r="2445" spans="2:5" ht="50.1" customHeight="1">
      <c r="B2445" s="23">
        <v>98623</v>
      </c>
      <c r="C2445" s="23" t="s">
        <v>2680</v>
      </c>
      <c r="D2445" s="23" t="s">
        <v>19</v>
      </c>
      <c r="E2445" s="24">
        <v>78.22</v>
      </c>
    </row>
    <row r="2446" spans="2:5" ht="50.1" customHeight="1">
      <c r="B2446" s="23">
        <v>98624</v>
      </c>
      <c r="C2446" s="23" t="s">
        <v>2681</v>
      </c>
      <c r="D2446" s="23" t="s">
        <v>19</v>
      </c>
      <c r="E2446" s="24">
        <v>98.11</v>
      </c>
    </row>
    <row r="2447" spans="2:5" ht="50.1" customHeight="1">
      <c r="B2447" s="23">
        <v>98625</v>
      </c>
      <c r="C2447" s="23" t="s">
        <v>2682</v>
      </c>
      <c r="D2447" s="23" t="s">
        <v>19</v>
      </c>
      <c r="E2447" s="24">
        <v>92.95</v>
      </c>
    </row>
    <row r="2448" spans="2:5" ht="50.1" customHeight="1">
      <c r="B2448" s="23">
        <v>98626</v>
      </c>
      <c r="C2448" s="23" t="s">
        <v>2683</v>
      </c>
      <c r="D2448" s="23" t="s">
        <v>19</v>
      </c>
      <c r="E2448" s="24">
        <v>90.27</v>
      </c>
    </row>
    <row r="2449" spans="2:5" ht="50.1" customHeight="1">
      <c r="B2449" s="23">
        <v>98655</v>
      </c>
      <c r="C2449" s="23" t="s">
        <v>2684</v>
      </c>
      <c r="D2449" s="23" t="s">
        <v>4</v>
      </c>
      <c r="E2449" s="24">
        <v>385.65</v>
      </c>
    </row>
    <row r="2450" spans="2:5" ht="50.1" customHeight="1">
      <c r="B2450" s="23">
        <v>98656</v>
      </c>
      <c r="C2450" s="23" t="s">
        <v>2685</v>
      </c>
      <c r="D2450" s="23" t="s">
        <v>4</v>
      </c>
      <c r="E2450" s="24">
        <v>391.3</v>
      </c>
    </row>
    <row r="2451" spans="2:5" ht="50.1" customHeight="1">
      <c r="B2451" s="23">
        <v>98657</v>
      </c>
      <c r="C2451" s="23" t="s">
        <v>2686</v>
      </c>
      <c r="D2451" s="23" t="s">
        <v>4</v>
      </c>
      <c r="E2451" s="24">
        <v>396.98</v>
      </c>
    </row>
    <row r="2452" spans="2:5" ht="50.1" customHeight="1">
      <c r="B2452" s="23">
        <v>98658</v>
      </c>
      <c r="C2452" s="23" t="s">
        <v>2687</v>
      </c>
      <c r="D2452" s="23" t="s">
        <v>4</v>
      </c>
      <c r="E2452" s="24">
        <v>402.64</v>
      </c>
    </row>
    <row r="2453" spans="2:5" ht="50.1" customHeight="1">
      <c r="B2453" s="23">
        <v>98659</v>
      </c>
      <c r="C2453" s="23" t="s">
        <v>2688</v>
      </c>
      <c r="D2453" s="23" t="s">
        <v>4</v>
      </c>
      <c r="E2453" s="24">
        <v>413.97</v>
      </c>
    </row>
    <row r="2454" spans="2:5" ht="50.1" customHeight="1">
      <c r="B2454" s="23">
        <v>98746</v>
      </c>
      <c r="C2454" s="23" t="s">
        <v>2689</v>
      </c>
      <c r="D2454" s="23" t="s">
        <v>4</v>
      </c>
      <c r="E2454" s="24">
        <v>50.4</v>
      </c>
    </row>
    <row r="2455" spans="2:5" ht="50.1" customHeight="1">
      <c r="B2455" s="23">
        <v>98749</v>
      </c>
      <c r="C2455" s="23" t="s">
        <v>2690</v>
      </c>
      <c r="D2455" s="23" t="s">
        <v>4</v>
      </c>
      <c r="E2455" s="24">
        <v>59.01</v>
      </c>
    </row>
    <row r="2456" spans="2:5" ht="50.1" customHeight="1">
      <c r="B2456" s="23">
        <v>98750</v>
      </c>
      <c r="C2456" s="23" t="s">
        <v>2691</v>
      </c>
      <c r="D2456" s="23" t="s">
        <v>4</v>
      </c>
      <c r="E2456" s="24">
        <v>69.27</v>
      </c>
    </row>
    <row r="2457" spans="2:5" ht="50.1" customHeight="1">
      <c r="B2457" s="23">
        <v>98751</v>
      </c>
      <c r="C2457" s="23" t="s">
        <v>2692</v>
      </c>
      <c r="D2457" s="23" t="s">
        <v>4</v>
      </c>
      <c r="E2457" s="24">
        <v>96.05</v>
      </c>
    </row>
    <row r="2458" spans="2:5" ht="50.1" customHeight="1">
      <c r="B2458" s="23">
        <v>98752</v>
      </c>
      <c r="C2458" s="23" t="s">
        <v>2693</v>
      </c>
      <c r="D2458" s="23" t="s">
        <v>4</v>
      </c>
      <c r="E2458" s="24">
        <v>128.12</v>
      </c>
    </row>
    <row r="2459" spans="2:5" ht="50.1" customHeight="1">
      <c r="B2459" s="23">
        <v>98753</v>
      </c>
      <c r="C2459" s="23" t="s">
        <v>2694</v>
      </c>
      <c r="D2459" s="23" t="s">
        <v>4</v>
      </c>
      <c r="E2459" s="24">
        <v>167.82</v>
      </c>
    </row>
    <row r="2460" spans="2:5" ht="50.1" customHeight="1">
      <c r="B2460" s="23">
        <v>98560</v>
      </c>
      <c r="C2460" s="23" t="s">
        <v>2695</v>
      </c>
      <c r="D2460" s="23" t="s">
        <v>19</v>
      </c>
      <c r="E2460" s="24">
        <v>33.36</v>
      </c>
    </row>
    <row r="2461" spans="2:5" ht="50.1" customHeight="1">
      <c r="B2461" s="23">
        <v>98561</v>
      </c>
      <c r="C2461" s="23" t="s">
        <v>2696</v>
      </c>
      <c r="D2461" s="23" t="s">
        <v>19</v>
      </c>
      <c r="E2461" s="24">
        <v>28.61</v>
      </c>
    </row>
    <row r="2462" spans="2:5" ht="50.1" customHeight="1">
      <c r="B2462" s="23">
        <v>98562</v>
      </c>
      <c r="C2462" s="23" t="s">
        <v>2697</v>
      </c>
      <c r="D2462" s="23" t="s">
        <v>19</v>
      </c>
      <c r="E2462" s="24">
        <v>29.01</v>
      </c>
    </row>
    <row r="2463" spans="2:5" ht="50.1" customHeight="1">
      <c r="B2463" s="23">
        <v>83735</v>
      </c>
      <c r="C2463" s="23" t="s">
        <v>2698</v>
      </c>
      <c r="D2463" s="23" t="s">
        <v>19</v>
      </c>
      <c r="E2463" s="24">
        <v>52.09</v>
      </c>
    </row>
    <row r="2464" spans="2:5" ht="50.1" customHeight="1">
      <c r="B2464" s="23">
        <v>98555</v>
      </c>
      <c r="C2464" s="23" t="s">
        <v>2699</v>
      </c>
      <c r="D2464" s="23" t="s">
        <v>19</v>
      </c>
      <c r="E2464" s="24">
        <v>26.82</v>
      </c>
    </row>
    <row r="2465" spans="2:5" ht="50.1" customHeight="1">
      <c r="B2465" s="23">
        <v>98556</v>
      </c>
      <c r="C2465" s="23" t="s">
        <v>2700</v>
      </c>
      <c r="D2465" s="23" t="s">
        <v>19</v>
      </c>
      <c r="E2465" s="24">
        <v>45.18</v>
      </c>
    </row>
    <row r="2466" spans="2:5" ht="50.1" customHeight="1">
      <c r="B2466" s="23">
        <v>98558</v>
      </c>
      <c r="C2466" s="23" t="s">
        <v>2701</v>
      </c>
      <c r="D2466" s="23" t="s">
        <v>18</v>
      </c>
      <c r="E2466" s="24">
        <v>6.92</v>
      </c>
    </row>
    <row r="2467" spans="2:5" ht="50.1" customHeight="1">
      <c r="B2467" s="23">
        <v>98559</v>
      </c>
      <c r="C2467" s="23" t="s">
        <v>2702</v>
      </c>
      <c r="D2467" s="23" t="s">
        <v>4</v>
      </c>
      <c r="E2467" s="24">
        <v>3.03</v>
      </c>
    </row>
    <row r="2468" spans="2:5" ht="50.1" customHeight="1">
      <c r="B2468" s="23">
        <v>68053</v>
      </c>
      <c r="C2468" s="23" t="s">
        <v>2703</v>
      </c>
      <c r="D2468" s="23" t="s">
        <v>19</v>
      </c>
      <c r="E2468" s="24">
        <v>5.03</v>
      </c>
    </row>
    <row r="2469" spans="2:5" ht="50.1" customHeight="1">
      <c r="B2469" s="23" t="s">
        <v>2704</v>
      </c>
      <c r="C2469" s="23" t="s">
        <v>2705</v>
      </c>
      <c r="D2469" s="23" t="s">
        <v>19</v>
      </c>
      <c r="E2469" s="24">
        <v>46.3</v>
      </c>
    </row>
    <row r="2470" spans="2:5" ht="50.1" customHeight="1">
      <c r="B2470" s="23">
        <v>98546</v>
      </c>
      <c r="C2470" s="23" t="s">
        <v>2706</v>
      </c>
      <c r="D2470" s="23" t="s">
        <v>19</v>
      </c>
      <c r="E2470" s="24">
        <v>67.38</v>
      </c>
    </row>
    <row r="2471" spans="2:5" ht="50.1" customHeight="1">
      <c r="B2471" s="23">
        <v>98547</v>
      </c>
      <c r="C2471" s="23" t="s">
        <v>2707</v>
      </c>
      <c r="D2471" s="23" t="s">
        <v>19</v>
      </c>
      <c r="E2471" s="24">
        <v>123.25</v>
      </c>
    </row>
    <row r="2472" spans="2:5" ht="50.1" customHeight="1">
      <c r="B2472" s="23" t="s">
        <v>2708</v>
      </c>
      <c r="C2472" s="23" t="s">
        <v>2709</v>
      </c>
      <c r="D2472" s="23" t="s">
        <v>19</v>
      </c>
      <c r="E2472" s="24">
        <v>136.66</v>
      </c>
    </row>
    <row r="2473" spans="2:5" ht="50.1" customHeight="1">
      <c r="B2473" s="23" t="s">
        <v>2710</v>
      </c>
      <c r="C2473" s="23" t="s">
        <v>2711</v>
      </c>
      <c r="D2473" s="23" t="s">
        <v>19</v>
      </c>
      <c r="E2473" s="24">
        <v>72.22</v>
      </c>
    </row>
    <row r="2474" spans="2:5" ht="50.1" customHeight="1">
      <c r="B2474" s="23" t="s">
        <v>2712</v>
      </c>
      <c r="C2474" s="23" t="s">
        <v>2713</v>
      </c>
      <c r="D2474" s="23" t="s">
        <v>19</v>
      </c>
      <c r="E2474" s="24">
        <v>8.7799999999999994</v>
      </c>
    </row>
    <row r="2475" spans="2:5" ht="50.1" customHeight="1">
      <c r="B2475" s="23">
        <v>98557</v>
      </c>
      <c r="C2475" s="23" t="s">
        <v>2714</v>
      </c>
      <c r="D2475" s="23" t="s">
        <v>19</v>
      </c>
      <c r="E2475" s="24">
        <v>27.87</v>
      </c>
    </row>
    <row r="2476" spans="2:5" ht="50.1" customHeight="1">
      <c r="B2476" s="23" t="s">
        <v>2715</v>
      </c>
      <c r="C2476" s="23" t="s">
        <v>2716</v>
      </c>
      <c r="D2476" s="23" t="s">
        <v>19</v>
      </c>
      <c r="E2476" s="24">
        <v>26.44</v>
      </c>
    </row>
    <row r="2477" spans="2:5" ht="50.1" customHeight="1">
      <c r="B2477" s="23" t="s">
        <v>2717</v>
      </c>
      <c r="C2477" s="23" t="s">
        <v>2718</v>
      </c>
      <c r="D2477" s="23" t="s">
        <v>19</v>
      </c>
      <c r="E2477" s="24">
        <v>50.9</v>
      </c>
    </row>
    <row r="2478" spans="2:5" ht="50.1" customHeight="1">
      <c r="B2478" s="23">
        <v>72124</v>
      </c>
      <c r="C2478" s="23" t="s">
        <v>2719</v>
      </c>
      <c r="D2478" s="23" t="s">
        <v>12298</v>
      </c>
      <c r="E2478" s="24">
        <v>94.43</v>
      </c>
    </row>
    <row r="2479" spans="2:5" ht="50.1" customHeight="1">
      <c r="B2479" s="23" t="s">
        <v>2720</v>
      </c>
      <c r="C2479" s="23" t="s">
        <v>2721</v>
      </c>
      <c r="D2479" s="23" t="s">
        <v>4</v>
      </c>
      <c r="E2479" s="24">
        <v>46.67</v>
      </c>
    </row>
    <row r="2480" spans="2:5" ht="50.1" customHeight="1">
      <c r="B2480" s="23" t="s">
        <v>2722</v>
      </c>
      <c r="C2480" s="23" t="s">
        <v>2723</v>
      </c>
      <c r="D2480" s="23" t="s">
        <v>19</v>
      </c>
      <c r="E2480" s="24">
        <v>154.6</v>
      </c>
    </row>
    <row r="2481" spans="2:5" ht="50.1" customHeight="1">
      <c r="B2481" s="23">
        <v>98563</v>
      </c>
      <c r="C2481" s="23" t="s">
        <v>2724</v>
      </c>
      <c r="D2481" s="23" t="s">
        <v>19</v>
      </c>
      <c r="E2481" s="24">
        <v>22.36</v>
      </c>
    </row>
    <row r="2482" spans="2:5" ht="50.1" customHeight="1">
      <c r="B2482" s="23">
        <v>98564</v>
      </c>
      <c r="C2482" s="23" t="s">
        <v>2725</v>
      </c>
      <c r="D2482" s="23" t="s">
        <v>19</v>
      </c>
      <c r="E2482" s="24">
        <v>32.32</v>
      </c>
    </row>
    <row r="2483" spans="2:5" ht="50.1" customHeight="1">
      <c r="B2483" s="23">
        <v>98565</v>
      </c>
      <c r="C2483" s="23" t="s">
        <v>2726</v>
      </c>
      <c r="D2483" s="23" t="s">
        <v>19</v>
      </c>
      <c r="E2483" s="24">
        <v>32.450000000000003</v>
      </c>
    </row>
    <row r="2484" spans="2:5" ht="50.1" customHeight="1">
      <c r="B2484" s="23">
        <v>98566</v>
      </c>
      <c r="C2484" s="23" t="s">
        <v>2727</v>
      </c>
      <c r="D2484" s="23" t="s">
        <v>19</v>
      </c>
      <c r="E2484" s="24">
        <v>42.4</v>
      </c>
    </row>
    <row r="2485" spans="2:5" ht="50.1" customHeight="1">
      <c r="B2485" s="23">
        <v>98567</v>
      </c>
      <c r="C2485" s="23" t="s">
        <v>2728</v>
      </c>
      <c r="D2485" s="23" t="s">
        <v>19</v>
      </c>
      <c r="E2485" s="24">
        <v>42.09</v>
      </c>
    </row>
    <row r="2486" spans="2:5" ht="50.1" customHeight="1">
      <c r="B2486" s="23">
        <v>98568</v>
      </c>
      <c r="C2486" s="23" t="s">
        <v>2729</v>
      </c>
      <c r="D2486" s="23" t="s">
        <v>19</v>
      </c>
      <c r="E2486" s="24">
        <v>52.03</v>
      </c>
    </row>
    <row r="2487" spans="2:5" ht="50.1" customHeight="1">
      <c r="B2487" s="23">
        <v>98569</v>
      </c>
      <c r="C2487" s="23" t="s">
        <v>2730</v>
      </c>
      <c r="D2487" s="23" t="s">
        <v>19</v>
      </c>
      <c r="E2487" s="24">
        <v>52.17</v>
      </c>
    </row>
    <row r="2488" spans="2:5" ht="50.1" customHeight="1">
      <c r="B2488" s="23">
        <v>98570</v>
      </c>
      <c r="C2488" s="23" t="s">
        <v>2731</v>
      </c>
      <c r="D2488" s="23" t="s">
        <v>19</v>
      </c>
      <c r="E2488" s="24">
        <v>62.14</v>
      </c>
    </row>
    <row r="2489" spans="2:5" ht="50.1" customHeight="1">
      <c r="B2489" s="23">
        <v>98571</v>
      </c>
      <c r="C2489" s="23" t="s">
        <v>2732</v>
      </c>
      <c r="D2489" s="23" t="s">
        <v>19</v>
      </c>
      <c r="E2489" s="24">
        <v>26.97</v>
      </c>
    </row>
    <row r="2490" spans="2:5" ht="50.1" customHeight="1">
      <c r="B2490" s="23">
        <v>98572</v>
      </c>
      <c r="C2490" s="23" t="s">
        <v>2733</v>
      </c>
      <c r="D2490" s="23" t="s">
        <v>19</v>
      </c>
      <c r="E2490" s="24">
        <v>33.35</v>
      </c>
    </row>
    <row r="2491" spans="2:5" ht="50.1" customHeight="1">
      <c r="B2491" s="23">
        <v>98573</v>
      </c>
      <c r="C2491" s="23" t="s">
        <v>2734</v>
      </c>
      <c r="D2491" s="23" t="s">
        <v>19</v>
      </c>
      <c r="E2491" s="24">
        <v>43</v>
      </c>
    </row>
    <row r="2492" spans="2:5" ht="50.1" customHeight="1">
      <c r="B2492" s="23" t="s">
        <v>2735</v>
      </c>
      <c r="C2492" s="23" t="s">
        <v>2736</v>
      </c>
      <c r="D2492" s="23" t="s">
        <v>4</v>
      </c>
      <c r="E2492" s="24">
        <v>21.24</v>
      </c>
    </row>
    <row r="2493" spans="2:5" ht="50.1" customHeight="1">
      <c r="B2493" s="23" t="s">
        <v>2737</v>
      </c>
      <c r="C2493" s="23" t="s">
        <v>2738</v>
      </c>
      <c r="D2493" s="23" t="s">
        <v>4</v>
      </c>
      <c r="E2493" s="24">
        <v>33.28</v>
      </c>
    </row>
    <row r="2494" spans="2:5" ht="50.1" customHeight="1">
      <c r="B2494" s="23">
        <v>91831</v>
      </c>
      <c r="C2494" s="23" t="s">
        <v>2739</v>
      </c>
      <c r="D2494" s="23" t="s">
        <v>4</v>
      </c>
      <c r="E2494" s="24">
        <v>5.13</v>
      </c>
    </row>
    <row r="2495" spans="2:5" ht="50.1" customHeight="1">
      <c r="B2495" s="23">
        <v>91834</v>
      </c>
      <c r="C2495" s="23" t="s">
        <v>2740</v>
      </c>
      <c r="D2495" s="23" t="s">
        <v>4</v>
      </c>
      <c r="E2495" s="24">
        <v>5.77</v>
      </c>
    </row>
    <row r="2496" spans="2:5" ht="50.1" customHeight="1">
      <c r="B2496" s="23">
        <v>91836</v>
      </c>
      <c r="C2496" s="23" t="s">
        <v>2741</v>
      </c>
      <c r="D2496" s="23" t="s">
        <v>4</v>
      </c>
      <c r="E2496" s="24">
        <v>7.5</v>
      </c>
    </row>
    <row r="2497" spans="2:5" ht="50.1" customHeight="1">
      <c r="B2497" s="23">
        <v>91842</v>
      </c>
      <c r="C2497" s="23" t="s">
        <v>2742</v>
      </c>
      <c r="D2497" s="23" t="s">
        <v>4</v>
      </c>
      <c r="E2497" s="24">
        <v>3.85</v>
      </c>
    </row>
    <row r="2498" spans="2:5" ht="50.1" customHeight="1">
      <c r="B2498" s="23">
        <v>91844</v>
      </c>
      <c r="C2498" s="23" t="s">
        <v>2743</v>
      </c>
      <c r="D2498" s="23" t="s">
        <v>4</v>
      </c>
      <c r="E2498" s="24">
        <v>4.49</v>
      </c>
    </row>
    <row r="2499" spans="2:5" ht="50.1" customHeight="1">
      <c r="B2499" s="23">
        <v>91846</v>
      </c>
      <c r="C2499" s="23" t="s">
        <v>2744</v>
      </c>
      <c r="D2499" s="23" t="s">
        <v>4</v>
      </c>
      <c r="E2499" s="24">
        <v>6.24</v>
      </c>
    </row>
    <row r="2500" spans="2:5" ht="50.1" customHeight="1">
      <c r="B2500" s="23">
        <v>91852</v>
      </c>
      <c r="C2500" s="23" t="s">
        <v>2745</v>
      </c>
      <c r="D2500" s="23" t="s">
        <v>4</v>
      </c>
      <c r="E2500" s="24">
        <v>5.77</v>
      </c>
    </row>
    <row r="2501" spans="2:5" ht="50.1" customHeight="1">
      <c r="B2501" s="23">
        <v>91854</v>
      </c>
      <c r="C2501" s="23" t="s">
        <v>2746</v>
      </c>
      <c r="D2501" s="23" t="s">
        <v>4</v>
      </c>
      <c r="E2501" s="24">
        <v>6.41</v>
      </c>
    </row>
    <row r="2502" spans="2:5" ht="50.1" customHeight="1">
      <c r="B2502" s="23">
        <v>91856</v>
      </c>
      <c r="C2502" s="23" t="s">
        <v>2747</v>
      </c>
      <c r="D2502" s="23" t="s">
        <v>4</v>
      </c>
      <c r="E2502" s="24">
        <v>8.0500000000000007</v>
      </c>
    </row>
    <row r="2503" spans="2:5" ht="50.1" customHeight="1">
      <c r="B2503" s="23">
        <v>91862</v>
      </c>
      <c r="C2503" s="23" t="s">
        <v>2748</v>
      </c>
      <c r="D2503" s="23" t="s">
        <v>4</v>
      </c>
      <c r="E2503" s="24">
        <v>6.2</v>
      </c>
    </row>
    <row r="2504" spans="2:5" ht="50.1" customHeight="1">
      <c r="B2504" s="23">
        <v>91863</v>
      </c>
      <c r="C2504" s="23" t="s">
        <v>2749</v>
      </c>
      <c r="D2504" s="23" t="s">
        <v>4</v>
      </c>
      <c r="E2504" s="24">
        <v>7.29</v>
      </c>
    </row>
    <row r="2505" spans="2:5" ht="50.1" customHeight="1">
      <c r="B2505" s="23">
        <v>91864</v>
      </c>
      <c r="C2505" s="23" t="s">
        <v>2750</v>
      </c>
      <c r="D2505" s="23" t="s">
        <v>4</v>
      </c>
      <c r="E2505" s="24">
        <v>9.5500000000000007</v>
      </c>
    </row>
    <row r="2506" spans="2:5" ht="50.1" customHeight="1">
      <c r="B2506" s="23">
        <v>91865</v>
      </c>
      <c r="C2506" s="23" t="s">
        <v>2751</v>
      </c>
      <c r="D2506" s="23" t="s">
        <v>4</v>
      </c>
      <c r="E2506" s="24">
        <v>11.84</v>
      </c>
    </row>
    <row r="2507" spans="2:5" ht="50.1" customHeight="1">
      <c r="B2507" s="23">
        <v>91866</v>
      </c>
      <c r="C2507" s="23" t="s">
        <v>2752</v>
      </c>
      <c r="D2507" s="23" t="s">
        <v>4</v>
      </c>
      <c r="E2507" s="24">
        <v>5.0199999999999996</v>
      </c>
    </row>
    <row r="2508" spans="2:5" ht="50.1" customHeight="1">
      <c r="B2508" s="23">
        <v>91867</v>
      </c>
      <c r="C2508" s="23" t="s">
        <v>2753</v>
      </c>
      <c r="D2508" s="23" t="s">
        <v>4</v>
      </c>
      <c r="E2508" s="24">
        <v>6.12</v>
      </c>
    </row>
    <row r="2509" spans="2:5" ht="50.1" customHeight="1">
      <c r="B2509" s="23">
        <v>91868</v>
      </c>
      <c r="C2509" s="23" t="s">
        <v>2754</v>
      </c>
      <c r="D2509" s="23" t="s">
        <v>4</v>
      </c>
      <c r="E2509" s="24">
        <v>8.39</v>
      </c>
    </row>
    <row r="2510" spans="2:5" ht="50.1" customHeight="1">
      <c r="B2510" s="23">
        <v>91869</v>
      </c>
      <c r="C2510" s="23" t="s">
        <v>2755</v>
      </c>
      <c r="D2510" s="23" t="s">
        <v>4</v>
      </c>
      <c r="E2510" s="24">
        <v>10.69</v>
      </c>
    </row>
    <row r="2511" spans="2:5" ht="50.1" customHeight="1">
      <c r="B2511" s="23">
        <v>91870</v>
      </c>
      <c r="C2511" s="23" t="s">
        <v>2756</v>
      </c>
      <c r="D2511" s="23" t="s">
        <v>4</v>
      </c>
      <c r="E2511" s="24">
        <v>7.4</v>
      </c>
    </row>
    <row r="2512" spans="2:5" ht="50.1" customHeight="1">
      <c r="B2512" s="23">
        <v>91871</v>
      </c>
      <c r="C2512" s="23" t="s">
        <v>2757</v>
      </c>
      <c r="D2512" s="23" t="s">
        <v>4</v>
      </c>
      <c r="E2512" s="24">
        <v>8.52</v>
      </c>
    </row>
    <row r="2513" spans="2:5" ht="50.1" customHeight="1">
      <c r="B2513" s="23">
        <v>91872</v>
      </c>
      <c r="C2513" s="23" t="s">
        <v>2758</v>
      </c>
      <c r="D2513" s="23" t="s">
        <v>4</v>
      </c>
      <c r="E2513" s="24">
        <v>10.79</v>
      </c>
    </row>
    <row r="2514" spans="2:5" ht="50.1" customHeight="1">
      <c r="B2514" s="23">
        <v>91873</v>
      </c>
      <c r="C2514" s="23" t="s">
        <v>2759</v>
      </c>
      <c r="D2514" s="23" t="s">
        <v>4</v>
      </c>
      <c r="E2514" s="24">
        <v>13.04</v>
      </c>
    </row>
    <row r="2515" spans="2:5" ht="50.1" customHeight="1">
      <c r="B2515" s="23">
        <v>93008</v>
      </c>
      <c r="C2515" s="23" t="s">
        <v>2760</v>
      </c>
      <c r="D2515" s="23" t="s">
        <v>4</v>
      </c>
      <c r="E2515" s="24">
        <v>10.16</v>
      </c>
    </row>
    <row r="2516" spans="2:5" ht="50.1" customHeight="1">
      <c r="B2516" s="23">
        <v>93009</v>
      </c>
      <c r="C2516" s="23" t="s">
        <v>2761</v>
      </c>
      <c r="D2516" s="23" t="s">
        <v>4</v>
      </c>
      <c r="E2516" s="24">
        <v>14.69</v>
      </c>
    </row>
    <row r="2517" spans="2:5" ht="50.1" customHeight="1">
      <c r="B2517" s="23">
        <v>93010</v>
      </c>
      <c r="C2517" s="23" t="s">
        <v>2762</v>
      </c>
      <c r="D2517" s="23" t="s">
        <v>4</v>
      </c>
      <c r="E2517" s="24">
        <v>20.239999999999998</v>
      </c>
    </row>
    <row r="2518" spans="2:5" ht="50.1" customHeight="1">
      <c r="B2518" s="23">
        <v>93011</v>
      </c>
      <c r="C2518" s="23" t="s">
        <v>2763</v>
      </c>
      <c r="D2518" s="23" t="s">
        <v>4</v>
      </c>
      <c r="E2518" s="24">
        <v>24.59</v>
      </c>
    </row>
    <row r="2519" spans="2:5" ht="50.1" customHeight="1">
      <c r="B2519" s="23">
        <v>93012</v>
      </c>
      <c r="C2519" s="23" t="s">
        <v>2764</v>
      </c>
      <c r="D2519" s="23" t="s">
        <v>4</v>
      </c>
      <c r="E2519" s="24">
        <v>36.76</v>
      </c>
    </row>
    <row r="2520" spans="2:5" ht="50.1" customHeight="1">
      <c r="B2520" s="23">
        <v>95726</v>
      </c>
      <c r="C2520" s="23" t="s">
        <v>2765</v>
      </c>
      <c r="D2520" s="23" t="s">
        <v>4</v>
      </c>
      <c r="E2520" s="24">
        <v>4.18</v>
      </c>
    </row>
    <row r="2521" spans="2:5" ht="50.1" customHeight="1">
      <c r="B2521" s="23">
        <v>95727</v>
      </c>
      <c r="C2521" s="23" t="s">
        <v>2766</v>
      </c>
      <c r="D2521" s="23" t="s">
        <v>4</v>
      </c>
      <c r="E2521" s="24">
        <v>4.7699999999999996</v>
      </c>
    </row>
    <row r="2522" spans="2:5" ht="50.1" customHeight="1">
      <c r="B2522" s="23">
        <v>95728</v>
      </c>
      <c r="C2522" s="23" t="s">
        <v>2767</v>
      </c>
      <c r="D2522" s="23" t="s">
        <v>4</v>
      </c>
      <c r="E2522" s="24">
        <v>6</v>
      </c>
    </row>
    <row r="2523" spans="2:5" ht="50.1" customHeight="1">
      <c r="B2523" s="23">
        <v>95729</v>
      </c>
      <c r="C2523" s="23" t="s">
        <v>2768</v>
      </c>
      <c r="D2523" s="23" t="s">
        <v>4</v>
      </c>
      <c r="E2523" s="24">
        <v>5.66</v>
      </c>
    </row>
    <row r="2524" spans="2:5" ht="50.1" customHeight="1">
      <c r="B2524" s="23">
        <v>95730</v>
      </c>
      <c r="C2524" s="23" t="s">
        <v>2769</v>
      </c>
      <c r="D2524" s="23" t="s">
        <v>4</v>
      </c>
      <c r="E2524" s="24">
        <v>6.24</v>
      </c>
    </row>
    <row r="2525" spans="2:5" ht="50.1" customHeight="1">
      <c r="B2525" s="23">
        <v>95731</v>
      </c>
      <c r="C2525" s="23" t="s">
        <v>2770</v>
      </c>
      <c r="D2525" s="23" t="s">
        <v>4</v>
      </c>
      <c r="E2525" s="24">
        <v>7.48</v>
      </c>
    </row>
    <row r="2526" spans="2:5" ht="50.1" customHeight="1">
      <c r="B2526" s="23">
        <v>95732</v>
      </c>
      <c r="C2526" s="23" t="s">
        <v>2771</v>
      </c>
      <c r="D2526" s="23" t="s">
        <v>18</v>
      </c>
      <c r="E2526" s="24">
        <v>3.06</v>
      </c>
    </row>
    <row r="2527" spans="2:5" ht="50.1" customHeight="1">
      <c r="B2527" s="23">
        <v>95745</v>
      </c>
      <c r="C2527" s="23" t="s">
        <v>2772</v>
      </c>
      <c r="D2527" s="23" t="s">
        <v>4</v>
      </c>
      <c r="E2527" s="24">
        <v>12.54</v>
      </c>
    </row>
    <row r="2528" spans="2:5" ht="50.1" customHeight="1">
      <c r="B2528" s="23">
        <v>95746</v>
      </c>
      <c r="C2528" s="23" t="s">
        <v>2773</v>
      </c>
      <c r="D2528" s="23" t="s">
        <v>4</v>
      </c>
      <c r="E2528" s="24">
        <v>15.53</v>
      </c>
    </row>
    <row r="2529" spans="2:5" ht="50.1" customHeight="1">
      <c r="B2529" s="23">
        <v>95747</v>
      </c>
      <c r="C2529" s="23" t="s">
        <v>2774</v>
      </c>
      <c r="D2529" s="23" t="s">
        <v>4</v>
      </c>
      <c r="E2529" s="24">
        <v>24.75</v>
      </c>
    </row>
    <row r="2530" spans="2:5" ht="50.1" customHeight="1">
      <c r="B2530" s="23">
        <v>95748</v>
      </c>
      <c r="C2530" s="23" t="s">
        <v>2775</v>
      </c>
      <c r="D2530" s="23" t="s">
        <v>4</v>
      </c>
      <c r="E2530" s="24">
        <v>27.13</v>
      </c>
    </row>
    <row r="2531" spans="2:5" ht="50.1" customHeight="1">
      <c r="B2531" s="23">
        <v>95749</v>
      </c>
      <c r="C2531" s="23" t="s">
        <v>2776</v>
      </c>
      <c r="D2531" s="23" t="s">
        <v>4</v>
      </c>
      <c r="E2531" s="24">
        <v>17.420000000000002</v>
      </c>
    </row>
    <row r="2532" spans="2:5" ht="50.1" customHeight="1">
      <c r="B2532" s="23">
        <v>95750</v>
      </c>
      <c r="C2532" s="23" t="s">
        <v>2777</v>
      </c>
      <c r="D2532" s="23" t="s">
        <v>4</v>
      </c>
      <c r="E2532" s="24">
        <v>20.29</v>
      </c>
    </row>
    <row r="2533" spans="2:5" ht="50.1" customHeight="1">
      <c r="B2533" s="23">
        <v>95751</v>
      </c>
      <c r="C2533" s="23" t="s">
        <v>2778</v>
      </c>
      <c r="D2533" s="23" t="s">
        <v>4</v>
      </c>
      <c r="E2533" s="24">
        <v>29.38</v>
      </c>
    </row>
    <row r="2534" spans="2:5" ht="50.1" customHeight="1">
      <c r="B2534" s="23">
        <v>95752</v>
      </c>
      <c r="C2534" s="23" t="s">
        <v>2779</v>
      </c>
      <c r="D2534" s="23" t="s">
        <v>4</v>
      </c>
      <c r="E2534" s="24">
        <v>31.58</v>
      </c>
    </row>
    <row r="2535" spans="2:5" ht="50.1" customHeight="1">
      <c r="B2535" s="23">
        <v>72259</v>
      </c>
      <c r="C2535" s="23" t="s">
        <v>2780</v>
      </c>
      <c r="D2535" s="23" t="s">
        <v>18</v>
      </c>
      <c r="E2535" s="24">
        <v>13.88</v>
      </c>
    </row>
    <row r="2536" spans="2:5" ht="50.1" customHeight="1">
      <c r="B2536" s="23">
        <v>72260</v>
      </c>
      <c r="C2536" s="23" t="s">
        <v>2781</v>
      </c>
      <c r="D2536" s="23" t="s">
        <v>18</v>
      </c>
      <c r="E2536" s="24">
        <v>13.82</v>
      </c>
    </row>
    <row r="2537" spans="2:5" ht="50.1" customHeight="1">
      <c r="B2537" s="23">
        <v>72261</v>
      </c>
      <c r="C2537" s="23" t="s">
        <v>2782</v>
      </c>
      <c r="D2537" s="23" t="s">
        <v>18</v>
      </c>
      <c r="E2537" s="24">
        <v>14.66</v>
      </c>
    </row>
    <row r="2538" spans="2:5" ht="50.1" customHeight="1">
      <c r="B2538" s="23">
        <v>72262</v>
      </c>
      <c r="C2538" s="23" t="s">
        <v>2783</v>
      </c>
      <c r="D2538" s="23" t="s">
        <v>18</v>
      </c>
      <c r="E2538" s="24">
        <v>14.74</v>
      </c>
    </row>
    <row r="2539" spans="2:5" ht="50.1" customHeight="1">
      <c r="B2539" s="23">
        <v>72263</v>
      </c>
      <c r="C2539" s="23" t="s">
        <v>2784</v>
      </c>
      <c r="D2539" s="23" t="s">
        <v>18</v>
      </c>
      <c r="E2539" s="24">
        <v>19.8</v>
      </c>
    </row>
    <row r="2540" spans="2:5" ht="50.1" customHeight="1">
      <c r="B2540" s="23">
        <v>72264</v>
      </c>
      <c r="C2540" s="23" t="s">
        <v>2785</v>
      </c>
      <c r="D2540" s="23" t="s">
        <v>18</v>
      </c>
      <c r="E2540" s="24">
        <v>19.98</v>
      </c>
    </row>
    <row r="2541" spans="2:5" ht="50.1" customHeight="1">
      <c r="B2541" s="23">
        <v>72265</v>
      </c>
      <c r="C2541" s="23" t="s">
        <v>2786</v>
      </c>
      <c r="D2541" s="23" t="s">
        <v>18</v>
      </c>
      <c r="E2541" s="24">
        <v>24.39</v>
      </c>
    </row>
    <row r="2542" spans="2:5" ht="50.1" customHeight="1">
      <c r="B2542" s="23">
        <v>72266</v>
      </c>
      <c r="C2542" s="23" t="s">
        <v>2787</v>
      </c>
      <c r="D2542" s="23" t="s">
        <v>18</v>
      </c>
      <c r="E2542" s="24">
        <v>32.880000000000003</v>
      </c>
    </row>
    <row r="2543" spans="2:5" ht="50.1" customHeight="1">
      <c r="B2543" s="23">
        <v>72267</v>
      </c>
      <c r="C2543" s="23" t="s">
        <v>2788</v>
      </c>
      <c r="D2543" s="23" t="s">
        <v>18</v>
      </c>
      <c r="E2543" s="24">
        <v>33.200000000000003</v>
      </c>
    </row>
    <row r="2544" spans="2:5" ht="50.1" customHeight="1">
      <c r="B2544" s="23">
        <v>72268</v>
      </c>
      <c r="C2544" s="23" t="s">
        <v>2789</v>
      </c>
      <c r="D2544" s="23" t="s">
        <v>18</v>
      </c>
      <c r="E2544" s="24">
        <v>34.630000000000003</v>
      </c>
    </row>
    <row r="2545" spans="2:5" ht="50.1" customHeight="1">
      <c r="B2545" s="23">
        <v>72269</v>
      </c>
      <c r="C2545" s="23" t="s">
        <v>2790</v>
      </c>
      <c r="D2545" s="23" t="s">
        <v>18</v>
      </c>
      <c r="E2545" s="24">
        <v>40.03</v>
      </c>
    </row>
    <row r="2546" spans="2:5" ht="50.1" customHeight="1">
      <c r="B2546" s="23">
        <v>72270</v>
      </c>
      <c r="C2546" s="23" t="s">
        <v>2791</v>
      </c>
      <c r="D2546" s="23" t="s">
        <v>18</v>
      </c>
      <c r="E2546" s="24">
        <v>50.17</v>
      </c>
    </row>
    <row r="2547" spans="2:5" ht="50.1" customHeight="1">
      <c r="B2547" s="23">
        <v>72271</v>
      </c>
      <c r="C2547" s="23" t="s">
        <v>2792</v>
      </c>
      <c r="D2547" s="23" t="s">
        <v>18</v>
      </c>
      <c r="E2547" s="24">
        <v>11.65</v>
      </c>
    </row>
    <row r="2548" spans="2:5" ht="50.1" customHeight="1">
      <c r="B2548" s="23">
        <v>72272</v>
      </c>
      <c r="C2548" s="23" t="s">
        <v>2793</v>
      </c>
      <c r="D2548" s="23" t="s">
        <v>18</v>
      </c>
      <c r="E2548" s="24">
        <v>13.1</v>
      </c>
    </row>
    <row r="2549" spans="2:5" ht="50.1" customHeight="1">
      <c r="B2549" s="23" t="s">
        <v>2794</v>
      </c>
      <c r="C2549" s="23" t="s">
        <v>2795</v>
      </c>
      <c r="D2549" s="23" t="s">
        <v>18</v>
      </c>
      <c r="E2549" s="24">
        <v>33.25</v>
      </c>
    </row>
    <row r="2550" spans="2:5" ht="50.1" customHeight="1">
      <c r="B2550" s="23" t="s">
        <v>2796</v>
      </c>
      <c r="C2550" s="23" t="s">
        <v>2797</v>
      </c>
      <c r="D2550" s="23" t="s">
        <v>18</v>
      </c>
      <c r="E2550" s="24">
        <v>51.66</v>
      </c>
    </row>
    <row r="2551" spans="2:5" ht="50.1" customHeight="1">
      <c r="B2551" s="23" t="s">
        <v>2798</v>
      </c>
      <c r="C2551" s="23" t="s">
        <v>2799</v>
      </c>
      <c r="D2551" s="23" t="s">
        <v>18</v>
      </c>
      <c r="E2551" s="24">
        <v>127.73</v>
      </c>
    </row>
    <row r="2552" spans="2:5" ht="50.1" customHeight="1">
      <c r="B2552" s="23" t="s">
        <v>2800</v>
      </c>
      <c r="C2552" s="23" t="s">
        <v>2801</v>
      </c>
      <c r="D2552" s="23" t="s">
        <v>18</v>
      </c>
      <c r="E2552" s="24">
        <v>20.45</v>
      </c>
    </row>
    <row r="2553" spans="2:5" ht="50.1" customHeight="1">
      <c r="B2553" s="23">
        <v>83377</v>
      </c>
      <c r="C2553" s="23" t="s">
        <v>2802</v>
      </c>
      <c r="D2553" s="23" t="s">
        <v>18</v>
      </c>
      <c r="E2553" s="24">
        <v>11.11</v>
      </c>
    </row>
    <row r="2554" spans="2:5" ht="50.1" customHeight="1">
      <c r="B2554" s="23">
        <v>91874</v>
      </c>
      <c r="C2554" s="23" t="s">
        <v>2803</v>
      </c>
      <c r="D2554" s="23" t="s">
        <v>18</v>
      </c>
      <c r="E2554" s="24">
        <v>3.47</v>
      </c>
    </row>
    <row r="2555" spans="2:5" ht="50.1" customHeight="1">
      <c r="B2555" s="23">
        <v>91875</v>
      </c>
      <c r="C2555" s="23" t="s">
        <v>2804</v>
      </c>
      <c r="D2555" s="23" t="s">
        <v>18</v>
      </c>
      <c r="E2555" s="24">
        <v>4.59</v>
      </c>
    </row>
    <row r="2556" spans="2:5" ht="50.1" customHeight="1">
      <c r="B2556" s="23">
        <v>91876</v>
      </c>
      <c r="C2556" s="23" t="s">
        <v>2805</v>
      </c>
      <c r="D2556" s="23" t="s">
        <v>18</v>
      </c>
      <c r="E2556" s="24">
        <v>6.04</v>
      </c>
    </row>
    <row r="2557" spans="2:5" ht="50.1" customHeight="1">
      <c r="B2557" s="23">
        <v>91877</v>
      </c>
      <c r="C2557" s="23" t="s">
        <v>2806</v>
      </c>
      <c r="D2557" s="23" t="s">
        <v>18</v>
      </c>
      <c r="E2557" s="24">
        <v>7.96</v>
      </c>
    </row>
    <row r="2558" spans="2:5" ht="50.1" customHeight="1">
      <c r="B2558" s="23">
        <v>91878</v>
      </c>
      <c r="C2558" s="23" t="s">
        <v>2807</v>
      </c>
      <c r="D2558" s="23" t="s">
        <v>18</v>
      </c>
      <c r="E2558" s="24">
        <v>4.51</v>
      </c>
    </row>
    <row r="2559" spans="2:5" ht="50.1" customHeight="1">
      <c r="B2559" s="23">
        <v>91879</v>
      </c>
      <c r="C2559" s="23" t="s">
        <v>2808</v>
      </c>
      <c r="D2559" s="23" t="s">
        <v>18</v>
      </c>
      <c r="E2559" s="24">
        <v>5.58</v>
      </c>
    </row>
    <row r="2560" spans="2:5" ht="50.1" customHeight="1">
      <c r="B2560" s="23">
        <v>91880</v>
      </c>
      <c r="C2560" s="23" t="s">
        <v>2809</v>
      </c>
      <c r="D2560" s="23" t="s">
        <v>18</v>
      </c>
      <c r="E2560" s="24">
        <v>7.06</v>
      </c>
    </row>
    <row r="2561" spans="2:5" ht="50.1" customHeight="1">
      <c r="B2561" s="23">
        <v>91881</v>
      </c>
      <c r="C2561" s="23" t="s">
        <v>2810</v>
      </c>
      <c r="D2561" s="23" t="s">
        <v>18</v>
      </c>
      <c r="E2561" s="24">
        <v>9</v>
      </c>
    </row>
    <row r="2562" spans="2:5" ht="50.1" customHeight="1">
      <c r="B2562" s="23">
        <v>91882</v>
      </c>
      <c r="C2562" s="23" t="s">
        <v>2811</v>
      </c>
      <c r="D2562" s="23" t="s">
        <v>18</v>
      </c>
      <c r="E2562" s="24">
        <v>5.61</v>
      </c>
    </row>
    <row r="2563" spans="2:5" ht="50.1" customHeight="1">
      <c r="B2563" s="23">
        <v>91884</v>
      </c>
      <c r="C2563" s="23" t="s">
        <v>2812</v>
      </c>
      <c r="D2563" s="23" t="s">
        <v>18</v>
      </c>
      <c r="E2563" s="24">
        <v>6.43</v>
      </c>
    </row>
    <row r="2564" spans="2:5" ht="50.1" customHeight="1">
      <c r="B2564" s="23">
        <v>91885</v>
      </c>
      <c r="C2564" s="23" t="s">
        <v>2813</v>
      </c>
      <c r="D2564" s="23" t="s">
        <v>18</v>
      </c>
      <c r="E2564" s="24">
        <v>7.56</v>
      </c>
    </row>
    <row r="2565" spans="2:5" ht="50.1" customHeight="1">
      <c r="B2565" s="23">
        <v>91886</v>
      </c>
      <c r="C2565" s="23" t="s">
        <v>2814</v>
      </c>
      <c r="D2565" s="23" t="s">
        <v>18</v>
      </c>
      <c r="E2565" s="24">
        <v>9.1</v>
      </c>
    </row>
    <row r="2566" spans="2:5" ht="50.1" customHeight="1">
      <c r="B2566" s="23">
        <v>91887</v>
      </c>
      <c r="C2566" s="23" t="s">
        <v>2815</v>
      </c>
      <c r="D2566" s="23" t="s">
        <v>18</v>
      </c>
      <c r="E2566" s="24">
        <v>6.24</v>
      </c>
    </row>
    <row r="2567" spans="2:5" ht="50.1" customHeight="1">
      <c r="B2567" s="23">
        <v>91889</v>
      </c>
      <c r="C2567" s="23" t="s">
        <v>2816</v>
      </c>
      <c r="D2567" s="23" t="s">
        <v>18</v>
      </c>
      <c r="E2567" s="24">
        <v>6.04</v>
      </c>
    </row>
    <row r="2568" spans="2:5" ht="50.1" customHeight="1">
      <c r="B2568" s="23">
        <v>91890</v>
      </c>
      <c r="C2568" s="23" t="s">
        <v>2817</v>
      </c>
      <c r="D2568" s="23" t="s">
        <v>18</v>
      </c>
      <c r="E2568" s="24">
        <v>7.51</v>
      </c>
    </row>
    <row r="2569" spans="2:5" ht="50.1" customHeight="1">
      <c r="B2569" s="23">
        <v>91892</v>
      </c>
      <c r="C2569" s="23" t="s">
        <v>2818</v>
      </c>
      <c r="D2569" s="23" t="s">
        <v>18</v>
      </c>
      <c r="E2569" s="24">
        <v>8.83</v>
      </c>
    </row>
    <row r="2570" spans="2:5" ht="50.1" customHeight="1">
      <c r="B2570" s="23">
        <v>91893</v>
      </c>
      <c r="C2570" s="23" t="s">
        <v>2819</v>
      </c>
      <c r="D2570" s="23" t="s">
        <v>18</v>
      </c>
      <c r="E2570" s="24">
        <v>10.199999999999999</v>
      </c>
    </row>
    <row r="2571" spans="2:5" ht="50.1" customHeight="1">
      <c r="B2571" s="23">
        <v>91896</v>
      </c>
      <c r="C2571" s="23" t="s">
        <v>2820</v>
      </c>
      <c r="D2571" s="23" t="s">
        <v>18</v>
      </c>
      <c r="E2571" s="24">
        <v>12.51</v>
      </c>
    </row>
    <row r="2572" spans="2:5" ht="50.1" customHeight="1">
      <c r="B2572" s="23">
        <v>91898</v>
      </c>
      <c r="C2572" s="23" t="s">
        <v>2821</v>
      </c>
      <c r="D2572" s="23" t="s">
        <v>18</v>
      </c>
      <c r="E2572" s="24">
        <v>13.94</v>
      </c>
    </row>
    <row r="2573" spans="2:5" ht="50.1" customHeight="1">
      <c r="B2573" s="23">
        <v>91899</v>
      </c>
      <c r="C2573" s="23" t="s">
        <v>2822</v>
      </c>
      <c r="D2573" s="23" t="s">
        <v>18</v>
      </c>
      <c r="E2573" s="24">
        <v>7.74</v>
      </c>
    </row>
    <row r="2574" spans="2:5" ht="50.1" customHeight="1">
      <c r="B2574" s="23">
        <v>91901</v>
      </c>
      <c r="C2574" s="23" t="s">
        <v>2823</v>
      </c>
      <c r="D2574" s="23" t="s">
        <v>18</v>
      </c>
      <c r="E2574" s="24">
        <v>7.54</v>
      </c>
    </row>
    <row r="2575" spans="2:5" ht="50.1" customHeight="1">
      <c r="B2575" s="23">
        <v>91902</v>
      </c>
      <c r="C2575" s="23" t="s">
        <v>2824</v>
      </c>
      <c r="D2575" s="23" t="s">
        <v>18</v>
      </c>
      <c r="E2575" s="24">
        <v>9</v>
      </c>
    </row>
    <row r="2576" spans="2:5" ht="50.1" customHeight="1">
      <c r="B2576" s="23">
        <v>91904</v>
      </c>
      <c r="C2576" s="23" t="s">
        <v>2825</v>
      </c>
      <c r="D2576" s="23" t="s">
        <v>18</v>
      </c>
      <c r="E2576" s="24">
        <v>10.32</v>
      </c>
    </row>
    <row r="2577" spans="2:5" ht="50.1" customHeight="1">
      <c r="B2577" s="23">
        <v>91905</v>
      </c>
      <c r="C2577" s="23" t="s">
        <v>2826</v>
      </c>
      <c r="D2577" s="23" t="s">
        <v>18</v>
      </c>
      <c r="E2577" s="24">
        <v>11.69</v>
      </c>
    </row>
    <row r="2578" spans="2:5" ht="50.1" customHeight="1">
      <c r="B2578" s="23">
        <v>91908</v>
      </c>
      <c r="C2578" s="23" t="s">
        <v>2827</v>
      </c>
      <c r="D2578" s="23" t="s">
        <v>18</v>
      </c>
      <c r="E2578" s="24">
        <v>14.03</v>
      </c>
    </row>
    <row r="2579" spans="2:5" ht="50.1" customHeight="1">
      <c r="B2579" s="23">
        <v>91910</v>
      </c>
      <c r="C2579" s="23" t="s">
        <v>2828</v>
      </c>
      <c r="D2579" s="23" t="s">
        <v>18</v>
      </c>
      <c r="E2579" s="24">
        <v>15.46</v>
      </c>
    </row>
    <row r="2580" spans="2:5" ht="50.1" customHeight="1">
      <c r="B2580" s="23">
        <v>91911</v>
      </c>
      <c r="C2580" s="23" t="s">
        <v>2829</v>
      </c>
      <c r="D2580" s="23" t="s">
        <v>18</v>
      </c>
      <c r="E2580" s="24">
        <v>9.44</v>
      </c>
    </row>
    <row r="2581" spans="2:5" ht="50.1" customHeight="1">
      <c r="B2581" s="23">
        <v>91913</v>
      </c>
      <c r="C2581" s="23" t="s">
        <v>2830</v>
      </c>
      <c r="D2581" s="23" t="s">
        <v>18</v>
      </c>
      <c r="E2581" s="24">
        <v>9.24</v>
      </c>
    </row>
    <row r="2582" spans="2:5" ht="50.1" customHeight="1">
      <c r="B2582" s="23">
        <v>91914</v>
      </c>
      <c r="C2582" s="23" t="s">
        <v>2831</v>
      </c>
      <c r="D2582" s="23" t="s">
        <v>18</v>
      </c>
      <c r="E2582" s="24">
        <v>10.31</v>
      </c>
    </row>
    <row r="2583" spans="2:5" ht="50.1" customHeight="1">
      <c r="B2583" s="23">
        <v>91916</v>
      </c>
      <c r="C2583" s="23" t="s">
        <v>2832</v>
      </c>
      <c r="D2583" s="23" t="s">
        <v>18</v>
      </c>
      <c r="E2583" s="24">
        <v>11.63</v>
      </c>
    </row>
    <row r="2584" spans="2:5" ht="50.1" customHeight="1">
      <c r="B2584" s="23">
        <v>91917</v>
      </c>
      <c r="C2584" s="23" t="s">
        <v>2833</v>
      </c>
      <c r="D2584" s="23" t="s">
        <v>18</v>
      </c>
      <c r="E2584" s="24">
        <v>12.47</v>
      </c>
    </row>
    <row r="2585" spans="2:5" ht="50.1" customHeight="1">
      <c r="B2585" s="23">
        <v>91920</v>
      </c>
      <c r="C2585" s="23" t="s">
        <v>2834</v>
      </c>
      <c r="D2585" s="23" t="s">
        <v>18</v>
      </c>
      <c r="E2585" s="24">
        <v>14.21</v>
      </c>
    </row>
    <row r="2586" spans="2:5" ht="50.1" customHeight="1">
      <c r="B2586" s="23">
        <v>91922</v>
      </c>
      <c r="C2586" s="23" t="s">
        <v>2835</v>
      </c>
      <c r="D2586" s="23" t="s">
        <v>18</v>
      </c>
      <c r="E2586" s="24">
        <v>15.64</v>
      </c>
    </row>
    <row r="2587" spans="2:5" ht="50.1" customHeight="1">
      <c r="B2587" s="23">
        <v>93013</v>
      </c>
      <c r="C2587" s="23" t="s">
        <v>2836</v>
      </c>
      <c r="D2587" s="23" t="s">
        <v>18</v>
      </c>
      <c r="E2587" s="24">
        <v>10.32</v>
      </c>
    </row>
    <row r="2588" spans="2:5" ht="50.1" customHeight="1">
      <c r="B2588" s="23">
        <v>93014</v>
      </c>
      <c r="C2588" s="23" t="s">
        <v>2837</v>
      </c>
      <c r="D2588" s="23" t="s">
        <v>18</v>
      </c>
      <c r="E2588" s="24">
        <v>12.59</v>
      </c>
    </row>
    <row r="2589" spans="2:5" ht="50.1" customHeight="1">
      <c r="B2589" s="23">
        <v>93015</v>
      </c>
      <c r="C2589" s="23" t="s">
        <v>2838</v>
      </c>
      <c r="D2589" s="23" t="s">
        <v>18</v>
      </c>
      <c r="E2589" s="24">
        <v>18.59</v>
      </c>
    </row>
    <row r="2590" spans="2:5" ht="50.1" customHeight="1">
      <c r="B2590" s="23">
        <v>93016</v>
      </c>
      <c r="C2590" s="23" t="s">
        <v>2839</v>
      </c>
      <c r="D2590" s="23" t="s">
        <v>18</v>
      </c>
      <c r="E2590" s="24">
        <v>22.42</v>
      </c>
    </row>
    <row r="2591" spans="2:5" ht="50.1" customHeight="1">
      <c r="B2591" s="23">
        <v>93017</v>
      </c>
      <c r="C2591" s="23" t="s">
        <v>2840</v>
      </c>
      <c r="D2591" s="23" t="s">
        <v>18</v>
      </c>
      <c r="E2591" s="24">
        <v>33.200000000000003</v>
      </c>
    </row>
    <row r="2592" spans="2:5" ht="50.1" customHeight="1">
      <c r="B2592" s="23">
        <v>93018</v>
      </c>
      <c r="C2592" s="23" t="s">
        <v>2841</v>
      </c>
      <c r="D2592" s="23" t="s">
        <v>18</v>
      </c>
      <c r="E2592" s="24">
        <v>15.73</v>
      </c>
    </row>
    <row r="2593" spans="2:5" ht="50.1" customHeight="1">
      <c r="B2593" s="23">
        <v>93020</v>
      </c>
      <c r="C2593" s="23" t="s">
        <v>2842</v>
      </c>
      <c r="D2593" s="23" t="s">
        <v>18</v>
      </c>
      <c r="E2593" s="24">
        <v>19.920000000000002</v>
      </c>
    </row>
    <row r="2594" spans="2:5" ht="50.1" customHeight="1">
      <c r="B2594" s="23">
        <v>93022</v>
      </c>
      <c r="C2594" s="23" t="s">
        <v>2843</v>
      </c>
      <c r="D2594" s="23" t="s">
        <v>18</v>
      </c>
      <c r="E2594" s="24">
        <v>32.25</v>
      </c>
    </row>
    <row r="2595" spans="2:5" ht="50.1" customHeight="1">
      <c r="B2595" s="23">
        <v>93024</v>
      </c>
      <c r="C2595" s="23" t="s">
        <v>2844</v>
      </c>
      <c r="D2595" s="23" t="s">
        <v>18</v>
      </c>
      <c r="E2595" s="24">
        <v>34.04</v>
      </c>
    </row>
    <row r="2596" spans="2:5" ht="50.1" customHeight="1">
      <c r="B2596" s="23">
        <v>93026</v>
      </c>
      <c r="C2596" s="23" t="s">
        <v>2845</v>
      </c>
      <c r="D2596" s="23" t="s">
        <v>18</v>
      </c>
      <c r="E2596" s="24">
        <v>54.5</v>
      </c>
    </row>
    <row r="2597" spans="2:5" ht="50.1" customHeight="1">
      <c r="B2597" s="23">
        <v>95733</v>
      </c>
      <c r="C2597" s="23" t="s">
        <v>2846</v>
      </c>
      <c r="D2597" s="23" t="s">
        <v>18</v>
      </c>
      <c r="E2597" s="24">
        <v>4.01</v>
      </c>
    </row>
    <row r="2598" spans="2:5" ht="50.1" customHeight="1">
      <c r="B2598" s="23">
        <v>95734</v>
      </c>
      <c r="C2598" s="23" t="s">
        <v>2847</v>
      </c>
      <c r="D2598" s="23" t="s">
        <v>18</v>
      </c>
      <c r="E2598" s="24">
        <v>5.32</v>
      </c>
    </row>
    <row r="2599" spans="2:5" ht="50.1" customHeight="1">
      <c r="B2599" s="23">
        <v>95735</v>
      </c>
      <c r="C2599" s="23" t="s">
        <v>2848</v>
      </c>
      <c r="D2599" s="23" t="s">
        <v>18</v>
      </c>
      <c r="E2599" s="24">
        <v>4.6399999999999997</v>
      </c>
    </row>
    <row r="2600" spans="2:5" ht="50.1" customHeight="1">
      <c r="B2600" s="23">
        <v>95736</v>
      </c>
      <c r="C2600" s="23" t="s">
        <v>2849</v>
      </c>
      <c r="D2600" s="23" t="s">
        <v>18</v>
      </c>
      <c r="E2600" s="24">
        <v>5.4</v>
      </c>
    </row>
    <row r="2601" spans="2:5" ht="50.1" customHeight="1">
      <c r="B2601" s="23">
        <v>95738</v>
      </c>
      <c r="C2601" s="23" t="s">
        <v>2850</v>
      </c>
      <c r="D2601" s="23" t="s">
        <v>18</v>
      </c>
      <c r="E2601" s="24">
        <v>6.46</v>
      </c>
    </row>
    <row r="2602" spans="2:5" ht="50.1" customHeight="1">
      <c r="B2602" s="23">
        <v>95753</v>
      </c>
      <c r="C2602" s="23" t="s">
        <v>2851</v>
      </c>
      <c r="D2602" s="23" t="s">
        <v>18</v>
      </c>
      <c r="E2602" s="24">
        <v>4.8099999999999996</v>
      </c>
    </row>
    <row r="2603" spans="2:5" ht="50.1" customHeight="1">
      <c r="B2603" s="23">
        <v>95754</v>
      </c>
      <c r="C2603" s="23" t="s">
        <v>2852</v>
      </c>
      <c r="D2603" s="23" t="s">
        <v>18</v>
      </c>
      <c r="E2603" s="24">
        <v>6.04</v>
      </c>
    </row>
    <row r="2604" spans="2:5" ht="50.1" customHeight="1">
      <c r="B2604" s="23">
        <v>95755</v>
      </c>
      <c r="C2604" s="23" t="s">
        <v>2853</v>
      </c>
      <c r="D2604" s="23" t="s">
        <v>18</v>
      </c>
      <c r="E2604" s="24">
        <v>8.49</v>
      </c>
    </row>
    <row r="2605" spans="2:5" ht="50.1" customHeight="1">
      <c r="B2605" s="23">
        <v>95756</v>
      </c>
      <c r="C2605" s="23" t="s">
        <v>2854</v>
      </c>
      <c r="D2605" s="23" t="s">
        <v>18</v>
      </c>
      <c r="E2605" s="24">
        <v>11.17</v>
      </c>
    </row>
    <row r="2606" spans="2:5" ht="50.1" customHeight="1">
      <c r="B2606" s="23">
        <v>95757</v>
      </c>
      <c r="C2606" s="23" t="s">
        <v>2855</v>
      </c>
      <c r="D2606" s="23" t="s">
        <v>18</v>
      </c>
      <c r="E2606" s="24">
        <v>7.54</v>
      </c>
    </row>
    <row r="2607" spans="2:5" ht="50.1" customHeight="1">
      <c r="B2607" s="23">
        <v>95758</v>
      </c>
      <c r="C2607" s="23" t="s">
        <v>2856</v>
      </c>
      <c r="D2607" s="23" t="s">
        <v>18</v>
      </c>
      <c r="E2607" s="24">
        <v>8.4600000000000009</v>
      </c>
    </row>
    <row r="2608" spans="2:5" ht="50.1" customHeight="1">
      <c r="B2608" s="23">
        <v>95759</v>
      </c>
      <c r="C2608" s="23" t="s">
        <v>2857</v>
      </c>
      <c r="D2608" s="23" t="s">
        <v>18</v>
      </c>
      <c r="E2608" s="24">
        <v>10.45</v>
      </c>
    </row>
    <row r="2609" spans="2:5" ht="50.1" customHeight="1">
      <c r="B2609" s="23">
        <v>95760</v>
      </c>
      <c r="C2609" s="23" t="s">
        <v>2858</v>
      </c>
      <c r="D2609" s="23" t="s">
        <v>18</v>
      </c>
      <c r="E2609" s="24">
        <v>12.61</v>
      </c>
    </row>
    <row r="2610" spans="2:5" ht="50.1" customHeight="1">
      <c r="B2610" s="23">
        <v>91924</v>
      </c>
      <c r="C2610" s="23" t="s">
        <v>2859</v>
      </c>
      <c r="D2610" s="23" t="s">
        <v>4</v>
      </c>
      <c r="E2610" s="24">
        <v>1.59</v>
      </c>
    </row>
    <row r="2611" spans="2:5" ht="50.1" customHeight="1">
      <c r="B2611" s="23">
        <v>91925</v>
      </c>
      <c r="C2611" s="23" t="s">
        <v>2860</v>
      </c>
      <c r="D2611" s="23" t="s">
        <v>4</v>
      </c>
      <c r="E2611" s="24">
        <v>2.16</v>
      </c>
    </row>
    <row r="2612" spans="2:5" ht="50.1" customHeight="1">
      <c r="B2612" s="23">
        <v>91926</v>
      </c>
      <c r="C2612" s="23" t="s">
        <v>2861</v>
      </c>
      <c r="D2612" s="23" t="s">
        <v>4</v>
      </c>
      <c r="E2612" s="24">
        <v>2.2799999999999998</v>
      </c>
    </row>
    <row r="2613" spans="2:5" ht="50.1" customHeight="1">
      <c r="B2613" s="23">
        <v>91927</v>
      </c>
      <c r="C2613" s="23" t="s">
        <v>2862</v>
      </c>
      <c r="D2613" s="23" t="s">
        <v>4</v>
      </c>
      <c r="E2613" s="24">
        <v>2.87</v>
      </c>
    </row>
    <row r="2614" spans="2:5" ht="50.1" customHeight="1">
      <c r="B2614" s="23">
        <v>91928</v>
      </c>
      <c r="C2614" s="23" t="s">
        <v>2863</v>
      </c>
      <c r="D2614" s="23" t="s">
        <v>4</v>
      </c>
      <c r="E2614" s="24">
        <v>3.6</v>
      </c>
    </row>
    <row r="2615" spans="2:5" ht="50.1" customHeight="1">
      <c r="B2615" s="23">
        <v>91929</v>
      </c>
      <c r="C2615" s="23" t="s">
        <v>2864</v>
      </c>
      <c r="D2615" s="23" t="s">
        <v>4</v>
      </c>
      <c r="E2615" s="24">
        <v>4.03</v>
      </c>
    </row>
    <row r="2616" spans="2:5" ht="50.1" customHeight="1">
      <c r="B2616" s="23">
        <v>91930</v>
      </c>
      <c r="C2616" s="23" t="s">
        <v>2865</v>
      </c>
      <c r="D2616" s="23" t="s">
        <v>4</v>
      </c>
      <c r="E2616" s="24">
        <v>4.91</v>
      </c>
    </row>
    <row r="2617" spans="2:5" ht="50.1" customHeight="1">
      <c r="B2617" s="23">
        <v>91931</v>
      </c>
      <c r="C2617" s="23" t="s">
        <v>2866</v>
      </c>
      <c r="D2617" s="23" t="s">
        <v>4</v>
      </c>
      <c r="E2617" s="24">
        <v>5.41</v>
      </c>
    </row>
    <row r="2618" spans="2:5" ht="50.1" customHeight="1">
      <c r="B2618" s="23">
        <v>91932</v>
      </c>
      <c r="C2618" s="23" t="s">
        <v>2867</v>
      </c>
      <c r="D2618" s="23" t="s">
        <v>4</v>
      </c>
      <c r="E2618" s="24">
        <v>7.96</v>
      </c>
    </row>
    <row r="2619" spans="2:5" ht="50.1" customHeight="1">
      <c r="B2619" s="23">
        <v>91933</v>
      </c>
      <c r="C2619" s="23" t="s">
        <v>2868</v>
      </c>
      <c r="D2619" s="23" t="s">
        <v>4</v>
      </c>
      <c r="E2619" s="24">
        <v>8.44</v>
      </c>
    </row>
    <row r="2620" spans="2:5" ht="50.1" customHeight="1">
      <c r="B2620" s="23">
        <v>91934</v>
      </c>
      <c r="C2620" s="23" t="s">
        <v>2869</v>
      </c>
      <c r="D2620" s="23" t="s">
        <v>4</v>
      </c>
      <c r="E2620" s="24">
        <v>12.14</v>
      </c>
    </row>
    <row r="2621" spans="2:5" ht="50.1" customHeight="1">
      <c r="B2621" s="23">
        <v>91935</v>
      </c>
      <c r="C2621" s="23" t="s">
        <v>2870</v>
      </c>
      <c r="D2621" s="23" t="s">
        <v>4</v>
      </c>
      <c r="E2621" s="24">
        <v>12.82</v>
      </c>
    </row>
    <row r="2622" spans="2:5" ht="50.1" customHeight="1">
      <c r="B2622" s="23">
        <v>92979</v>
      </c>
      <c r="C2622" s="23" t="s">
        <v>2871</v>
      </c>
      <c r="D2622" s="23" t="s">
        <v>4</v>
      </c>
      <c r="E2622" s="24">
        <v>4.83</v>
      </c>
    </row>
    <row r="2623" spans="2:5" ht="50.1" customHeight="1">
      <c r="B2623" s="23">
        <v>92980</v>
      </c>
      <c r="C2623" s="23" t="s">
        <v>2872</v>
      </c>
      <c r="D2623" s="23" t="s">
        <v>4</v>
      </c>
      <c r="E2623" s="24">
        <v>5.24</v>
      </c>
    </row>
    <row r="2624" spans="2:5" ht="50.1" customHeight="1">
      <c r="B2624" s="23">
        <v>92981</v>
      </c>
      <c r="C2624" s="23" t="s">
        <v>2873</v>
      </c>
      <c r="D2624" s="23" t="s">
        <v>4</v>
      </c>
      <c r="E2624" s="24">
        <v>7.42</v>
      </c>
    </row>
    <row r="2625" spans="2:5" ht="50.1" customHeight="1">
      <c r="B2625" s="23">
        <v>92982</v>
      </c>
      <c r="C2625" s="23" t="s">
        <v>2874</v>
      </c>
      <c r="D2625" s="23" t="s">
        <v>4</v>
      </c>
      <c r="E2625" s="24">
        <v>8</v>
      </c>
    </row>
    <row r="2626" spans="2:5" ht="50.1" customHeight="1">
      <c r="B2626" s="23">
        <v>92983</v>
      </c>
      <c r="C2626" s="23" t="s">
        <v>2875</v>
      </c>
      <c r="D2626" s="23" t="s">
        <v>4</v>
      </c>
      <c r="E2626" s="24">
        <v>13.3</v>
      </c>
    </row>
    <row r="2627" spans="2:5" ht="50.1" customHeight="1">
      <c r="B2627" s="23">
        <v>92984</v>
      </c>
      <c r="C2627" s="23" t="s">
        <v>2876</v>
      </c>
      <c r="D2627" s="23" t="s">
        <v>4</v>
      </c>
      <c r="E2627" s="24">
        <v>13.62</v>
      </c>
    </row>
    <row r="2628" spans="2:5" ht="50.1" customHeight="1">
      <c r="B2628" s="23">
        <v>92985</v>
      </c>
      <c r="C2628" s="23" t="s">
        <v>2877</v>
      </c>
      <c r="D2628" s="23" t="s">
        <v>4</v>
      </c>
      <c r="E2628" s="24">
        <v>17.75</v>
      </c>
    </row>
    <row r="2629" spans="2:5" ht="50.1" customHeight="1">
      <c r="B2629" s="23">
        <v>92986</v>
      </c>
      <c r="C2629" s="23" t="s">
        <v>2878</v>
      </c>
      <c r="D2629" s="23" t="s">
        <v>4</v>
      </c>
      <c r="E2629" s="24">
        <v>18.239999999999998</v>
      </c>
    </row>
    <row r="2630" spans="2:5" ht="50.1" customHeight="1">
      <c r="B2630" s="23">
        <v>92987</v>
      </c>
      <c r="C2630" s="23" t="s">
        <v>2879</v>
      </c>
      <c r="D2630" s="23" t="s">
        <v>4</v>
      </c>
      <c r="E2630" s="24">
        <v>25.32</v>
      </c>
    </row>
    <row r="2631" spans="2:5" ht="50.1" customHeight="1">
      <c r="B2631" s="23">
        <v>92988</v>
      </c>
      <c r="C2631" s="23" t="s">
        <v>2880</v>
      </c>
      <c r="D2631" s="23" t="s">
        <v>4</v>
      </c>
      <c r="E2631" s="24">
        <v>25.38</v>
      </c>
    </row>
    <row r="2632" spans="2:5" ht="50.1" customHeight="1">
      <c r="B2632" s="23">
        <v>92989</v>
      </c>
      <c r="C2632" s="23" t="s">
        <v>2881</v>
      </c>
      <c r="D2632" s="23" t="s">
        <v>4</v>
      </c>
      <c r="E2632" s="24">
        <v>35.020000000000003</v>
      </c>
    </row>
    <row r="2633" spans="2:5" ht="50.1" customHeight="1">
      <c r="B2633" s="23">
        <v>92990</v>
      </c>
      <c r="C2633" s="23" t="s">
        <v>2882</v>
      </c>
      <c r="D2633" s="23" t="s">
        <v>4</v>
      </c>
      <c r="E2633" s="24">
        <v>34.630000000000003</v>
      </c>
    </row>
    <row r="2634" spans="2:5" ht="50.1" customHeight="1">
      <c r="B2634" s="23">
        <v>92991</v>
      </c>
      <c r="C2634" s="23" t="s">
        <v>2883</v>
      </c>
      <c r="D2634" s="23" t="s">
        <v>4</v>
      </c>
      <c r="E2634" s="24">
        <v>45.55</v>
      </c>
    </row>
    <row r="2635" spans="2:5" ht="50.1" customHeight="1">
      <c r="B2635" s="23">
        <v>92992</v>
      </c>
      <c r="C2635" s="23" t="s">
        <v>2884</v>
      </c>
      <c r="D2635" s="23" t="s">
        <v>4</v>
      </c>
      <c r="E2635" s="24">
        <v>45.58</v>
      </c>
    </row>
    <row r="2636" spans="2:5" ht="50.1" customHeight="1">
      <c r="B2636" s="23">
        <v>92993</v>
      </c>
      <c r="C2636" s="23" t="s">
        <v>2885</v>
      </c>
      <c r="D2636" s="23" t="s">
        <v>4</v>
      </c>
      <c r="E2636" s="24">
        <v>58.27</v>
      </c>
    </row>
    <row r="2637" spans="2:5" ht="50.1" customHeight="1">
      <c r="B2637" s="23">
        <v>92994</v>
      </c>
      <c r="C2637" s="23" t="s">
        <v>2886</v>
      </c>
      <c r="D2637" s="23" t="s">
        <v>4</v>
      </c>
      <c r="E2637" s="24">
        <v>58.82</v>
      </c>
    </row>
    <row r="2638" spans="2:5" ht="50.1" customHeight="1">
      <c r="B2638" s="23">
        <v>92995</v>
      </c>
      <c r="C2638" s="23" t="s">
        <v>2887</v>
      </c>
      <c r="D2638" s="23" t="s">
        <v>4</v>
      </c>
      <c r="E2638" s="24">
        <v>72.349999999999994</v>
      </c>
    </row>
    <row r="2639" spans="2:5" ht="50.1" customHeight="1">
      <c r="B2639" s="23">
        <v>92996</v>
      </c>
      <c r="C2639" s="23" t="s">
        <v>2888</v>
      </c>
      <c r="D2639" s="23" t="s">
        <v>4</v>
      </c>
      <c r="E2639" s="24">
        <v>72.55</v>
      </c>
    </row>
    <row r="2640" spans="2:5" ht="50.1" customHeight="1">
      <c r="B2640" s="23">
        <v>92997</v>
      </c>
      <c r="C2640" s="23" t="s">
        <v>2889</v>
      </c>
      <c r="D2640" s="23" t="s">
        <v>4</v>
      </c>
      <c r="E2640" s="24">
        <v>87.85</v>
      </c>
    </row>
    <row r="2641" spans="2:5" ht="50.1" customHeight="1">
      <c r="B2641" s="23">
        <v>92998</v>
      </c>
      <c r="C2641" s="23" t="s">
        <v>2890</v>
      </c>
      <c r="D2641" s="23" t="s">
        <v>4</v>
      </c>
      <c r="E2641" s="24">
        <v>88.66</v>
      </c>
    </row>
    <row r="2642" spans="2:5" ht="50.1" customHeight="1">
      <c r="B2642" s="23">
        <v>92999</v>
      </c>
      <c r="C2642" s="23" t="s">
        <v>2891</v>
      </c>
      <c r="D2642" s="23" t="s">
        <v>4</v>
      </c>
      <c r="E2642" s="24">
        <v>115.5</v>
      </c>
    </row>
    <row r="2643" spans="2:5" ht="50.1" customHeight="1">
      <c r="B2643" s="23">
        <v>93000</v>
      </c>
      <c r="C2643" s="23" t="s">
        <v>2892</v>
      </c>
      <c r="D2643" s="23" t="s">
        <v>4</v>
      </c>
      <c r="E2643" s="24">
        <v>116.18</v>
      </c>
    </row>
    <row r="2644" spans="2:5" ht="50.1" customHeight="1">
      <c r="B2644" s="23">
        <v>93001</v>
      </c>
      <c r="C2644" s="23" t="s">
        <v>2893</v>
      </c>
      <c r="D2644" s="23" t="s">
        <v>4</v>
      </c>
      <c r="E2644" s="24">
        <v>140.93</v>
      </c>
    </row>
    <row r="2645" spans="2:5" ht="50.1" customHeight="1">
      <c r="B2645" s="23">
        <v>93002</v>
      </c>
      <c r="C2645" s="23" t="s">
        <v>2894</v>
      </c>
      <c r="D2645" s="23" t="s">
        <v>4</v>
      </c>
      <c r="E2645" s="24">
        <v>144.75</v>
      </c>
    </row>
    <row r="2646" spans="2:5" ht="50.1" customHeight="1">
      <c r="B2646" s="23">
        <v>83446</v>
      </c>
      <c r="C2646" s="23" t="s">
        <v>2895</v>
      </c>
      <c r="D2646" s="23" t="s">
        <v>18</v>
      </c>
      <c r="E2646" s="24">
        <v>141.38</v>
      </c>
    </row>
    <row r="2647" spans="2:5" ht="50.1" customHeight="1">
      <c r="B2647" s="23">
        <v>91936</v>
      </c>
      <c r="C2647" s="23" t="s">
        <v>2896</v>
      </c>
      <c r="D2647" s="23" t="s">
        <v>18</v>
      </c>
      <c r="E2647" s="24">
        <v>9.18</v>
      </c>
    </row>
    <row r="2648" spans="2:5" ht="50.1" customHeight="1">
      <c r="B2648" s="23">
        <v>91937</v>
      </c>
      <c r="C2648" s="23" t="s">
        <v>2897</v>
      </c>
      <c r="D2648" s="23" t="s">
        <v>18</v>
      </c>
      <c r="E2648" s="24">
        <v>7.91</v>
      </c>
    </row>
    <row r="2649" spans="2:5" ht="50.1" customHeight="1">
      <c r="B2649" s="23">
        <v>91939</v>
      </c>
      <c r="C2649" s="23" t="s">
        <v>2898</v>
      </c>
      <c r="D2649" s="23" t="s">
        <v>18</v>
      </c>
      <c r="E2649" s="24">
        <v>20.32</v>
      </c>
    </row>
    <row r="2650" spans="2:5" ht="50.1" customHeight="1">
      <c r="B2650" s="23">
        <v>91940</v>
      </c>
      <c r="C2650" s="23" t="s">
        <v>2899</v>
      </c>
      <c r="D2650" s="23" t="s">
        <v>18</v>
      </c>
      <c r="E2650" s="24">
        <v>10.67</v>
      </c>
    </row>
    <row r="2651" spans="2:5" ht="50.1" customHeight="1">
      <c r="B2651" s="23">
        <v>91941</v>
      </c>
      <c r="C2651" s="23" t="s">
        <v>2900</v>
      </c>
      <c r="D2651" s="23" t="s">
        <v>18</v>
      </c>
      <c r="E2651" s="24">
        <v>7.05</v>
      </c>
    </row>
    <row r="2652" spans="2:5" ht="50.1" customHeight="1">
      <c r="B2652" s="23">
        <v>91942</v>
      </c>
      <c r="C2652" s="23" t="s">
        <v>2901</v>
      </c>
      <c r="D2652" s="23" t="s">
        <v>18</v>
      </c>
      <c r="E2652" s="24">
        <v>24.74</v>
      </c>
    </row>
    <row r="2653" spans="2:5" ht="50.1" customHeight="1">
      <c r="B2653" s="23">
        <v>91943</v>
      </c>
      <c r="C2653" s="23" t="s">
        <v>2902</v>
      </c>
      <c r="D2653" s="23" t="s">
        <v>18</v>
      </c>
      <c r="E2653" s="24">
        <v>13.63</v>
      </c>
    </row>
    <row r="2654" spans="2:5" ht="50.1" customHeight="1">
      <c r="B2654" s="23">
        <v>91944</v>
      </c>
      <c r="C2654" s="23" t="s">
        <v>2903</v>
      </c>
      <c r="D2654" s="23" t="s">
        <v>18</v>
      </c>
      <c r="E2654" s="24">
        <v>9.4700000000000006</v>
      </c>
    </row>
    <row r="2655" spans="2:5" ht="50.1" customHeight="1">
      <c r="B2655" s="23">
        <v>92865</v>
      </c>
      <c r="C2655" s="23" t="s">
        <v>2904</v>
      </c>
      <c r="D2655" s="23" t="s">
        <v>18</v>
      </c>
      <c r="E2655" s="24">
        <v>6.95</v>
      </c>
    </row>
    <row r="2656" spans="2:5" ht="50.1" customHeight="1">
      <c r="B2656" s="23">
        <v>92866</v>
      </c>
      <c r="C2656" s="23" t="s">
        <v>2905</v>
      </c>
      <c r="D2656" s="23" t="s">
        <v>18</v>
      </c>
      <c r="E2656" s="24">
        <v>6.04</v>
      </c>
    </row>
    <row r="2657" spans="2:5" ht="50.1" customHeight="1">
      <c r="B2657" s="23">
        <v>92867</v>
      </c>
      <c r="C2657" s="23" t="s">
        <v>2906</v>
      </c>
      <c r="D2657" s="23" t="s">
        <v>18</v>
      </c>
      <c r="E2657" s="24">
        <v>19.63</v>
      </c>
    </row>
    <row r="2658" spans="2:5" ht="50.1" customHeight="1">
      <c r="B2658" s="23">
        <v>92868</v>
      </c>
      <c r="C2658" s="23" t="s">
        <v>2907</v>
      </c>
      <c r="D2658" s="23" t="s">
        <v>18</v>
      </c>
      <c r="E2658" s="24">
        <v>9.98</v>
      </c>
    </row>
    <row r="2659" spans="2:5" ht="50.1" customHeight="1">
      <c r="B2659" s="23">
        <v>92869</v>
      </c>
      <c r="C2659" s="23" t="s">
        <v>2908</v>
      </c>
      <c r="D2659" s="23" t="s">
        <v>18</v>
      </c>
      <c r="E2659" s="24">
        <v>6.36</v>
      </c>
    </row>
    <row r="2660" spans="2:5" ht="50.1" customHeight="1">
      <c r="B2660" s="23">
        <v>92870</v>
      </c>
      <c r="C2660" s="23" t="s">
        <v>2909</v>
      </c>
      <c r="D2660" s="23" t="s">
        <v>18</v>
      </c>
      <c r="E2660" s="24">
        <v>23.47</v>
      </c>
    </row>
    <row r="2661" spans="2:5" ht="50.1" customHeight="1">
      <c r="B2661" s="23">
        <v>92871</v>
      </c>
      <c r="C2661" s="23" t="s">
        <v>2910</v>
      </c>
      <c r="D2661" s="23" t="s">
        <v>18</v>
      </c>
      <c r="E2661" s="24">
        <v>12.36</v>
      </c>
    </row>
    <row r="2662" spans="2:5" ht="50.1" customHeight="1">
      <c r="B2662" s="23">
        <v>92872</v>
      </c>
      <c r="C2662" s="23" t="s">
        <v>2911</v>
      </c>
      <c r="D2662" s="23" t="s">
        <v>18</v>
      </c>
      <c r="E2662" s="24">
        <v>8.1999999999999993</v>
      </c>
    </row>
    <row r="2663" spans="2:5" ht="50.1" customHeight="1">
      <c r="B2663" s="23">
        <v>95777</v>
      </c>
      <c r="C2663" s="23" t="s">
        <v>2912</v>
      </c>
      <c r="D2663" s="23" t="s">
        <v>18</v>
      </c>
      <c r="E2663" s="24">
        <v>19.37</v>
      </c>
    </row>
    <row r="2664" spans="2:5" ht="50.1" customHeight="1">
      <c r="B2664" s="23">
        <v>95778</v>
      </c>
      <c r="C2664" s="23" t="s">
        <v>2913</v>
      </c>
      <c r="D2664" s="23" t="s">
        <v>18</v>
      </c>
      <c r="E2664" s="24">
        <v>19.79</v>
      </c>
    </row>
    <row r="2665" spans="2:5" ht="50.1" customHeight="1">
      <c r="B2665" s="23">
        <v>95779</v>
      </c>
      <c r="C2665" s="23" t="s">
        <v>2914</v>
      </c>
      <c r="D2665" s="23" t="s">
        <v>18</v>
      </c>
      <c r="E2665" s="24">
        <v>18.39</v>
      </c>
    </row>
    <row r="2666" spans="2:5" ht="50.1" customHeight="1">
      <c r="B2666" s="23">
        <v>95780</v>
      </c>
      <c r="C2666" s="23" t="s">
        <v>2915</v>
      </c>
      <c r="D2666" s="23" t="s">
        <v>18</v>
      </c>
      <c r="E2666" s="24">
        <v>21.8</v>
      </c>
    </row>
    <row r="2667" spans="2:5" ht="50.1" customHeight="1">
      <c r="B2667" s="23">
        <v>95781</v>
      </c>
      <c r="C2667" s="23" t="s">
        <v>2916</v>
      </c>
      <c r="D2667" s="23" t="s">
        <v>18</v>
      </c>
      <c r="E2667" s="24">
        <v>22.11</v>
      </c>
    </row>
    <row r="2668" spans="2:5" ht="50.1" customHeight="1">
      <c r="B2668" s="23">
        <v>95782</v>
      </c>
      <c r="C2668" s="23" t="s">
        <v>2917</v>
      </c>
      <c r="D2668" s="23" t="s">
        <v>18</v>
      </c>
      <c r="E2668" s="24">
        <v>22.93</v>
      </c>
    </row>
    <row r="2669" spans="2:5" ht="50.1" customHeight="1">
      <c r="B2669" s="23">
        <v>95785</v>
      </c>
      <c r="C2669" s="23" t="s">
        <v>2918</v>
      </c>
      <c r="D2669" s="23" t="s">
        <v>18</v>
      </c>
      <c r="E2669" s="24">
        <v>25.87</v>
      </c>
    </row>
    <row r="2670" spans="2:5" ht="50.1" customHeight="1">
      <c r="B2670" s="23">
        <v>95787</v>
      </c>
      <c r="C2670" s="23" t="s">
        <v>2919</v>
      </c>
      <c r="D2670" s="23" t="s">
        <v>18</v>
      </c>
      <c r="E2670" s="24">
        <v>19.77</v>
      </c>
    </row>
    <row r="2671" spans="2:5" ht="50.1" customHeight="1">
      <c r="B2671" s="23">
        <v>95789</v>
      </c>
      <c r="C2671" s="23" t="s">
        <v>2920</v>
      </c>
      <c r="D2671" s="23" t="s">
        <v>18</v>
      </c>
      <c r="E2671" s="24">
        <v>24.04</v>
      </c>
    </row>
    <row r="2672" spans="2:5" ht="50.1" customHeight="1">
      <c r="B2672" s="23">
        <v>95791</v>
      </c>
      <c r="C2672" s="23" t="s">
        <v>2921</v>
      </c>
      <c r="D2672" s="23" t="s">
        <v>18</v>
      </c>
      <c r="E2672" s="24">
        <v>30.4</v>
      </c>
    </row>
    <row r="2673" spans="2:5" ht="50.1" customHeight="1">
      <c r="B2673" s="23">
        <v>95795</v>
      </c>
      <c r="C2673" s="23" t="s">
        <v>2922</v>
      </c>
      <c r="D2673" s="23" t="s">
        <v>18</v>
      </c>
      <c r="E2673" s="24">
        <v>22.84</v>
      </c>
    </row>
    <row r="2674" spans="2:5" ht="50.1" customHeight="1">
      <c r="B2674" s="23">
        <v>95796</v>
      </c>
      <c r="C2674" s="23" t="s">
        <v>2923</v>
      </c>
      <c r="D2674" s="23" t="s">
        <v>18</v>
      </c>
      <c r="E2674" s="24">
        <v>28.29</v>
      </c>
    </row>
    <row r="2675" spans="2:5" ht="50.1" customHeight="1">
      <c r="B2675" s="23">
        <v>95797</v>
      </c>
      <c r="C2675" s="23" t="s">
        <v>2924</v>
      </c>
      <c r="D2675" s="23" t="s">
        <v>18</v>
      </c>
      <c r="E2675" s="24">
        <v>35.42</v>
      </c>
    </row>
    <row r="2676" spans="2:5" ht="50.1" customHeight="1">
      <c r="B2676" s="23">
        <v>95801</v>
      </c>
      <c r="C2676" s="23" t="s">
        <v>2925</v>
      </c>
      <c r="D2676" s="23" t="s">
        <v>18</v>
      </c>
      <c r="E2676" s="24">
        <v>27.25</v>
      </c>
    </row>
    <row r="2677" spans="2:5" ht="50.1" customHeight="1">
      <c r="B2677" s="23">
        <v>95802</v>
      </c>
      <c r="C2677" s="23" t="s">
        <v>2926</v>
      </c>
      <c r="D2677" s="23" t="s">
        <v>18</v>
      </c>
      <c r="E2677" s="24">
        <v>30.3</v>
      </c>
    </row>
    <row r="2678" spans="2:5" ht="50.1" customHeight="1">
      <c r="B2678" s="23">
        <v>95803</v>
      </c>
      <c r="C2678" s="23" t="s">
        <v>2927</v>
      </c>
      <c r="D2678" s="23" t="s">
        <v>18</v>
      </c>
      <c r="E2678" s="24">
        <v>39.42</v>
      </c>
    </row>
    <row r="2679" spans="2:5" ht="50.1" customHeight="1">
      <c r="B2679" s="23">
        <v>95804</v>
      </c>
      <c r="C2679" s="23" t="s">
        <v>2928</v>
      </c>
      <c r="D2679" s="23" t="s">
        <v>18</v>
      </c>
      <c r="E2679" s="24">
        <v>16.989999999999998</v>
      </c>
    </row>
    <row r="2680" spans="2:5" ht="50.1" customHeight="1">
      <c r="B2680" s="23">
        <v>95805</v>
      </c>
      <c r="C2680" s="23" t="s">
        <v>2929</v>
      </c>
      <c r="D2680" s="23" t="s">
        <v>18</v>
      </c>
      <c r="E2680" s="24">
        <v>17.170000000000002</v>
      </c>
    </row>
    <row r="2681" spans="2:5" ht="50.1" customHeight="1">
      <c r="B2681" s="23">
        <v>95806</v>
      </c>
      <c r="C2681" s="23" t="s">
        <v>2930</v>
      </c>
      <c r="D2681" s="23" t="s">
        <v>18</v>
      </c>
      <c r="E2681" s="24">
        <v>17.71</v>
      </c>
    </row>
    <row r="2682" spans="2:5" ht="50.1" customHeight="1">
      <c r="B2682" s="23">
        <v>95807</v>
      </c>
      <c r="C2682" s="23" t="s">
        <v>2931</v>
      </c>
      <c r="D2682" s="23" t="s">
        <v>18</v>
      </c>
      <c r="E2682" s="24">
        <v>19.59</v>
      </c>
    </row>
    <row r="2683" spans="2:5" ht="50.1" customHeight="1">
      <c r="B2683" s="23">
        <v>95808</v>
      </c>
      <c r="C2683" s="23" t="s">
        <v>2932</v>
      </c>
      <c r="D2683" s="23" t="s">
        <v>18</v>
      </c>
      <c r="E2683" s="24">
        <v>20.09</v>
      </c>
    </row>
    <row r="2684" spans="2:5" ht="50.1" customHeight="1">
      <c r="B2684" s="23">
        <v>95809</v>
      </c>
      <c r="C2684" s="23" t="s">
        <v>2933</v>
      </c>
      <c r="D2684" s="23" t="s">
        <v>18</v>
      </c>
      <c r="E2684" s="24">
        <v>22.01</v>
      </c>
    </row>
    <row r="2685" spans="2:5" ht="50.1" customHeight="1">
      <c r="B2685" s="23">
        <v>95810</v>
      </c>
      <c r="C2685" s="23" t="s">
        <v>2934</v>
      </c>
      <c r="D2685" s="23" t="s">
        <v>18</v>
      </c>
      <c r="E2685" s="24">
        <v>10.220000000000001</v>
      </c>
    </row>
    <row r="2686" spans="2:5" ht="50.1" customHeight="1">
      <c r="B2686" s="23">
        <v>95811</v>
      </c>
      <c r="C2686" s="23" t="s">
        <v>2935</v>
      </c>
      <c r="D2686" s="23" t="s">
        <v>18</v>
      </c>
      <c r="E2686" s="24">
        <v>10.73</v>
      </c>
    </row>
    <row r="2687" spans="2:5" ht="50.1" customHeight="1">
      <c r="B2687" s="23">
        <v>95812</v>
      </c>
      <c r="C2687" s="23" t="s">
        <v>2936</v>
      </c>
      <c r="D2687" s="23" t="s">
        <v>18</v>
      </c>
      <c r="E2687" s="24">
        <v>12.64</v>
      </c>
    </row>
    <row r="2688" spans="2:5" ht="50.1" customHeight="1">
      <c r="B2688" s="23">
        <v>95813</v>
      </c>
      <c r="C2688" s="23" t="s">
        <v>2937</v>
      </c>
      <c r="D2688" s="23" t="s">
        <v>18</v>
      </c>
      <c r="E2688" s="24">
        <v>12.42</v>
      </c>
    </row>
    <row r="2689" spans="2:5" ht="50.1" customHeight="1">
      <c r="B2689" s="23">
        <v>95814</v>
      </c>
      <c r="C2689" s="23" t="s">
        <v>2938</v>
      </c>
      <c r="D2689" s="23" t="s">
        <v>18</v>
      </c>
      <c r="E2689" s="24">
        <v>13.18</v>
      </c>
    </row>
    <row r="2690" spans="2:5" ht="50.1" customHeight="1">
      <c r="B2690" s="23">
        <v>95815</v>
      </c>
      <c r="C2690" s="23" t="s">
        <v>2939</v>
      </c>
      <c r="D2690" s="23" t="s">
        <v>18</v>
      </c>
      <c r="E2690" s="24">
        <v>16.82</v>
      </c>
    </row>
    <row r="2691" spans="2:5" ht="50.1" customHeight="1">
      <c r="B2691" s="23">
        <v>95816</v>
      </c>
      <c r="C2691" s="23" t="s">
        <v>2940</v>
      </c>
      <c r="D2691" s="23" t="s">
        <v>18</v>
      </c>
      <c r="E2691" s="24">
        <v>24.16</v>
      </c>
    </row>
    <row r="2692" spans="2:5" ht="50.1" customHeight="1">
      <c r="B2692" s="23">
        <v>95817</v>
      </c>
      <c r="C2692" s="23" t="s">
        <v>2941</v>
      </c>
      <c r="D2692" s="23" t="s">
        <v>18</v>
      </c>
      <c r="E2692" s="24">
        <v>24.87</v>
      </c>
    </row>
    <row r="2693" spans="2:5" ht="50.1" customHeight="1">
      <c r="B2693" s="23">
        <v>95818</v>
      </c>
      <c r="C2693" s="23" t="s">
        <v>2942</v>
      </c>
      <c r="D2693" s="23" t="s">
        <v>18</v>
      </c>
      <c r="E2693" s="24">
        <v>29.76</v>
      </c>
    </row>
    <row r="2694" spans="2:5" ht="50.1" customHeight="1">
      <c r="B2694" s="23">
        <v>97886</v>
      </c>
      <c r="C2694" s="23" t="s">
        <v>2943</v>
      </c>
      <c r="D2694" s="23" t="s">
        <v>18</v>
      </c>
      <c r="E2694" s="24">
        <v>116.14</v>
      </c>
    </row>
    <row r="2695" spans="2:5" ht="50.1" customHeight="1">
      <c r="B2695" s="23">
        <v>97887</v>
      </c>
      <c r="C2695" s="23" t="s">
        <v>2944</v>
      </c>
      <c r="D2695" s="23" t="s">
        <v>18</v>
      </c>
      <c r="E2695" s="24">
        <v>183.11</v>
      </c>
    </row>
    <row r="2696" spans="2:5" ht="50.1" customHeight="1">
      <c r="B2696" s="23">
        <v>97888</v>
      </c>
      <c r="C2696" s="23" t="s">
        <v>2945</v>
      </c>
      <c r="D2696" s="23" t="s">
        <v>18</v>
      </c>
      <c r="E2696" s="24">
        <v>352.08</v>
      </c>
    </row>
    <row r="2697" spans="2:5" ht="50.1" customHeight="1">
      <c r="B2697" s="23">
        <v>97889</v>
      </c>
      <c r="C2697" s="23" t="s">
        <v>2946</v>
      </c>
      <c r="D2697" s="23" t="s">
        <v>18</v>
      </c>
      <c r="E2697" s="24">
        <v>472.34</v>
      </c>
    </row>
    <row r="2698" spans="2:5" ht="50.1" customHeight="1">
      <c r="B2698" s="23">
        <v>97890</v>
      </c>
      <c r="C2698" s="23" t="s">
        <v>2947</v>
      </c>
      <c r="D2698" s="23" t="s">
        <v>18</v>
      </c>
      <c r="E2698" s="24">
        <v>537.82000000000005</v>
      </c>
    </row>
    <row r="2699" spans="2:5" ht="50.1" customHeight="1">
      <c r="B2699" s="23">
        <v>97891</v>
      </c>
      <c r="C2699" s="23" t="s">
        <v>2948</v>
      </c>
      <c r="D2699" s="23" t="s">
        <v>18</v>
      </c>
      <c r="E2699" s="24">
        <v>138.16999999999999</v>
      </c>
    </row>
    <row r="2700" spans="2:5" ht="50.1" customHeight="1">
      <c r="B2700" s="23">
        <v>97892</v>
      </c>
      <c r="C2700" s="23" t="s">
        <v>2949</v>
      </c>
      <c r="D2700" s="23" t="s">
        <v>18</v>
      </c>
      <c r="E2700" s="24">
        <v>257.07</v>
      </c>
    </row>
    <row r="2701" spans="2:5" ht="50.1" customHeight="1">
      <c r="B2701" s="23">
        <v>97893</v>
      </c>
      <c r="C2701" s="23" t="s">
        <v>2950</v>
      </c>
      <c r="D2701" s="23" t="s">
        <v>18</v>
      </c>
      <c r="E2701" s="24">
        <v>351.18</v>
      </c>
    </row>
    <row r="2702" spans="2:5" ht="50.1" customHeight="1">
      <c r="B2702" s="23">
        <v>97894</v>
      </c>
      <c r="C2702" s="23" t="s">
        <v>2951</v>
      </c>
      <c r="D2702" s="23" t="s">
        <v>18</v>
      </c>
      <c r="E2702" s="24">
        <v>391.01</v>
      </c>
    </row>
    <row r="2703" spans="2:5" ht="50.1" customHeight="1">
      <c r="B2703" s="23">
        <v>68066</v>
      </c>
      <c r="C2703" s="23" t="s">
        <v>2952</v>
      </c>
      <c r="D2703" s="23" t="s">
        <v>18</v>
      </c>
      <c r="E2703" s="24">
        <v>103.97</v>
      </c>
    </row>
    <row r="2704" spans="2:5" ht="50.1" customHeight="1">
      <c r="B2704" s="23">
        <v>72319</v>
      </c>
      <c r="C2704" s="23" t="s">
        <v>2953</v>
      </c>
      <c r="D2704" s="23" t="s">
        <v>18</v>
      </c>
      <c r="E2704" s="24">
        <v>4630.55</v>
      </c>
    </row>
    <row r="2705" spans="2:5" ht="50.1" customHeight="1">
      <c r="B2705" s="23">
        <v>72341</v>
      </c>
      <c r="C2705" s="23" t="s">
        <v>2954</v>
      </c>
      <c r="D2705" s="23" t="s">
        <v>18</v>
      </c>
      <c r="E2705" s="24">
        <v>268.77</v>
      </c>
    </row>
    <row r="2706" spans="2:5" ht="50.1" customHeight="1">
      <c r="B2706" s="23">
        <v>72343</v>
      </c>
      <c r="C2706" s="23" t="s">
        <v>2955</v>
      </c>
      <c r="D2706" s="23" t="s">
        <v>18</v>
      </c>
      <c r="E2706" s="24">
        <v>320.67</v>
      </c>
    </row>
    <row r="2707" spans="2:5" ht="50.1" customHeight="1">
      <c r="B2707" s="23">
        <v>72344</v>
      </c>
      <c r="C2707" s="23" t="s">
        <v>2956</v>
      </c>
      <c r="D2707" s="23" t="s">
        <v>18</v>
      </c>
      <c r="E2707" s="24">
        <v>536.25</v>
      </c>
    </row>
    <row r="2708" spans="2:5" ht="50.1" customHeight="1">
      <c r="B2708" s="23">
        <v>72345</v>
      </c>
      <c r="C2708" s="23" t="s">
        <v>2957</v>
      </c>
      <c r="D2708" s="23" t="s">
        <v>18</v>
      </c>
      <c r="E2708" s="24">
        <v>1654.98</v>
      </c>
    </row>
    <row r="2709" spans="2:5" ht="50.1" customHeight="1">
      <c r="B2709" s="23" t="s">
        <v>2958</v>
      </c>
      <c r="C2709" s="23" t="s">
        <v>2959</v>
      </c>
      <c r="D2709" s="23" t="s">
        <v>18</v>
      </c>
      <c r="E2709" s="24">
        <v>13.68</v>
      </c>
    </row>
    <row r="2710" spans="2:5" ht="50.1" customHeight="1">
      <c r="B2710" s="23" t="s">
        <v>2960</v>
      </c>
      <c r="C2710" s="23" t="s">
        <v>2961</v>
      </c>
      <c r="D2710" s="23" t="s">
        <v>18</v>
      </c>
      <c r="E2710" s="24">
        <v>21.24</v>
      </c>
    </row>
    <row r="2711" spans="2:5" ht="50.1" customHeight="1">
      <c r="B2711" s="23" t="s">
        <v>2962</v>
      </c>
      <c r="C2711" s="23" t="s">
        <v>2963</v>
      </c>
      <c r="D2711" s="23" t="s">
        <v>18</v>
      </c>
      <c r="E2711" s="24">
        <v>63.09</v>
      </c>
    </row>
    <row r="2712" spans="2:5" ht="50.1" customHeight="1">
      <c r="B2712" s="23" t="s">
        <v>2964</v>
      </c>
      <c r="C2712" s="23" t="s">
        <v>2965</v>
      </c>
      <c r="D2712" s="23" t="s">
        <v>18</v>
      </c>
      <c r="E2712" s="24">
        <v>89.09</v>
      </c>
    </row>
    <row r="2713" spans="2:5" ht="50.1" customHeight="1">
      <c r="B2713" s="23" t="s">
        <v>2966</v>
      </c>
      <c r="C2713" s="23" t="s">
        <v>2967</v>
      </c>
      <c r="D2713" s="23" t="s">
        <v>18</v>
      </c>
      <c r="E2713" s="24">
        <v>119.73</v>
      </c>
    </row>
    <row r="2714" spans="2:5" ht="50.1" customHeight="1">
      <c r="B2714" s="23" t="s">
        <v>2968</v>
      </c>
      <c r="C2714" s="23" t="s">
        <v>2969</v>
      </c>
      <c r="D2714" s="23" t="s">
        <v>18</v>
      </c>
      <c r="E2714" s="24">
        <v>344.26</v>
      </c>
    </row>
    <row r="2715" spans="2:5" ht="50.1" customHeight="1">
      <c r="B2715" s="23" t="s">
        <v>2970</v>
      </c>
      <c r="C2715" s="23" t="s">
        <v>2971</v>
      </c>
      <c r="D2715" s="23" t="s">
        <v>18</v>
      </c>
      <c r="E2715" s="24">
        <v>894.25</v>
      </c>
    </row>
    <row r="2716" spans="2:5" ht="50.1" customHeight="1">
      <c r="B2716" s="23" t="s">
        <v>2972</v>
      </c>
      <c r="C2716" s="23" t="s">
        <v>2973</v>
      </c>
      <c r="D2716" s="23" t="s">
        <v>18</v>
      </c>
      <c r="E2716" s="24">
        <v>1223.08</v>
      </c>
    </row>
    <row r="2717" spans="2:5" ht="50.1" customHeight="1">
      <c r="B2717" s="23" t="s">
        <v>2974</v>
      </c>
      <c r="C2717" s="23" t="s">
        <v>2975</v>
      </c>
      <c r="D2717" s="23" t="s">
        <v>18</v>
      </c>
      <c r="E2717" s="24">
        <v>2005.23</v>
      </c>
    </row>
    <row r="2718" spans="2:5" ht="50.1" customHeight="1">
      <c r="B2718" s="23" t="s">
        <v>2976</v>
      </c>
      <c r="C2718" s="23" t="s">
        <v>2977</v>
      </c>
      <c r="D2718" s="23" t="s">
        <v>18</v>
      </c>
      <c r="E2718" s="24">
        <v>539.71</v>
      </c>
    </row>
    <row r="2719" spans="2:5" ht="50.1" customHeight="1">
      <c r="B2719" s="23" t="s">
        <v>2978</v>
      </c>
      <c r="C2719" s="23" t="s">
        <v>2979</v>
      </c>
      <c r="D2719" s="23" t="s">
        <v>18</v>
      </c>
      <c r="E2719" s="24">
        <v>52.78</v>
      </c>
    </row>
    <row r="2720" spans="2:5" ht="50.1" customHeight="1">
      <c r="B2720" s="23" t="s">
        <v>2980</v>
      </c>
      <c r="C2720" s="23" t="s">
        <v>2981</v>
      </c>
      <c r="D2720" s="23" t="s">
        <v>18</v>
      </c>
      <c r="E2720" s="24">
        <v>308.61</v>
      </c>
    </row>
    <row r="2721" spans="2:5" ht="50.1" customHeight="1">
      <c r="B2721" s="23" t="s">
        <v>2982</v>
      </c>
      <c r="C2721" s="23" t="s">
        <v>2983</v>
      </c>
      <c r="D2721" s="23" t="s">
        <v>18</v>
      </c>
      <c r="E2721" s="24">
        <v>359.03</v>
      </c>
    </row>
    <row r="2722" spans="2:5" ht="50.1" customHeight="1">
      <c r="B2722" s="23" t="s">
        <v>2984</v>
      </c>
      <c r="C2722" s="23" t="s">
        <v>2985</v>
      </c>
      <c r="D2722" s="23" t="s">
        <v>18</v>
      </c>
      <c r="E2722" s="24">
        <v>676.76</v>
      </c>
    </row>
    <row r="2723" spans="2:5" ht="50.1" customHeight="1">
      <c r="B2723" s="23" t="s">
        <v>2986</v>
      </c>
      <c r="C2723" s="23" t="s">
        <v>2987</v>
      </c>
      <c r="D2723" s="23" t="s">
        <v>18</v>
      </c>
      <c r="E2723" s="24">
        <v>572.52</v>
      </c>
    </row>
    <row r="2724" spans="2:5" ht="50.1" customHeight="1">
      <c r="B2724" s="23" t="s">
        <v>2988</v>
      </c>
      <c r="C2724" s="23" t="s">
        <v>2989</v>
      </c>
      <c r="D2724" s="23" t="s">
        <v>18</v>
      </c>
      <c r="E2724" s="24">
        <v>850.07</v>
      </c>
    </row>
    <row r="2725" spans="2:5" ht="50.1" customHeight="1">
      <c r="B2725" s="23">
        <v>83463</v>
      </c>
      <c r="C2725" s="23" t="s">
        <v>2990</v>
      </c>
      <c r="D2725" s="23" t="s">
        <v>18</v>
      </c>
      <c r="E2725" s="24">
        <v>228.38</v>
      </c>
    </row>
    <row r="2726" spans="2:5" ht="50.1" customHeight="1">
      <c r="B2726" s="23">
        <v>84402</v>
      </c>
      <c r="C2726" s="23" t="s">
        <v>2991</v>
      </c>
      <c r="D2726" s="23" t="s">
        <v>18</v>
      </c>
      <c r="E2726" s="24">
        <v>59.28</v>
      </c>
    </row>
    <row r="2727" spans="2:5" ht="50.1" customHeight="1">
      <c r="B2727" s="23">
        <v>93653</v>
      </c>
      <c r="C2727" s="23" t="s">
        <v>2992</v>
      </c>
      <c r="D2727" s="23" t="s">
        <v>18</v>
      </c>
      <c r="E2727" s="24">
        <v>10.43</v>
      </c>
    </row>
    <row r="2728" spans="2:5" ht="50.1" customHeight="1">
      <c r="B2728" s="23">
        <v>93654</v>
      </c>
      <c r="C2728" s="23" t="s">
        <v>2993</v>
      </c>
      <c r="D2728" s="23" t="s">
        <v>18</v>
      </c>
      <c r="E2728" s="24">
        <v>10.9</v>
      </c>
    </row>
    <row r="2729" spans="2:5" ht="50.1" customHeight="1">
      <c r="B2729" s="23">
        <v>93655</v>
      </c>
      <c r="C2729" s="23" t="s">
        <v>2994</v>
      </c>
      <c r="D2729" s="23" t="s">
        <v>18</v>
      </c>
      <c r="E2729" s="24">
        <v>11.71</v>
      </c>
    </row>
    <row r="2730" spans="2:5" ht="50.1" customHeight="1">
      <c r="B2730" s="23">
        <v>93656</v>
      </c>
      <c r="C2730" s="23" t="s">
        <v>2995</v>
      </c>
      <c r="D2730" s="23" t="s">
        <v>18</v>
      </c>
      <c r="E2730" s="24">
        <v>11.71</v>
      </c>
    </row>
    <row r="2731" spans="2:5" ht="50.1" customHeight="1">
      <c r="B2731" s="23">
        <v>93657</v>
      </c>
      <c r="C2731" s="23" t="s">
        <v>2996</v>
      </c>
      <c r="D2731" s="23" t="s">
        <v>18</v>
      </c>
      <c r="E2731" s="24">
        <v>12.74</v>
      </c>
    </row>
    <row r="2732" spans="2:5" ht="50.1" customHeight="1">
      <c r="B2732" s="23">
        <v>93658</v>
      </c>
      <c r="C2732" s="23" t="s">
        <v>2997</v>
      </c>
      <c r="D2732" s="23" t="s">
        <v>18</v>
      </c>
      <c r="E2732" s="24">
        <v>18.54</v>
      </c>
    </row>
    <row r="2733" spans="2:5" ht="50.1" customHeight="1">
      <c r="B2733" s="23">
        <v>93659</v>
      </c>
      <c r="C2733" s="23" t="s">
        <v>2998</v>
      </c>
      <c r="D2733" s="23" t="s">
        <v>18</v>
      </c>
      <c r="E2733" s="24">
        <v>20.64</v>
      </c>
    </row>
    <row r="2734" spans="2:5" ht="50.1" customHeight="1">
      <c r="B2734" s="23">
        <v>93660</v>
      </c>
      <c r="C2734" s="23" t="s">
        <v>2999</v>
      </c>
      <c r="D2734" s="23" t="s">
        <v>18</v>
      </c>
      <c r="E2734" s="24">
        <v>53.04</v>
      </c>
    </row>
    <row r="2735" spans="2:5" ht="50.1" customHeight="1">
      <c r="B2735" s="23">
        <v>93661</v>
      </c>
      <c r="C2735" s="23" t="s">
        <v>3000</v>
      </c>
      <c r="D2735" s="23" t="s">
        <v>18</v>
      </c>
      <c r="E2735" s="24">
        <v>53.94</v>
      </c>
    </row>
    <row r="2736" spans="2:5" ht="50.1" customHeight="1">
      <c r="B2736" s="23">
        <v>93662</v>
      </c>
      <c r="C2736" s="23" t="s">
        <v>3001</v>
      </c>
      <c r="D2736" s="23" t="s">
        <v>18</v>
      </c>
      <c r="E2736" s="24">
        <v>55.64</v>
      </c>
    </row>
    <row r="2737" spans="2:5" ht="50.1" customHeight="1">
      <c r="B2737" s="23">
        <v>93663</v>
      </c>
      <c r="C2737" s="23" t="s">
        <v>3002</v>
      </c>
      <c r="D2737" s="23" t="s">
        <v>18</v>
      </c>
      <c r="E2737" s="24">
        <v>55.64</v>
      </c>
    </row>
    <row r="2738" spans="2:5" ht="50.1" customHeight="1">
      <c r="B2738" s="23">
        <v>93664</v>
      </c>
      <c r="C2738" s="23" t="s">
        <v>3003</v>
      </c>
      <c r="D2738" s="23" t="s">
        <v>18</v>
      </c>
      <c r="E2738" s="24">
        <v>57.66</v>
      </c>
    </row>
    <row r="2739" spans="2:5" ht="50.1" customHeight="1">
      <c r="B2739" s="23">
        <v>93665</v>
      </c>
      <c r="C2739" s="23" t="s">
        <v>3004</v>
      </c>
      <c r="D2739" s="23" t="s">
        <v>18</v>
      </c>
      <c r="E2739" s="24">
        <v>60.18</v>
      </c>
    </row>
    <row r="2740" spans="2:5" ht="50.1" customHeight="1">
      <c r="B2740" s="23">
        <v>93666</v>
      </c>
      <c r="C2740" s="23" t="s">
        <v>3005</v>
      </c>
      <c r="D2740" s="23" t="s">
        <v>18</v>
      </c>
      <c r="E2740" s="24">
        <v>64.38</v>
      </c>
    </row>
    <row r="2741" spans="2:5" ht="50.1" customHeight="1">
      <c r="B2741" s="23">
        <v>93667</v>
      </c>
      <c r="C2741" s="23" t="s">
        <v>3006</v>
      </c>
      <c r="D2741" s="23" t="s">
        <v>18</v>
      </c>
      <c r="E2741" s="24">
        <v>66</v>
      </c>
    </row>
    <row r="2742" spans="2:5" ht="50.1" customHeight="1">
      <c r="B2742" s="23">
        <v>93668</v>
      </c>
      <c r="C2742" s="23" t="s">
        <v>3007</v>
      </c>
      <c r="D2742" s="23" t="s">
        <v>18</v>
      </c>
      <c r="E2742" s="24">
        <v>67.349999999999994</v>
      </c>
    </row>
    <row r="2743" spans="2:5" ht="50.1" customHeight="1">
      <c r="B2743" s="23">
        <v>93669</v>
      </c>
      <c r="C2743" s="23" t="s">
        <v>3008</v>
      </c>
      <c r="D2743" s="23" t="s">
        <v>18</v>
      </c>
      <c r="E2743" s="24">
        <v>69.87</v>
      </c>
    </row>
    <row r="2744" spans="2:5" ht="50.1" customHeight="1">
      <c r="B2744" s="23">
        <v>93670</v>
      </c>
      <c r="C2744" s="23" t="s">
        <v>3009</v>
      </c>
      <c r="D2744" s="23" t="s">
        <v>18</v>
      </c>
      <c r="E2744" s="24">
        <v>69.87</v>
      </c>
    </row>
    <row r="2745" spans="2:5" ht="50.1" customHeight="1">
      <c r="B2745" s="23">
        <v>93671</v>
      </c>
      <c r="C2745" s="23" t="s">
        <v>3010</v>
      </c>
      <c r="D2745" s="23" t="s">
        <v>18</v>
      </c>
      <c r="E2745" s="24">
        <v>72.92</v>
      </c>
    </row>
    <row r="2746" spans="2:5" ht="50.1" customHeight="1">
      <c r="B2746" s="23">
        <v>93672</v>
      </c>
      <c r="C2746" s="23" t="s">
        <v>3011</v>
      </c>
      <c r="D2746" s="23" t="s">
        <v>18</v>
      </c>
      <c r="E2746" s="24">
        <v>77.87</v>
      </c>
    </row>
    <row r="2747" spans="2:5" ht="50.1" customHeight="1">
      <c r="B2747" s="23">
        <v>93673</v>
      </c>
      <c r="C2747" s="23" t="s">
        <v>3012</v>
      </c>
      <c r="D2747" s="23" t="s">
        <v>18</v>
      </c>
      <c r="E2747" s="24">
        <v>84.17</v>
      </c>
    </row>
    <row r="2748" spans="2:5" ht="50.1" customHeight="1">
      <c r="B2748" s="23">
        <v>72339</v>
      </c>
      <c r="C2748" s="23" t="s">
        <v>3013</v>
      </c>
      <c r="D2748" s="23" t="s">
        <v>18</v>
      </c>
      <c r="E2748" s="24">
        <v>45.14</v>
      </c>
    </row>
    <row r="2749" spans="2:5" ht="50.1" customHeight="1">
      <c r="B2749" s="23">
        <v>83403</v>
      </c>
      <c r="C2749" s="23" t="s">
        <v>3014</v>
      </c>
      <c r="D2749" s="23" t="s">
        <v>18</v>
      </c>
      <c r="E2749" s="24">
        <v>14.84</v>
      </c>
    </row>
    <row r="2750" spans="2:5" ht="50.1" customHeight="1">
      <c r="B2750" s="23">
        <v>83465</v>
      </c>
      <c r="C2750" s="23" t="s">
        <v>3015</v>
      </c>
      <c r="D2750" s="23" t="s">
        <v>18</v>
      </c>
      <c r="E2750" s="24">
        <v>38.130000000000003</v>
      </c>
    </row>
    <row r="2751" spans="2:5" ht="50.1" customHeight="1">
      <c r="B2751" s="23">
        <v>91945</v>
      </c>
      <c r="C2751" s="23" t="s">
        <v>3016</v>
      </c>
      <c r="D2751" s="23" t="s">
        <v>18</v>
      </c>
      <c r="E2751" s="24">
        <v>6.7</v>
      </c>
    </row>
    <row r="2752" spans="2:5" ht="50.1" customHeight="1">
      <c r="B2752" s="23">
        <v>91946</v>
      </c>
      <c r="C2752" s="23" t="s">
        <v>3017</v>
      </c>
      <c r="D2752" s="23" t="s">
        <v>18</v>
      </c>
      <c r="E2752" s="24">
        <v>5.52</v>
      </c>
    </row>
    <row r="2753" spans="2:5" ht="50.1" customHeight="1">
      <c r="B2753" s="23">
        <v>91947</v>
      </c>
      <c r="C2753" s="23" t="s">
        <v>3018</v>
      </c>
      <c r="D2753" s="23" t="s">
        <v>18</v>
      </c>
      <c r="E2753" s="24">
        <v>4.79</v>
      </c>
    </row>
    <row r="2754" spans="2:5" ht="50.1" customHeight="1">
      <c r="B2754" s="23">
        <v>91949</v>
      </c>
      <c r="C2754" s="23" t="s">
        <v>3019</v>
      </c>
      <c r="D2754" s="23" t="s">
        <v>18</v>
      </c>
      <c r="E2754" s="24">
        <v>10.1</v>
      </c>
    </row>
    <row r="2755" spans="2:5" ht="50.1" customHeight="1">
      <c r="B2755" s="23">
        <v>91950</v>
      </c>
      <c r="C2755" s="23" t="s">
        <v>3020</v>
      </c>
      <c r="D2755" s="23" t="s">
        <v>18</v>
      </c>
      <c r="E2755" s="24">
        <v>8.69</v>
      </c>
    </row>
    <row r="2756" spans="2:5" ht="50.1" customHeight="1">
      <c r="B2756" s="23">
        <v>91951</v>
      </c>
      <c r="C2756" s="23" t="s">
        <v>3021</v>
      </c>
      <c r="D2756" s="23" t="s">
        <v>18</v>
      </c>
      <c r="E2756" s="24">
        <v>7.84</v>
      </c>
    </row>
    <row r="2757" spans="2:5" ht="50.1" customHeight="1">
      <c r="B2757" s="23">
        <v>91952</v>
      </c>
      <c r="C2757" s="23" t="s">
        <v>3022</v>
      </c>
      <c r="D2757" s="23" t="s">
        <v>18</v>
      </c>
      <c r="E2757" s="24">
        <v>12.67</v>
      </c>
    </row>
    <row r="2758" spans="2:5" ht="50.1" customHeight="1">
      <c r="B2758" s="23">
        <v>91953</v>
      </c>
      <c r="C2758" s="23" t="s">
        <v>3023</v>
      </c>
      <c r="D2758" s="23" t="s">
        <v>18</v>
      </c>
      <c r="E2758" s="24">
        <v>18.190000000000001</v>
      </c>
    </row>
    <row r="2759" spans="2:5" ht="50.1" customHeight="1">
      <c r="B2759" s="23">
        <v>91954</v>
      </c>
      <c r="C2759" s="23" t="s">
        <v>3024</v>
      </c>
      <c r="D2759" s="23" t="s">
        <v>18</v>
      </c>
      <c r="E2759" s="24">
        <v>17.04</v>
      </c>
    </row>
    <row r="2760" spans="2:5" ht="50.1" customHeight="1">
      <c r="B2760" s="23">
        <v>91955</v>
      </c>
      <c r="C2760" s="23" t="s">
        <v>3025</v>
      </c>
      <c r="D2760" s="23" t="s">
        <v>18</v>
      </c>
      <c r="E2760" s="24">
        <v>22.56</v>
      </c>
    </row>
    <row r="2761" spans="2:5" ht="50.1" customHeight="1">
      <c r="B2761" s="23">
        <v>91956</v>
      </c>
      <c r="C2761" s="23" t="s">
        <v>3026</v>
      </c>
      <c r="D2761" s="23" t="s">
        <v>18</v>
      </c>
      <c r="E2761" s="24">
        <v>27.56</v>
      </c>
    </row>
    <row r="2762" spans="2:5" ht="50.1" customHeight="1">
      <c r="B2762" s="23">
        <v>91957</v>
      </c>
      <c r="C2762" s="23" t="s">
        <v>3027</v>
      </c>
      <c r="D2762" s="23" t="s">
        <v>18</v>
      </c>
      <c r="E2762" s="24">
        <v>33.08</v>
      </c>
    </row>
    <row r="2763" spans="2:5" ht="50.1" customHeight="1">
      <c r="B2763" s="23">
        <v>91958</v>
      </c>
      <c r="C2763" s="23" t="s">
        <v>3028</v>
      </c>
      <c r="D2763" s="23" t="s">
        <v>18</v>
      </c>
      <c r="E2763" s="24">
        <v>23.23</v>
      </c>
    </row>
    <row r="2764" spans="2:5" ht="50.1" customHeight="1">
      <c r="B2764" s="23">
        <v>91959</v>
      </c>
      <c r="C2764" s="23" t="s">
        <v>3029</v>
      </c>
      <c r="D2764" s="23" t="s">
        <v>18</v>
      </c>
      <c r="E2764" s="24">
        <v>28.75</v>
      </c>
    </row>
    <row r="2765" spans="2:5" ht="50.1" customHeight="1">
      <c r="B2765" s="23">
        <v>91960</v>
      </c>
      <c r="C2765" s="23" t="s">
        <v>3030</v>
      </c>
      <c r="D2765" s="23" t="s">
        <v>18</v>
      </c>
      <c r="E2765" s="24">
        <v>31.93</v>
      </c>
    </row>
    <row r="2766" spans="2:5" ht="50.1" customHeight="1">
      <c r="B2766" s="23">
        <v>91961</v>
      </c>
      <c r="C2766" s="23" t="s">
        <v>3031</v>
      </c>
      <c r="D2766" s="23" t="s">
        <v>18</v>
      </c>
      <c r="E2766" s="24">
        <v>37.450000000000003</v>
      </c>
    </row>
    <row r="2767" spans="2:5" ht="50.1" customHeight="1">
      <c r="B2767" s="23">
        <v>91962</v>
      </c>
      <c r="C2767" s="23" t="s">
        <v>3032</v>
      </c>
      <c r="D2767" s="23" t="s">
        <v>18</v>
      </c>
      <c r="E2767" s="24">
        <v>42.48</v>
      </c>
    </row>
    <row r="2768" spans="2:5" ht="50.1" customHeight="1">
      <c r="B2768" s="23">
        <v>91963</v>
      </c>
      <c r="C2768" s="23" t="s">
        <v>3033</v>
      </c>
      <c r="D2768" s="23" t="s">
        <v>18</v>
      </c>
      <c r="E2768" s="24">
        <v>48</v>
      </c>
    </row>
    <row r="2769" spans="2:5" ht="50.1" customHeight="1">
      <c r="B2769" s="23">
        <v>91964</v>
      </c>
      <c r="C2769" s="23" t="s">
        <v>3034</v>
      </c>
      <c r="D2769" s="23" t="s">
        <v>18</v>
      </c>
      <c r="E2769" s="24">
        <v>38.119999999999997</v>
      </c>
    </row>
    <row r="2770" spans="2:5" ht="50.1" customHeight="1">
      <c r="B2770" s="23">
        <v>91965</v>
      </c>
      <c r="C2770" s="23" t="s">
        <v>3035</v>
      </c>
      <c r="D2770" s="23" t="s">
        <v>18</v>
      </c>
      <c r="E2770" s="24">
        <v>43.64</v>
      </c>
    </row>
    <row r="2771" spans="2:5" ht="50.1" customHeight="1">
      <c r="B2771" s="23">
        <v>91966</v>
      </c>
      <c r="C2771" s="23" t="s">
        <v>3036</v>
      </c>
      <c r="D2771" s="23" t="s">
        <v>18</v>
      </c>
      <c r="E2771" s="24">
        <v>33.79</v>
      </c>
    </row>
    <row r="2772" spans="2:5" ht="50.1" customHeight="1">
      <c r="B2772" s="23">
        <v>91967</v>
      </c>
      <c r="C2772" s="23" t="s">
        <v>3037</v>
      </c>
      <c r="D2772" s="23" t="s">
        <v>18</v>
      </c>
      <c r="E2772" s="24">
        <v>39.31</v>
      </c>
    </row>
    <row r="2773" spans="2:5" ht="50.1" customHeight="1">
      <c r="B2773" s="23">
        <v>91968</v>
      </c>
      <c r="C2773" s="23" t="s">
        <v>3038</v>
      </c>
      <c r="D2773" s="23" t="s">
        <v>18</v>
      </c>
      <c r="E2773" s="24">
        <v>46.81</v>
      </c>
    </row>
    <row r="2774" spans="2:5" ht="50.1" customHeight="1">
      <c r="B2774" s="23">
        <v>91969</v>
      </c>
      <c r="C2774" s="23" t="s">
        <v>3039</v>
      </c>
      <c r="D2774" s="23" t="s">
        <v>18</v>
      </c>
      <c r="E2774" s="24">
        <v>52.33</v>
      </c>
    </row>
    <row r="2775" spans="2:5" ht="50.1" customHeight="1">
      <c r="B2775" s="23">
        <v>91970</v>
      </c>
      <c r="C2775" s="23" t="s">
        <v>3040</v>
      </c>
      <c r="D2775" s="23" t="s">
        <v>18</v>
      </c>
      <c r="E2775" s="24">
        <v>48.92</v>
      </c>
    </row>
    <row r="2776" spans="2:5" ht="50.1" customHeight="1">
      <c r="B2776" s="23">
        <v>91971</v>
      </c>
      <c r="C2776" s="23" t="s">
        <v>3041</v>
      </c>
      <c r="D2776" s="23" t="s">
        <v>18</v>
      </c>
      <c r="E2776" s="24">
        <v>57.61</v>
      </c>
    </row>
    <row r="2777" spans="2:5" ht="50.1" customHeight="1">
      <c r="B2777" s="23">
        <v>91972</v>
      </c>
      <c r="C2777" s="23" t="s">
        <v>3042</v>
      </c>
      <c r="D2777" s="23" t="s">
        <v>18</v>
      </c>
      <c r="E2777" s="24">
        <v>53.29</v>
      </c>
    </row>
    <row r="2778" spans="2:5" ht="50.1" customHeight="1">
      <c r="B2778" s="23">
        <v>91973</v>
      </c>
      <c r="C2778" s="23" t="s">
        <v>3043</v>
      </c>
      <c r="D2778" s="23" t="s">
        <v>18</v>
      </c>
      <c r="E2778" s="24">
        <v>61.98</v>
      </c>
    </row>
    <row r="2779" spans="2:5" ht="50.1" customHeight="1">
      <c r="B2779" s="23">
        <v>91974</v>
      </c>
      <c r="C2779" s="23" t="s">
        <v>3044</v>
      </c>
      <c r="D2779" s="23" t="s">
        <v>18</v>
      </c>
      <c r="E2779" s="24">
        <v>44.55</v>
      </c>
    </row>
    <row r="2780" spans="2:5" ht="50.1" customHeight="1">
      <c r="B2780" s="23">
        <v>91975</v>
      </c>
      <c r="C2780" s="23" t="s">
        <v>3045</v>
      </c>
      <c r="D2780" s="23" t="s">
        <v>18</v>
      </c>
      <c r="E2780" s="24">
        <v>53.24</v>
      </c>
    </row>
    <row r="2781" spans="2:5" ht="50.1" customHeight="1">
      <c r="B2781" s="23">
        <v>91976</v>
      </c>
      <c r="C2781" s="23" t="s">
        <v>3046</v>
      </c>
      <c r="D2781" s="23" t="s">
        <v>18</v>
      </c>
      <c r="E2781" s="24">
        <v>65.739999999999995</v>
      </c>
    </row>
    <row r="2782" spans="2:5" ht="50.1" customHeight="1">
      <c r="B2782" s="23">
        <v>91977</v>
      </c>
      <c r="C2782" s="23" t="s">
        <v>3047</v>
      </c>
      <c r="D2782" s="23" t="s">
        <v>18</v>
      </c>
      <c r="E2782" s="24">
        <v>74.430000000000007</v>
      </c>
    </row>
    <row r="2783" spans="2:5" ht="50.1" customHeight="1">
      <c r="B2783" s="23">
        <v>91978</v>
      </c>
      <c r="C2783" s="23" t="s">
        <v>3048</v>
      </c>
      <c r="D2783" s="23" t="s">
        <v>18</v>
      </c>
      <c r="E2783" s="24">
        <v>26.84</v>
      </c>
    </row>
    <row r="2784" spans="2:5" ht="50.1" customHeight="1">
      <c r="B2784" s="23">
        <v>91979</v>
      </c>
      <c r="C2784" s="23" t="s">
        <v>3049</v>
      </c>
      <c r="D2784" s="23" t="s">
        <v>18</v>
      </c>
      <c r="E2784" s="24">
        <v>32.36</v>
      </c>
    </row>
    <row r="2785" spans="2:5" ht="50.1" customHeight="1">
      <c r="B2785" s="23">
        <v>91980</v>
      </c>
      <c r="C2785" s="23" t="s">
        <v>3050</v>
      </c>
      <c r="D2785" s="23" t="s">
        <v>18</v>
      </c>
      <c r="E2785" s="24">
        <v>26.01</v>
      </c>
    </row>
    <row r="2786" spans="2:5" ht="50.1" customHeight="1">
      <c r="B2786" s="23">
        <v>91981</v>
      </c>
      <c r="C2786" s="23" t="s">
        <v>3051</v>
      </c>
      <c r="D2786" s="23" t="s">
        <v>18</v>
      </c>
      <c r="E2786" s="24">
        <v>31.53</v>
      </c>
    </row>
    <row r="2787" spans="2:5" ht="50.1" customHeight="1">
      <c r="B2787" s="23">
        <v>91982</v>
      </c>
      <c r="C2787" s="23" t="s">
        <v>3052</v>
      </c>
      <c r="D2787" s="23" t="s">
        <v>18</v>
      </c>
      <c r="E2787" s="24">
        <v>60.32</v>
      </c>
    </row>
    <row r="2788" spans="2:5" ht="50.1" customHeight="1">
      <c r="B2788" s="23">
        <v>91983</v>
      </c>
      <c r="C2788" s="23" t="s">
        <v>3053</v>
      </c>
      <c r="D2788" s="23" t="s">
        <v>18</v>
      </c>
      <c r="E2788" s="24">
        <v>65.84</v>
      </c>
    </row>
    <row r="2789" spans="2:5" ht="50.1" customHeight="1">
      <c r="B2789" s="23">
        <v>91984</v>
      </c>
      <c r="C2789" s="23" t="s">
        <v>3054</v>
      </c>
      <c r="D2789" s="23" t="s">
        <v>18</v>
      </c>
      <c r="E2789" s="24">
        <v>11.91</v>
      </c>
    </row>
    <row r="2790" spans="2:5" ht="50.1" customHeight="1">
      <c r="B2790" s="23">
        <v>91985</v>
      </c>
      <c r="C2790" s="23" t="s">
        <v>3055</v>
      </c>
      <c r="D2790" s="23" t="s">
        <v>18</v>
      </c>
      <c r="E2790" s="24">
        <v>17.43</v>
      </c>
    </row>
    <row r="2791" spans="2:5" ht="50.1" customHeight="1">
      <c r="B2791" s="23">
        <v>91986</v>
      </c>
      <c r="C2791" s="23" t="s">
        <v>3056</v>
      </c>
      <c r="D2791" s="23" t="s">
        <v>18</v>
      </c>
      <c r="E2791" s="24">
        <v>25.04</v>
      </c>
    </row>
    <row r="2792" spans="2:5" ht="50.1" customHeight="1">
      <c r="B2792" s="23">
        <v>91987</v>
      </c>
      <c r="C2792" s="23" t="s">
        <v>3057</v>
      </c>
      <c r="D2792" s="23" t="s">
        <v>18</v>
      </c>
      <c r="E2792" s="24">
        <v>30.56</v>
      </c>
    </row>
    <row r="2793" spans="2:5" ht="50.1" customHeight="1">
      <c r="B2793" s="23">
        <v>91988</v>
      </c>
      <c r="C2793" s="23" t="s">
        <v>3058</v>
      </c>
      <c r="D2793" s="23" t="s">
        <v>18</v>
      </c>
      <c r="E2793" s="24">
        <v>14.68</v>
      </c>
    </row>
    <row r="2794" spans="2:5" ht="50.1" customHeight="1">
      <c r="B2794" s="23">
        <v>91989</v>
      </c>
      <c r="C2794" s="23" t="s">
        <v>3059</v>
      </c>
      <c r="D2794" s="23" t="s">
        <v>18</v>
      </c>
      <c r="E2794" s="24">
        <v>20.2</v>
      </c>
    </row>
    <row r="2795" spans="2:5" ht="50.1" customHeight="1">
      <c r="B2795" s="23">
        <v>91990</v>
      </c>
      <c r="C2795" s="23" t="s">
        <v>3060</v>
      </c>
      <c r="D2795" s="23" t="s">
        <v>18</v>
      </c>
      <c r="E2795" s="24">
        <v>22.94</v>
      </c>
    </row>
    <row r="2796" spans="2:5" ht="50.1" customHeight="1">
      <c r="B2796" s="23">
        <v>91991</v>
      </c>
      <c r="C2796" s="23" t="s">
        <v>3061</v>
      </c>
      <c r="D2796" s="23" t="s">
        <v>18</v>
      </c>
      <c r="E2796" s="24">
        <v>24.43</v>
      </c>
    </row>
    <row r="2797" spans="2:5" ht="50.1" customHeight="1">
      <c r="B2797" s="23">
        <v>91992</v>
      </c>
      <c r="C2797" s="23" t="s">
        <v>3062</v>
      </c>
      <c r="D2797" s="23" t="s">
        <v>18</v>
      </c>
      <c r="E2797" s="24">
        <v>28.46</v>
      </c>
    </row>
    <row r="2798" spans="2:5" ht="50.1" customHeight="1">
      <c r="B2798" s="23">
        <v>91993</v>
      </c>
      <c r="C2798" s="23" t="s">
        <v>3063</v>
      </c>
      <c r="D2798" s="23" t="s">
        <v>18</v>
      </c>
      <c r="E2798" s="24">
        <v>29.95</v>
      </c>
    </row>
    <row r="2799" spans="2:5" ht="50.1" customHeight="1">
      <c r="B2799" s="23">
        <v>91994</v>
      </c>
      <c r="C2799" s="23" t="s">
        <v>3064</v>
      </c>
      <c r="D2799" s="23" t="s">
        <v>18</v>
      </c>
      <c r="E2799" s="24">
        <v>16.27</v>
      </c>
    </row>
    <row r="2800" spans="2:5" ht="50.1" customHeight="1">
      <c r="B2800" s="23">
        <v>91995</v>
      </c>
      <c r="C2800" s="23" t="s">
        <v>3065</v>
      </c>
      <c r="D2800" s="23" t="s">
        <v>18</v>
      </c>
      <c r="E2800" s="24">
        <v>17.760000000000002</v>
      </c>
    </row>
    <row r="2801" spans="2:5" ht="50.1" customHeight="1">
      <c r="B2801" s="23">
        <v>91996</v>
      </c>
      <c r="C2801" s="23" t="s">
        <v>3066</v>
      </c>
      <c r="D2801" s="23" t="s">
        <v>18</v>
      </c>
      <c r="E2801" s="24">
        <v>21.79</v>
      </c>
    </row>
    <row r="2802" spans="2:5" ht="50.1" customHeight="1">
      <c r="B2802" s="23">
        <v>91997</v>
      </c>
      <c r="C2802" s="23" t="s">
        <v>3067</v>
      </c>
      <c r="D2802" s="23" t="s">
        <v>18</v>
      </c>
      <c r="E2802" s="24">
        <v>23.28</v>
      </c>
    </row>
    <row r="2803" spans="2:5" ht="50.1" customHeight="1">
      <c r="B2803" s="23">
        <v>91998</v>
      </c>
      <c r="C2803" s="23" t="s">
        <v>3068</v>
      </c>
      <c r="D2803" s="23" t="s">
        <v>18</v>
      </c>
      <c r="E2803" s="24">
        <v>13.68</v>
      </c>
    </row>
    <row r="2804" spans="2:5" ht="50.1" customHeight="1">
      <c r="B2804" s="23">
        <v>91999</v>
      </c>
      <c r="C2804" s="23" t="s">
        <v>3069</v>
      </c>
      <c r="D2804" s="23" t="s">
        <v>18</v>
      </c>
      <c r="E2804" s="24">
        <v>15.17</v>
      </c>
    </row>
    <row r="2805" spans="2:5" ht="50.1" customHeight="1">
      <c r="B2805" s="23">
        <v>92000</v>
      </c>
      <c r="C2805" s="23" t="s">
        <v>3070</v>
      </c>
      <c r="D2805" s="23" t="s">
        <v>18</v>
      </c>
      <c r="E2805" s="24">
        <v>19.2</v>
      </c>
    </row>
    <row r="2806" spans="2:5" ht="50.1" customHeight="1">
      <c r="B2806" s="23">
        <v>92001</v>
      </c>
      <c r="C2806" s="23" t="s">
        <v>3071</v>
      </c>
      <c r="D2806" s="23" t="s">
        <v>18</v>
      </c>
      <c r="E2806" s="24">
        <v>20.69</v>
      </c>
    </row>
    <row r="2807" spans="2:5" ht="50.1" customHeight="1">
      <c r="B2807" s="23">
        <v>92002</v>
      </c>
      <c r="C2807" s="23" t="s">
        <v>3072</v>
      </c>
      <c r="D2807" s="23" t="s">
        <v>18</v>
      </c>
      <c r="E2807" s="24">
        <v>30.39</v>
      </c>
    </row>
    <row r="2808" spans="2:5" ht="50.1" customHeight="1">
      <c r="B2808" s="23">
        <v>92003</v>
      </c>
      <c r="C2808" s="23" t="s">
        <v>3073</v>
      </c>
      <c r="D2808" s="23" t="s">
        <v>18</v>
      </c>
      <c r="E2808" s="24">
        <v>33.369999999999997</v>
      </c>
    </row>
    <row r="2809" spans="2:5" ht="50.1" customHeight="1">
      <c r="B2809" s="23">
        <v>92004</v>
      </c>
      <c r="C2809" s="23" t="s">
        <v>3074</v>
      </c>
      <c r="D2809" s="23" t="s">
        <v>18</v>
      </c>
      <c r="E2809" s="24">
        <v>35.909999999999997</v>
      </c>
    </row>
    <row r="2810" spans="2:5" ht="50.1" customHeight="1">
      <c r="B2810" s="23">
        <v>92005</v>
      </c>
      <c r="C2810" s="23" t="s">
        <v>3075</v>
      </c>
      <c r="D2810" s="23" t="s">
        <v>18</v>
      </c>
      <c r="E2810" s="24">
        <v>38.89</v>
      </c>
    </row>
    <row r="2811" spans="2:5" ht="50.1" customHeight="1">
      <c r="B2811" s="23">
        <v>92006</v>
      </c>
      <c r="C2811" s="23" t="s">
        <v>3076</v>
      </c>
      <c r="D2811" s="23" t="s">
        <v>18</v>
      </c>
      <c r="E2811" s="24">
        <v>25.2</v>
      </c>
    </row>
    <row r="2812" spans="2:5" ht="50.1" customHeight="1">
      <c r="B2812" s="23">
        <v>92007</v>
      </c>
      <c r="C2812" s="23" t="s">
        <v>3077</v>
      </c>
      <c r="D2812" s="23" t="s">
        <v>18</v>
      </c>
      <c r="E2812" s="24">
        <v>28.18</v>
      </c>
    </row>
    <row r="2813" spans="2:5" ht="50.1" customHeight="1">
      <c r="B2813" s="23">
        <v>92008</v>
      </c>
      <c r="C2813" s="23" t="s">
        <v>3078</v>
      </c>
      <c r="D2813" s="23" t="s">
        <v>18</v>
      </c>
      <c r="E2813" s="24">
        <v>30.72</v>
      </c>
    </row>
    <row r="2814" spans="2:5" ht="50.1" customHeight="1">
      <c r="B2814" s="23">
        <v>92009</v>
      </c>
      <c r="C2814" s="23" t="s">
        <v>3079</v>
      </c>
      <c r="D2814" s="23" t="s">
        <v>18</v>
      </c>
      <c r="E2814" s="24">
        <v>33.700000000000003</v>
      </c>
    </row>
    <row r="2815" spans="2:5" ht="50.1" customHeight="1">
      <c r="B2815" s="23">
        <v>92010</v>
      </c>
      <c r="C2815" s="23" t="s">
        <v>3080</v>
      </c>
      <c r="D2815" s="23" t="s">
        <v>18</v>
      </c>
      <c r="E2815" s="24">
        <v>44.5</v>
      </c>
    </row>
    <row r="2816" spans="2:5" ht="50.1" customHeight="1">
      <c r="B2816" s="23">
        <v>92011</v>
      </c>
      <c r="C2816" s="23" t="s">
        <v>3081</v>
      </c>
      <c r="D2816" s="23" t="s">
        <v>18</v>
      </c>
      <c r="E2816" s="24">
        <v>48.97</v>
      </c>
    </row>
    <row r="2817" spans="2:5" ht="50.1" customHeight="1">
      <c r="B2817" s="23">
        <v>92012</v>
      </c>
      <c r="C2817" s="23" t="s">
        <v>3082</v>
      </c>
      <c r="D2817" s="23" t="s">
        <v>18</v>
      </c>
      <c r="E2817" s="24">
        <v>50.02</v>
      </c>
    </row>
    <row r="2818" spans="2:5" ht="50.1" customHeight="1">
      <c r="B2818" s="23">
        <v>92013</v>
      </c>
      <c r="C2818" s="23" t="s">
        <v>3083</v>
      </c>
      <c r="D2818" s="23" t="s">
        <v>18</v>
      </c>
      <c r="E2818" s="24">
        <v>54.49</v>
      </c>
    </row>
    <row r="2819" spans="2:5" ht="50.1" customHeight="1">
      <c r="B2819" s="23">
        <v>92014</v>
      </c>
      <c r="C2819" s="23" t="s">
        <v>3084</v>
      </c>
      <c r="D2819" s="23" t="s">
        <v>18</v>
      </c>
      <c r="E2819" s="24">
        <v>36.729999999999997</v>
      </c>
    </row>
    <row r="2820" spans="2:5" ht="50.1" customHeight="1">
      <c r="B2820" s="23">
        <v>92015</v>
      </c>
      <c r="C2820" s="23" t="s">
        <v>3085</v>
      </c>
      <c r="D2820" s="23" t="s">
        <v>18</v>
      </c>
      <c r="E2820" s="24">
        <v>41.2</v>
      </c>
    </row>
    <row r="2821" spans="2:5" ht="50.1" customHeight="1">
      <c r="B2821" s="23">
        <v>92016</v>
      </c>
      <c r="C2821" s="23" t="s">
        <v>3086</v>
      </c>
      <c r="D2821" s="23" t="s">
        <v>18</v>
      </c>
      <c r="E2821" s="24">
        <v>42.25</v>
      </c>
    </row>
    <row r="2822" spans="2:5" ht="50.1" customHeight="1">
      <c r="B2822" s="23">
        <v>92017</v>
      </c>
      <c r="C2822" s="23" t="s">
        <v>3087</v>
      </c>
      <c r="D2822" s="23" t="s">
        <v>18</v>
      </c>
      <c r="E2822" s="24">
        <v>46.72</v>
      </c>
    </row>
    <row r="2823" spans="2:5" ht="50.1" customHeight="1">
      <c r="B2823" s="23">
        <v>92018</v>
      </c>
      <c r="C2823" s="23" t="s">
        <v>3088</v>
      </c>
      <c r="D2823" s="23" t="s">
        <v>18</v>
      </c>
      <c r="E2823" s="24">
        <v>48.61</v>
      </c>
    </row>
    <row r="2824" spans="2:5" ht="50.1" customHeight="1">
      <c r="B2824" s="23">
        <v>92019</v>
      </c>
      <c r="C2824" s="23" t="s">
        <v>3089</v>
      </c>
      <c r="D2824" s="23" t="s">
        <v>18</v>
      </c>
      <c r="E2824" s="24">
        <v>57.3</v>
      </c>
    </row>
    <row r="2825" spans="2:5" ht="50.1" customHeight="1">
      <c r="B2825" s="23">
        <v>92020</v>
      </c>
      <c r="C2825" s="23" t="s">
        <v>3090</v>
      </c>
      <c r="D2825" s="23" t="s">
        <v>18</v>
      </c>
      <c r="E2825" s="24">
        <v>71.84</v>
      </c>
    </row>
    <row r="2826" spans="2:5" ht="50.1" customHeight="1">
      <c r="B2826" s="23">
        <v>92021</v>
      </c>
      <c r="C2826" s="23" t="s">
        <v>3091</v>
      </c>
      <c r="D2826" s="23" t="s">
        <v>18</v>
      </c>
      <c r="E2826" s="24">
        <v>80.53</v>
      </c>
    </row>
    <row r="2827" spans="2:5" ht="50.1" customHeight="1">
      <c r="B2827" s="23">
        <v>92022</v>
      </c>
      <c r="C2827" s="23" t="s">
        <v>3092</v>
      </c>
      <c r="D2827" s="23" t="s">
        <v>18</v>
      </c>
      <c r="E2827" s="24">
        <v>26.79</v>
      </c>
    </row>
    <row r="2828" spans="2:5" ht="50.1" customHeight="1">
      <c r="B2828" s="23">
        <v>92023</v>
      </c>
      <c r="C2828" s="23" t="s">
        <v>3093</v>
      </c>
      <c r="D2828" s="23" t="s">
        <v>18</v>
      </c>
      <c r="E2828" s="24">
        <v>32.31</v>
      </c>
    </row>
    <row r="2829" spans="2:5" ht="50.1" customHeight="1">
      <c r="B2829" s="23">
        <v>92024</v>
      </c>
      <c r="C2829" s="23" t="s">
        <v>3094</v>
      </c>
      <c r="D2829" s="23" t="s">
        <v>18</v>
      </c>
      <c r="E2829" s="24">
        <v>40.94</v>
      </c>
    </row>
    <row r="2830" spans="2:5" ht="50.1" customHeight="1">
      <c r="B2830" s="23">
        <v>92025</v>
      </c>
      <c r="C2830" s="23" t="s">
        <v>3095</v>
      </c>
      <c r="D2830" s="23" t="s">
        <v>18</v>
      </c>
      <c r="E2830" s="24">
        <v>46.46</v>
      </c>
    </row>
    <row r="2831" spans="2:5" ht="50.1" customHeight="1">
      <c r="B2831" s="23">
        <v>92026</v>
      </c>
      <c r="C2831" s="23" t="s">
        <v>3096</v>
      </c>
      <c r="D2831" s="23" t="s">
        <v>18</v>
      </c>
      <c r="E2831" s="24">
        <v>37.35</v>
      </c>
    </row>
    <row r="2832" spans="2:5" ht="50.1" customHeight="1">
      <c r="B2832" s="23">
        <v>92027</v>
      </c>
      <c r="C2832" s="23" t="s">
        <v>3097</v>
      </c>
      <c r="D2832" s="23" t="s">
        <v>18</v>
      </c>
      <c r="E2832" s="24">
        <v>42.87</v>
      </c>
    </row>
    <row r="2833" spans="2:5" ht="50.1" customHeight="1">
      <c r="B2833" s="23">
        <v>92028</v>
      </c>
      <c r="C2833" s="23" t="s">
        <v>3098</v>
      </c>
      <c r="D2833" s="23" t="s">
        <v>18</v>
      </c>
      <c r="E2833" s="24">
        <v>31.16</v>
      </c>
    </row>
    <row r="2834" spans="2:5" ht="50.1" customHeight="1">
      <c r="B2834" s="23">
        <v>92029</v>
      </c>
      <c r="C2834" s="23" t="s">
        <v>3099</v>
      </c>
      <c r="D2834" s="23" t="s">
        <v>18</v>
      </c>
      <c r="E2834" s="24">
        <v>36.68</v>
      </c>
    </row>
    <row r="2835" spans="2:5" ht="50.1" customHeight="1">
      <c r="B2835" s="23">
        <v>92030</v>
      </c>
      <c r="C2835" s="23" t="s">
        <v>3100</v>
      </c>
      <c r="D2835" s="23" t="s">
        <v>18</v>
      </c>
      <c r="E2835" s="24">
        <v>45.27</v>
      </c>
    </row>
    <row r="2836" spans="2:5" ht="50.1" customHeight="1">
      <c r="B2836" s="23">
        <v>92031</v>
      </c>
      <c r="C2836" s="23" t="s">
        <v>3101</v>
      </c>
      <c r="D2836" s="23" t="s">
        <v>18</v>
      </c>
      <c r="E2836" s="24">
        <v>50.79</v>
      </c>
    </row>
    <row r="2837" spans="2:5" ht="50.1" customHeight="1">
      <c r="B2837" s="23">
        <v>92032</v>
      </c>
      <c r="C2837" s="23" t="s">
        <v>3102</v>
      </c>
      <c r="D2837" s="23" t="s">
        <v>18</v>
      </c>
      <c r="E2837" s="24">
        <v>46.04</v>
      </c>
    </row>
    <row r="2838" spans="2:5" ht="50.1" customHeight="1">
      <c r="B2838" s="23">
        <v>92033</v>
      </c>
      <c r="C2838" s="23" t="s">
        <v>3103</v>
      </c>
      <c r="D2838" s="23" t="s">
        <v>18</v>
      </c>
      <c r="E2838" s="24">
        <v>51.56</v>
      </c>
    </row>
    <row r="2839" spans="2:5" ht="50.1" customHeight="1">
      <c r="B2839" s="23">
        <v>92034</v>
      </c>
      <c r="C2839" s="23" t="s">
        <v>3104</v>
      </c>
      <c r="D2839" s="23" t="s">
        <v>18</v>
      </c>
      <c r="E2839" s="24">
        <v>41.71</v>
      </c>
    </row>
    <row r="2840" spans="2:5" ht="50.1" customHeight="1">
      <c r="B2840" s="23">
        <v>92035</v>
      </c>
      <c r="C2840" s="23" t="s">
        <v>3105</v>
      </c>
      <c r="D2840" s="23" t="s">
        <v>18</v>
      </c>
      <c r="E2840" s="24">
        <v>47.23</v>
      </c>
    </row>
    <row r="2841" spans="2:5" ht="50.1" customHeight="1">
      <c r="B2841" s="23">
        <v>72278</v>
      </c>
      <c r="C2841" s="23" t="s">
        <v>3106</v>
      </c>
      <c r="D2841" s="23" t="s">
        <v>18</v>
      </c>
      <c r="E2841" s="24">
        <v>70.86</v>
      </c>
    </row>
    <row r="2842" spans="2:5" ht="50.1" customHeight="1">
      <c r="B2842" s="23">
        <v>72280</v>
      </c>
      <c r="C2842" s="23" t="s">
        <v>3107</v>
      </c>
      <c r="D2842" s="23" t="s">
        <v>18</v>
      </c>
      <c r="E2842" s="24">
        <v>45.74</v>
      </c>
    </row>
    <row r="2843" spans="2:5" ht="50.1" customHeight="1">
      <c r="B2843" s="23" t="s">
        <v>3108</v>
      </c>
      <c r="C2843" s="23" t="s">
        <v>3109</v>
      </c>
      <c r="D2843" s="23" t="s">
        <v>18</v>
      </c>
      <c r="E2843" s="24">
        <v>126.07</v>
      </c>
    </row>
    <row r="2844" spans="2:5" ht="50.1" customHeight="1">
      <c r="B2844" s="23" t="s">
        <v>3110</v>
      </c>
      <c r="C2844" s="23" t="s">
        <v>3111</v>
      </c>
      <c r="D2844" s="23" t="s">
        <v>18</v>
      </c>
      <c r="E2844" s="24">
        <v>166.31</v>
      </c>
    </row>
    <row r="2845" spans="2:5" ht="50.1" customHeight="1">
      <c r="B2845" s="23" t="s">
        <v>3112</v>
      </c>
      <c r="C2845" s="23" t="s">
        <v>3113</v>
      </c>
      <c r="D2845" s="23" t="s">
        <v>18</v>
      </c>
      <c r="E2845" s="24">
        <v>47.8</v>
      </c>
    </row>
    <row r="2846" spans="2:5" ht="50.1" customHeight="1">
      <c r="B2846" s="23">
        <v>83391</v>
      </c>
      <c r="C2846" s="23" t="s">
        <v>3114</v>
      </c>
      <c r="D2846" s="23" t="s">
        <v>18</v>
      </c>
      <c r="E2846" s="24">
        <v>26.13</v>
      </c>
    </row>
    <row r="2847" spans="2:5" ht="50.1" customHeight="1">
      <c r="B2847" s="23">
        <v>83392</v>
      </c>
      <c r="C2847" s="23" t="s">
        <v>3115</v>
      </c>
      <c r="D2847" s="23" t="s">
        <v>18</v>
      </c>
      <c r="E2847" s="24">
        <v>19.23</v>
      </c>
    </row>
    <row r="2848" spans="2:5" ht="50.1" customHeight="1">
      <c r="B2848" s="23">
        <v>83393</v>
      </c>
      <c r="C2848" s="23" t="s">
        <v>3116</v>
      </c>
      <c r="D2848" s="23" t="s">
        <v>18</v>
      </c>
      <c r="E2848" s="24">
        <v>24.78</v>
      </c>
    </row>
    <row r="2849" spans="2:5" ht="50.1" customHeight="1">
      <c r="B2849" s="23">
        <v>83470</v>
      </c>
      <c r="C2849" s="23" t="s">
        <v>3117</v>
      </c>
      <c r="D2849" s="23" t="s">
        <v>18</v>
      </c>
      <c r="E2849" s="24">
        <v>67.02</v>
      </c>
    </row>
    <row r="2850" spans="2:5" ht="50.1" customHeight="1">
      <c r="B2850" s="23">
        <v>93040</v>
      </c>
      <c r="C2850" s="23" t="s">
        <v>3118</v>
      </c>
      <c r="D2850" s="23" t="s">
        <v>18</v>
      </c>
      <c r="E2850" s="24">
        <v>10.84</v>
      </c>
    </row>
    <row r="2851" spans="2:5" ht="50.1" customHeight="1">
      <c r="B2851" s="23">
        <v>93041</v>
      </c>
      <c r="C2851" s="23" t="s">
        <v>3119</v>
      </c>
      <c r="D2851" s="23" t="s">
        <v>18</v>
      </c>
      <c r="E2851" s="24">
        <v>66.52</v>
      </c>
    </row>
    <row r="2852" spans="2:5" ht="50.1" customHeight="1">
      <c r="B2852" s="23">
        <v>93042</v>
      </c>
      <c r="C2852" s="23" t="s">
        <v>3120</v>
      </c>
      <c r="D2852" s="23" t="s">
        <v>18</v>
      </c>
      <c r="E2852" s="24">
        <v>21.72</v>
      </c>
    </row>
    <row r="2853" spans="2:5" ht="50.1" customHeight="1">
      <c r="B2853" s="23">
        <v>93043</v>
      </c>
      <c r="C2853" s="23" t="s">
        <v>3121</v>
      </c>
      <c r="D2853" s="23" t="s">
        <v>18</v>
      </c>
      <c r="E2853" s="24">
        <v>28.83</v>
      </c>
    </row>
    <row r="2854" spans="2:5" ht="50.1" customHeight="1">
      <c r="B2854" s="23">
        <v>93044</v>
      </c>
      <c r="C2854" s="23" t="s">
        <v>3122</v>
      </c>
      <c r="D2854" s="23" t="s">
        <v>18</v>
      </c>
      <c r="E2854" s="24">
        <v>12.16</v>
      </c>
    </row>
    <row r="2855" spans="2:5" ht="50.1" customHeight="1">
      <c r="B2855" s="23">
        <v>93045</v>
      </c>
      <c r="C2855" s="23" t="s">
        <v>3123</v>
      </c>
      <c r="D2855" s="23" t="s">
        <v>18</v>
      </c>
      <c r="E2855" s="24">
        <v>37.44</v>
      </c>
    </row>
    <row r="2856" spans="2:5" ht="50.1" customHeight="1">
      <c r="B2856" s="23">
        <v>97583</v>
      </c>
      <c r="C2856" s="23" t="s">
        <v>3124</v>
      </c>
      <c r="D2856" s="23" t="s">
        <v>18</v>
      </c>
      <c r="E2856" s="24">
        <v>40.21</v>
      </c>
    </row>
    <row r="2857" spans="2:5" ht="50.1" customHeight="1">
      <c r="B2857" s="23">
        <v>97584</v>
      </c>
      <c r="C2857" s="23" t="s">
        <v>3125</v>
      </c>
      <c r="D2857" s="23" t="s">
        <v>18</v>
      </c>
      <c r="E2857" s="24">
        <v>54.73</v>
      </c>
    </row>
    <row r="2858" spans="2:5" ht="50.1" customHeight="1">
      <c r="B2858" s="23">
        <v>97585</v>
      </c>
      <c r="C2858" s="23" t="s">
        <v>3126</v>
      </c>
      <c r="D2858" s="23" t="s">
        <v>18</v>
      </c>
      <c r="E2858" s="24">
        <v>54.82</v>
      </c>
    </row>
    <row r="2859" spans="2:5" ht="50.1" customHeight="1">
      <c r="B2859" s="23">
        <v>97586</v>
      </c>
      <c r="C2859" s="23" t="s">
        <v>3127</v>
      </c>
      <c r="D2859" s="23" t="s">
        <v>18</v>
      </c>
      <c r="E2859" s="24">
        <v>72.349999999999994</v>
      </c>
    </row>
    <row r="2860" spans="2:5" ht="50.1" customHeight="1">
      <c r="B2860" s="23">
        <v>97587</v>
      </c>
      <c r="C2860" s="23" t="s">
        <v>3128</v>
      </c>
      <c r="D2860" s="23" t="s">
        <v>18</v>
      </c>
      <c r="E2860" s="24">
        <v>123.85</v>
      </c>
    </row>
    <row r="2861" spans="2:5" ht="50.1" customHeight="1">
      <c r="B2861" s="23">
        <v>97589</v>
      </c>
      <c r="C2861" s="23" t="s">
        <v>3129</v>
      </c>
      <c r="D2861" s="23" t="s">
        <v>18</v>
      </c>
      <c r="E2861" s="24">
        <v>26.41</v>
      </c>
    </row>
    <row r="2862" spans="2:5" ht="50.1" customHeight="1">
      <c r="B2862" s="23">
        <v>97590</v>
      </c>
      <c r="C2862" s="23" t="s">
        <v>3130</v>
      </c>
      <c r="D2862" s="23" t="s">
        <v>18</v>
      </c>
      <c r="E2862" s="24">
        <v>50.63</v>
      </c>
    </row>
    <row r="2863" spans="2:5" ht="50.1" customHeight="1">
      <c r="B2863" s="23">
        <v>97591</v>
      </c>
      <c r="C2863" s="23" t="s">
        <v>3131</v>
      </c>
      <c r="D2863" s="23" t="s">
        <v>18</v>
      </c>
      <c r="E2863" s="24">
        <v>68.400000000000006</v>
      </c>
    </row>
    <row r="2864" spans="2:5" ht="50.1" customHeight="1">
      <c r="B2864" s="23">
        <v>97592</v>
      </c>
      <c r="C2864" s="23" t="s">
        <v>3132</v>
      </c>
      <c r="D2864" s="23" t="s">
        <v>18</v>
      </c>
      <c r="E2864" s="24">
        <v>89.07</v>
      </c>
    </row>
    <row r="2865" spans="2:5" ht="50.1" customHeight="1">
      <c r="B2865" s="23">
        <v>97593</v>
      </c>
      <c r="C2865" s="23" t="s">
        <v>3133</v>
      </c>
      <c r="D2865" s="23" t="s">
        <v>18</v>
      </c>
      <c r="E2865" s="24">
        <v>68.290000000000006</v>
      </c>
    </row>
    <row r="2866" spans="2:5" ht="50.1" customHeight="1">
      <c r="B2866" s="23">
        <v>97594</v>
      </c>
      <c r="C2866" s="23" t="s">
        <v>3134</v>
      </c>
      <c r="D2866" s="23" t="s">
        <v>18</v>
      </c>
      <c r="E2866" s="24">
        <v>67.510000000000005</v>
      </c>
    </row>
    <row r="2867" spans="2:5" ht="50.1" customHeight="1">
      <c r="B2867" s="23">
        <v>97595</v>
      </c>
      <c r="C2867" s="23" t="s">
        <v>3135</v>
      </c>
      <c r="D2867" s="23" t="s">
        <v>18</v>
      </c>
      <c r="E2867" s="24">
        <v>44.27</v>
      </c>
    </row>
    <row r="2868" spans="2:5" ht="50.1" customHeight="1">
      <c r="B2868" s="23">
        <v>97596</v>
      </c>
      <c r="C2868" s="23" t="s">
        <v>3136</v>
      </c>
      <c r="D2868" s="23" t="s">
        <v>18</v>
      </c>
      <c r="E2868" s="24">
        <v>31.19</v>
      </c>
    </row>
    <row r="2869" spans="2:5" ht="50.1" customHeight="1">
      <c r="B2869" s="23">
        <v>97597</v>
      </c>
      <c r="C2869" s="23" t="s">
        <v>3137</v>
      </c>
      <c r="D2869" s="23" t="s">
        <v>18</v>
      </c>
      <c r="E2869" s="24">
        <v>38.869999999999997</v>
      </c>
    </row>
    <row r="2870" spans="2:5" ht="50.1" customHeight="1">
      <c r="B2870" s="23">
        <v>97598</v>
      </c>
      <c r="C2870" s="23" t="s">
        <v>3138</v>
      </c>
      <c r="D2870" s="23" t="s">
        <v>18</v>
      </c>
      <c r="E2870" s="24">
        <v>37.19</v>
      </c>
    </row>
    <row r="2871" spans="2:5" ht="50.1" customHeight="1">
      <c r="B2871" s="23">
        <v>97599</v>
      </c>
      <c r="C2871" s="23" t="s">
        <v>3139</v>
      </c>
      <c r="D2871" s="23" t="s">
        <v>18</v>
      </c>
      <c r="E2871" s="24">
        <v>33.72</v>
      </c>
    </row>
    <row r="2872" spans="2:5" ht="50.1" customHeight="1">
      <c r="B2872" s="23">
        <v>97609</v>
      </c>
      <c r="C2872" s="23" t="s">
        <v>3140</v>
      </c>
      <c r="D2872" s="23" t="s">
        <v>18</v>
      </c>
      <c r="E2872" s="24">
        <v>26.81</v>
      </c>
    </row>
    <row r="2873" spans="2:5" ht="50.1" customHeight="1">
      <c r="B2873" s="23">
        <v>97610</v>
      </c>
      <c r="C2873" s="23" t="s">
        <v>3141</v>
      </c>
      <c r="D2873" s="23" t="s">
        <v>18</v>
      </c>
      <c r="E2873" s="24">
        <v>33.92</v>
      </c>
    </row>
    <row r="2874" spans="2:5" ht="50.1" customHeight="1">
      <c r="B2874" s="23">
        <v>97611</v>
      </c>
      <c r="C2874" s="23" t="s">
        <v>3142</v>
      </c>
      <c r="D2874" s="23" t="s">
        <v>18</v>
      </c>
      <c r="E2874" s="24">
        <v>15.93</v>
      </c>
    </row>
    <row r="2875" spans="2:5" ht="50.1" customHeight="1">
      <c r="B2875" s="23">
        <v>97612</v>
      </c>
      <c r="C2875" s="23" t="s">
        <v>3143</v>
      </c>
      <c r="D2875" s="23" t="s">
        <v>18</v>
      </c>
      <c r="E2875" s="24">
        <v>17.25</v>
      </c>
    </row>
    <row r="2876" spans="2:5" ht="50.1" customHeight="1">
      <c r="B2876" s="23">
        <v>97613</v>
      </c>
      <c r="C2876" s="23" t="s">
        <v>3144</v>
      </c>
      <c r="D2876" s="23" t="s">
        <v>18</v>
      </c>
      <c r="E2876" s="24">
        <v>21.62</v>
      </c>
    </row>
    <row r="2877" spans="2:5" ht="50.1" customHeight="1">
      <c r="B2877" s="23">
        <v>97614</v>
      </c>
      <c r="C2877" s="23" t="s">
        <v>3145</v>
      </c>
      <c r="D2877" s="23" t="s">
        <v>18</v>
      </c>
      <c r="E2877" s="24">
        <v>37.380000000000003</v>
      </c>
    </row>
    <row r="2878" spans="2:5" ht="50.1" customHeight="1">
      <c r="B2878" s="23">
        <v>97615</v>
      </c>
      <c r="C2878" s="23" t="s">
        <v>3146</v>
      </c>
      <c r="D2878" s="23" t="s">
        <v>18</v>
      </c>
      <c r="E2878" s="24">
        <v>29.14</v>
      </c>
    </row>
    <row r="2879" spans="2:5" ht="50.1" customHeight="1">
      <c r="B2879" s="23">
        <v>97616</v>
      </c>
      <c r="C2879" s="23" t="s">
        <v>3147</v>
      </c>
      <c r="D2879" s="23" t="s">
        <v>18</v>
      </c>
      <c r="E2879" s="24">
        <v>32.6</v>
      </c>
    </row>
    <row r="2880" spans="2:5" ht="50.1" customHeight="1">
      <c r="B2880" s="23">
        <v>97617</v>
      </c>
      <c r="C2880" s="23" t="s">
        <v>3148</v>
      </c>
      <c r="D2880" s="23" t="s">
        <v>18</v>
      </c>
      <c r="E2880" s="24">
        <v>32.4</v>
      </c>
    </row>
    <row r="2881" spans="2:5" ht="50.1" customHeight="1">
      <c r="B2881" s="23">
        <v>97618</v>
      </c>
      <c r="C2881" s="23" t="s">
        <v>3149</v>
      </c>
      <c r="D2881" s="23" t="s">
        <v>18</v>
      </c>
      <c r="E2881" s="24">
        <v>30.99</v>
      </c>
    </row>
    <row r="2882" spans="2:5" ht="50.1" customHeight="1">
      <c r="B2882" s="23">
        <v>41598</v>
      </c>
      <c r="C2882" s="23" t="s">
        <v>3150</v>
      </c>
      <c r="D2882" s="23" t="s">
        <v>18</v>
      </c>
      <c r="E2882" s="24">
        <v>1238.08</v>
      </c>
    </row>
    <row r="2883" spans="2:5" ht="50.1" customHeight="1">
      <c r="B2883" s="23">
        <v>72941</v>
      </c>
      <c r="C2883" s="23" t="s">
        <v>3151</v>
      </c>
      <c r="D2883" s="23" t="s">
        <v>18</v>
      </c>
      <c r="E2883" s="24">
        <v>162.83000000000001</v>
      </c>
    </row>
    <row r="2884" spans="2:5" ht="50.1" customHeight="1">
      <c r="B2884" s="23">
        <v>73624</v>
      </c>
      <c r="C2884" s="23" t="s">
        <v>3152</v>
      </c>
      <c r="D2884" s="23" t="s">
        <v>18</v>
      </c>
      <c r="E2884" s="24">
        <v>78.819999999999993</v>
      </c>
    </row>
    <row r="2885" spans="2:5" ht="50.1" customHeight="1">
      <c r="B2885" s="23" t="s">
        <v>3153</v>
      </c>
      <c r="C2885" s="23" t="s">
        <v>3154</v>
      </c>
      <c r="D2885" s="23" t="s">
        <v>18</v>
      </c>
      <c r="E2885" s="24">
        <v>7.58</v>
      </c>
    </row>
    <row r="2886" spans="2:5" ht="50.1" customHeight="1">
      <c r="B2886" s="23" t="s">
        <v>3155</v>
      </c>
      <c r="C2886" s="23" t="s">
        <v>3156</v>
      </c>
      <c r="D2886" s="23" t="s">
        <v>18</v>
      </c>
      <c r="E2886" s="24">
        <v>10.39</v>
      </c>
    </row>
    <row r="2887" spans="2:5" ht="50.1" customHeight="1">
      <c r="B2887" s="23" t="s">
        <v>3157</v>
      </c>
      <c r="C2887" s="23" t="s">
        <v>3158</v>
      </c>
      <c r="D2887" s="23" t="s">
        <v>18</v>
      </c>
      <c r="E2887" s="24">
        <v>7.39</v>
      </c>
    </row>
    <row r="2888" spans="2:5" ht="50.1" customHeight="1">
      <c r="B2888" s="23" t="s">
        <v>3159</v>
      </c>
      <c r="C2888" s="23" t="s">
        <v>3160</v>
      </c>
      <c r="D2888" s="23" t="s">
        <v>18</v>
      </c>
      <c r="E2888" s="24">
        <v>4.66</v>
      </c>
    </row>
    <row r="2889" spans="2:5" ht="50.1" customHeight="1">
      <c r="B2889" s="23" t="s">
        <v>3161</v>
      </c>
      <c r="C2889" s="23" t="s">
        <v>3162</v>
      </c>
      <c r="D2889" s="23" t="s">
        <v>18</v>
      </c>
      <c r="E2889" s="24">
        <v>4.22</v>
      </c>
    </row>
    <row r="2890" spans="2:5" ht="50.1" customHeight="1">
      <c r="B2890" s="23" t="s">
        <v>3163</v>
      </c>
      <c r="C2890" s="23" t="s">
        <v>3164</v>
      </c>
      <c r="D2890" s="23" t="s">
        <v>18</v>
      </c>
      <c r="E2890" s="24">
        <v>341.12</v>
      </c>
    </row>
    <row r="2891" spans="2:5" ht="50.1" customHeight="1">
      <c r="B2891" s="23" t="s">
        <v>3165</v>
      </c>
      <c r="C2891" s="23" t="s">
        <v>3166</v>
      </c>
      <c r="D2891" s="23" t="s">
        <v>18</v>
      </c>
      <c r="E2891" s="24">
        <v>35.21</v>
      </c>
    </row>
    <row r="2892" spans="2:5" ht="50.1" customHeight="1">
      <c r="B2892" s="23" t="s">
        <v>3167</v>
      </c>
      <c r="C2892" s="23" t="s">
        <v>3168</v>
      </c>
      <c r="D2892" s="23" t="s">
        <v>18</v>
      </c>
      <c r="E2892" s="24">
        <v>109.76</v>
      </c>
    </row>
    <row r="2893" spans="2:5" ht="50.1" customHeight="1">
      <c r="B2893" s="23">
        <v>88543</v>
      </c>
      <c r="C2893" s="23" t="s">
        <v>3169</v>
      </c>
      <c r="D2893" s="23" t="s">
        <v>18</v>
      </c>
      <c r="E2893" s="24">
        <v>130.41999999999999</v>
      </c>
    </row>
    <row r="2894" spans="2:5" ht="50.1" customHeight="1">
      <c r="B2894" s="23">
        <v>88544</v>
      </c>
      <c r="C2894" s="23" t="s">
        <v>3170</v>
      </c>
      <c r="D2894" s="23" t="s">
        <v>18</v>
      </c>
      <c r="E2894" s="24">
        <v>81.97</v>
      </c>
    </row>
    <row r="2895" spans="2:5" ht="50.1" customHeight="1">
      <c r="B2895" s="23">
        <v>88545</v>
      </c>
      <c r="C2895" s="23" t="s">
        <v>3171</v>
      </c>
      <c r="D2895" s="23" t="s">
        <v>18</v>
      </c>
      <c r="E2895" s="24">
        <v>153.30000000000001</v>
      </c>
    </row>
    <row r="2896" spans="2:5" ht="50.1" customHeight="1">
      <c r="B2896" s="23">
        <v>83397</v>
      </c>
      <c r="C2896" s="23" t="s">
        <v>3172</v>
      </c>
      <c r="D2896" s="23" t="s">
        <v>18</v>
      </c>
      <c r="E2896" s="24">
        <v>1125.04</v>
      </c>
    </row>
    <row r="2897" spans="2:5" ht="50.1" customHeight="1">
      <c r="B2897" s="23" t="s">
        <v>3173</v>
      </c>
      <c r="C2897" s="23" t="s">
        <v>3174</v>
      </c>
      <c r="D2897" s="23" t="s">
        <v>18</v>
      </c>
      <c r="E2897" s="24">
        <v>1148.05</v>
      </c>
    </row>
    <row r="2898" spans="2:5" ht="50.1" customHeight="1">
      <c r="B2898" s="23" t="s">
        <v>3175</v>
      </c>
      <c r="C2898" s="23" t="s">
        <v>3176</v>
      </c>
      <c r="D2898" s="23" t="s">
        <v>18</v>
      </c>
      <c r="E2898" s="24">
        <v>1149.51</v>
      </c>
    </row>
    <row r="2899" spans="2:5" ht="50.1" customHeight="1">
      <c r="B2899" s="23" t="s">
        <v>3177</v>
      </c>
      <c r="C2899" s="23" t="s">
        <v>3178</v>
      </c>
      <c r="D2899" s="23" t="s">
        <v>18</v>
      </c>
      <c r="E2899" s="24">
        <v>1184.31</v>
      </c>
    </row>
    <row r="2900" spans="2:5" ht="50.1" customHeight="1">
      <c r="B2900" s="23" t="s">
        <v>3179</v>
      </c>
      <c r="C2900" s="23" t="s">
        <v>3180</v>
      </c>
      <c r="D2900" s="23" t="s">
        <v>18</v>
      </c>
      <c r="E2900" s="24">
        <v>1195.1500000000001</v>
      </c>
    </row>
    <row r="2901" spans="2:5" ht="50.1" customHeight="1">
      <c r="B2901" s="23" t="s">
        <v>3181</v>
      </c>
      <c r="C2901" s="23" t="s">
        <v>3182</v>
      </c>
      <c r="D2901" s="23" t="s">
        <v>18</v>
      </c>
      <c r="E2901" s="24">
        <v>780.48</v>
      </c>
    </row>
    <row r="2902" spans="2:5" ht="50.1" customHeight="1">
      <c r="B2902" s="23">
        <v>72281</v>
      </c>
      <c r="C2902" s="23" t="s">
        <v>3183</v>
      </c>
      <c r="D2902" s="23" t="s">
        <v>18</v>
      </c>
      <c r="E2902" s="24">
        <v>95.86</v>
      </c>
    </row>
    <row r="2903" spans="2:5" ht="50.1" customHeight="1">
      <c r="B2903" s="23">
        <v>72282</v>
      </c>
      <c r="C2903" s="23" t="s">
        <v>3184</v>
      </c>
      <c r="D2903" s="23" t="s">
        <v>18</v>
      </c>
      <c r="E2903" s="24">
        <v>128.46</v>
      </c>
    </row>
    <row r="2904" spans="2:5" ht="50.1" customHeight="1">
      <c r="B2904" s="23" t="s">
        <v>3185</v>
      </c>
      <c r="C2904" s="23" t="s">
        <v>3186</v>
      </c>
      <c r="D2904" s="23" t="s">
        <v>18</v>
      </c>
      <c r="E2904" s="24">
        <v>30.79</v>
      </c>
    </row>
    <row r="2905" spans="2:5" ht="50.1" customHeight="1">
      <c r="B2905" s="23" t="s">
        <v>3187</v>
      </c>
      <c r="C2905" s="23" t="s">
        <v>3188</v>
      </c>
      <c r="D2905" s="23" t="s">
        <v>18</v>
      </c>
      <c r="E2905" s="24">
        <v>40.54</v>
      </c>
    </row>
    <row r="2906" spans="2:5" ht="50.1" customHeight="1">
      <c r="B2906" s="23" t="s">
        <v>3189</v>
      </c>
      <c r="C2906" s="23" t="s">
        <v>3190</v>
      </c>
      <c r="D2906" s="23" t="s">
        <v>18</v>
      </c>
      <c r="E2906" s="24">
        <v>19.86</v>
      </c>
    </row>
    <row r="2907" spans="2:5" ht="50.1" customHeight="1">
      <c r="B2907" s="23" t="s">
        <v>3191</v>
      </c>
      <c r="C2907" s="23" t="s">
        <v>3192</v>
      </c>
      <c r="D2907" s="23" t="s">
        <v>18</v>
      </c>
      <c r="E2907" s="24">
        <v>25.66</v>
      </c>
    </row>
    <row r="2908" spans="2:5" ht="50.1" customHeight="1">
      <c r="B2908" s="23" t="s">
        <v>3193</v>
      </c>
      <c r="C2908" s="23" t="s">
        <v>3194</v>
      </c>
      <c r="D2908" s="23" t="s">
        <v>18</v>
      </c>
      <c r="E2908" s="24">
        <v>45.31</v>
      </c>
    </row>
    <row r="2909" spans="2:5" ht="50.1" customHeight="1">
      <c r="B2909" s="23" t="s">
        <v>3195</v>
      </c>
      <c r="C2909" s="23" t="s">
        <v>3196</v>
      </c>
      <c r="D2909" s="23" t="s">
        <v>18</v>
      </c>
      <c r="E2909" s="24">
        <v>36.549999999999997</v>
      </c>
    </row>
    <row r="2910" spans="2:5" ht="50.1" customHeight="1">
      <c r="B2910" s="23" t="s">
        <v>3197</v>
      </c>
      <c r="C2910" s="23" t="s">
        <v>3198</v>
      </c>
      <c r="D2910" s="23" t="s">
        <v>18</v>
      </c>
      <c r="E2910" s="24">
        <v>41.63</v>
      </c>
    </row>
    <row r="2911" spans="2:5" ht="50.1" customHeight="1">
      <c r="B2911" s="23" t="s">
        <v>3199</v>
      </c>
      <c r="C2911" s="23" t="s">
        <v>3200</v>
      </c>
      <c r="D2911" s="23" t="s">
        <v>18</v>
      </c>
      <c r="E2911" s="24">
        <v>47.87</v>
      </c>
    </row>
    <row r="2912" spans="2:5" ht="50.1" customHeight="1">
      <c r="B2912" s="23" t="s">
        <v>3201</v>
      </c>
      <c r="C2912" s="23" t="s">
        <v>3202</v>
      </c>
      <c r="D2912" s="23" t="s">
        <v>18</v>
      </c>
      <c r="E2912" s="24">
        <v>122.76</v>
      </c>
    </row>
    <row r="2913" spans="2:5" ht="50.1" customHeight="1">
      <c r="B2913" s="23" t="s">
        <v>3203</v>
      </c>
      <c r="C2913" s="23" t="s">
        <v>3204</v>
      </c>
      <c r="D2913" s="23" t="s">
        <v>18</v>
      </c>
      <c r="E2913" s="24">
        <v>245.96</v>
      </c>
    </row>
    <row r="2914" spans="2:5" ht="50.1" customHeight="1">
      <c r="B2914" s="23">
        <v>83399</v>
      </c>
      <c r="C2914" s="23" t="s">
        <v>3205</v>
      </c>
      <c r="D2914" s="23" t="s">
        <v>18</v>
      </c>
      <c r="E2914" s="24">
        <v>27.6</v>
      </c>
    </row>
    <row r="2915" spans="2:5" ht="50.1" customHeight="1">
      <c r="B2915" s="23">
        <v>83400</v>
      </c>
      <c r="C2915" s="23" t="s">
        <v>3206</v>
      </c>
      <c r="D2915" s="23" t="s">
        <v>18</v>
      </c>
      <c r="E2915" s="24">
        <v>88.58</v>
      </c>
    </row>
    <row r="2916" spans="2:5" ht="50.1" customHeight="1">
      <c r="B2916" s="23">
        <v>83401</v>
      </c>
      <c r="C2916" s="23" t="s">
        <v>3207</v>
      </c>
      <c r="D2916" s="23" t="s">
        <v>18</v>
      </c>
      <c r="E2916" s="24">
        <v>88.58</v>
      </c>
    </row>
    <row r="2917" spans="2:5" ht="50.1" customHeight="1">
      <c r="B2917" s="23">
        <v>83402</v>
      </c>
      <c r="C2917" s="23" t="s">
        <v>3208</v>
      </c>
      <c r="D2917" s="23" t="s">
        <v>18</v>
      </c>
      <c r="E2917" s="24">
        <v>48.13</v>
      </c>
    </row>
    <row r="2918" spans="2:5" ht="50.1" customHeight="1">
      <c r="B2918" s="23">
        <v>83475</v>
      </c>
      <c r="C2918" s="23" t="s">
        <v>3209</v>
      </c>
      <c r="D2918" s="23" t="s">
        <v>18</v>
      </c>
      <c r="E2918" s="24">
        <v>331.38</v>
      </c>
    </row>
    <row r="2919" spans="2:5" ht="50.1" customHeight="1">
      <c r="B2919" s="23">
        <v>83478</v>
      </c>
      <c r="C2919" s="23" t="s">
        <v>3210</v>
      </c>
      <c r="D2919" s="23" t="s">
        <v>18</v>
      </c>
      <c r="E2919" s="24">
        <v>243.07</v>
      </c>
    </row>
    <row r="2920" spans="2:5" ht="50.1" customHeight="1">
      <c r="B2920" s="23">
        <v>83479</v>
      </c>
      <c r="C2920" s="23" t="s">
        <v>3211</v>
      </c>
      <c r="D2920" s="23" t="s">
        <v>18</v>
      </c>
      <c r="E2920" s="24">
        <v>97.88</v>
      </c>
    </row>
    <row r="2921" spans="2:5" ht="50.1" customHeight="1">
      <c r="B2921" s="23">
        <v>83480</v>
      </c>
      <c r="C2921" s="23" t="s">
        <v>3212</v>
      </c>
      <c r="D2921" s="23" t="s">
        <v>18</v>
      </c>
      <c r="E2921" s="24">
        <v>77.5</v>
      </c>
    </row>
    <row r="2922" spans="2:5" ht="50.1" customHeight="1">
      <c r="B2922" s="23">
        <v>83481</v>
      </c>
      <c r="C2922" s="23" t="s">
        <v>3213</v>
      </c>
      <c r="D2922" s="23" t="s">
        <v>18</v>
      </c>
      <c r="E2922" s="24">
        <v>86.95</v>
      </c>
    </row>
    <row r="2923" spans="2:5" ht="50.1" customHeight="1">
      <c r="B2923" s="23">
        <v>97600</v>
      </c>
      <c r="C2923" s="23" t="s">
        <v>3214</v>
      </c>
      <c r="D2923" s="23" t="s">
        <v>18</v>
      </c>
      <c r="E2923" s="24">
        <v>170.39</v>
      </c>
    </row>
    <row r="2924" spans="2:5" ht="50.1" customHeight="1">
      <c r="B2924" s="23">
        <v>97601</v>
      </c>
      <c r="C2924" s="23" t="s">
        <v>3215</v>
      </c>
      <c r="D2924" s="23" t="s">
        <v>18</v>
      </c>
      <c r="E2924" s="24">
        <v>182.13</v>
      </c>
    </row>
    <row r="2925" spans="2:5" ht="50.1" customHeight="1">
      <c r="B2925" s="23">
        <v>97605</v>
      </c>
      <c r="C2925" s="23" t="s">
        <v>3216</v>
      </c>
      <c r="D2925" s="23" t="s">
        <v>18</v>
      </c>
      <c r="E2925" s="24">
        <v>61.34</v>
      </c>
    </row>
    <row r="2926" spans="2:5" ht="50.1" customHeight="1">
      <c r="B2926" s="23">
        <v>97606</v>
      </c>
      <c r="C2926" s="23" t="s">
        <v>3217</v>
      </c>
      <c r="D2926" s="23" t="s">
        <v>18</v>
      </c>
      <c r="E2926" s="24">
        <v>50.46</v>
      </c>
    </row>
    <row r="2927" spans="2:5" ht="50.1" customHeight="1">
      <c r="B2927" s="23">
        <v>97607</v>
      </c>
      <c r="C2927" s="23" t="s">
        <v>3218</v>
      </c>
      <c r="D2927" s="23" t="s">
        <v>18</v>
      </c>
      <c r="E2927" s="24">
        <v>90.43</v>
      </c>
    </row>
    <row r="2928" spans="2:5" ht="50.1" customHeight="1">
      <c r="B2928" s="23">
        <v>97608</v>
      </c>
      <c r="C2928" s="23" t="s">
        <v>3219</v>
      </c>
      <c r="D2928" s="23" t="s">
        <v>18</v>
      </c>
      <c r="E2928" s="24">
        <v>68.67</v>
      </c>
    </row>
    <row r="2929" spans="2:5" ht="50.1" customHeight="1">
      <c r="B2929" s="23" t="s">
        <v>3220</v>
      </c>
      <c r="C2929" s="23" t="s">
        <v>3221</v>
      </c>
      <c r="D2929" s="23" t="s">
        <v>18</v>
      </c>
      <c r="E2929" s="24">
        <v>8036.1</v>
      </c>
    </row>
    <row r="2930" spans="2:5" ht="50.1" customHeight="1">
      <c r="B2930" s="23" t="s">
        <v>3222</v>
      </c>
      <c r="C2930" s="23" t="s">
        <v>3223</v>
      </c>
      <c r="D2930" s="23" t="s">
        <v>18</v>
      </c>
      <c r="E2930" s="24">
        <v>9930.61</v>
      </c>
    </row>
    <row r="2931" spans="2:5" ht="50.1" customHeight="1">
      <c r="B2931" s="23" t="s">
        <v>3224</v>
      </c>
      <c r="C2931" s="23" t="s">
        <v>3225</v>
      </c>
      <c r="D2931" s="23" t="s">
        <v>18</v>
      </c>
      <c r="E2931" s="24">
        <v>12519.59</v>
      </c>
    </row>
    <row r="2932" spans="2:5" ht="50.1" customHeight="1">
      <c r="B2932" s="23" t="s">
        <v>3226</v>
      </c>
      <c r="C2932" s="23" t="s">
        <v>3227</v>
      </c>
      <c r="D2932" s="23" t="s">
        <v>18</v>
      </c>
      <c r="E2932" s="24">
        <v>17538.650000000001</v>
      </c>
    </row>
    <row r="2933" spans="2:5" ht="50.1" customHeight="1">
      <c r="B2933" s="23" t="s">
        <v>3228</v>
      </c>
      <c r="C2933" s="23" t="s">
        <v>3229</v>
      </c>
      <c r="D2933" s="23" t="s">
        <v>18</v>
      </c>
      <c r="E2933" s="24">
        <v>20458.88</v>
      </c>
    </row>
    <row r="2934" spans="2:5" ht="50.1" customHeight="1">
      <c r="B2934" s="23" t="s">
        <v>3230</v>
      </c>
      <c r="C2934" s="23" t="s">
        <v>3231</v>
      </c>
      <c r="D2934" s="23" t="s">
        <v>18</v>
      </c>
      <c r="E2934" s="24">
        <v>33315.599999999999</v>
      </c>
    </row>
    <row r="2935" spans="2:5" ht="50.1" customHeight="1">
      <c r="B2935" s="23" t="s">
        <v>3232</v>
      </c>
      <c r="C2935" s="23" t="s">
        <v>3233</v>
      </c>
      <c r="D2935" s="23" t="s">
        <v>18</v>
      </c>
      <c r="E2935" s="24">
        <v>5550.16</v>
      </c>
    </row>
    <row r="2936" spans="2:5" ht="50.1" customHeight="1">
      <c r="B2936" s="23" t="s">
        <v>3234</v>
      </c>
      <c r="C2936" s="23" t="s">
        <v>3235</v>
      </c>
      <c r="D2936" s="23" t="s">
        <v>18</v>
      </c>
      <c r="E2936" s="24">
        <v>6212.53</v>
      </c>
    </row>
    <row r="2937" spans="2:5" ht="50.1" customHeight="1">
      <c r="B2937" s="23" t="s">
        <v>3236</v>
      </c>
      <c r="C2937" s="23" t="s">
        <v>3237</v>
      </c>
      <c r="D2937" s="23" t="s">
        <v>18</v>
      </c>
      <c r="E2937" s="24">
        <v>45657.54</v>
      </c>
    </row>
    <row r="2938" spans="2:5" ht="50.1" customHeight="1">
      <c r="B2938" s="23" t="s">
        <v>3238</v>
      </c>
      <c r="C2938" s="23" t="s">
        <v>3239</v>
      </c>
      <c r="D2938" s="23" t="s">
        <v>18</v>
      </c>
      <c r="E2938" s="24">
        <v>63874.41</v>
      </c>
    </row>
    <row r="2939" spans="2:5" ht="50.1" customHeight="1">
      <c r="B2939" s="23">
        <v>93128</v>
      </c>
      <c r="C2939" s="23" t="s">
        <v>3240</v>
      </c>
      <c r="D2939" s="23" t="s">
        <v>18</v>
      </c>
      <c r="E2939" s="24">
        <v>100.84</v>
      </c>
    </row>
    <row r="2940" spans="2:5" ht="50.1" customHeight="1">
      <c r="B2940" s="23">
        <v>93137</v>
      </c>
      <c r="C2940" s="23" t="s">
        <v>3241</v>
      </c>
      <c r="D2940" s="23" t="s">
        <v>18</v>
      </c>
      <c r="E2940" s="24">
        <v>118.08</v>
      </c>
    </row>
    <row r="2941" spans="2:5" ht="50.1" customHeight="1">
      <c r="B2941" s="23">
        <v>93138</v>
      </c>
      <c r="C2941" s="23" t="s">
        <v>3242</v>
      </c>
      <c r="D2941" s="23" t="s">
        <v>18</v>
      </c>
      <c r="E2941" s="24">
        <v>111.89</v>
      </c>
    </row>
    <row r="2942" spans="2:5" ht="50.1" customHeight="1">
      <c r="B2942" s="23">
        <v>93139</v>
      </c>
      <c r="C2942" s="23" t="s">
        <v>3243</v>
      </c>
      <c r="D2942" s="23" t="s">
        <v>18</v>
      </c>
      <c r="E2942" s="24">
        <v>140.13999999999999</v>
      </c>
    </row>
    <row r="2943" spans="2:5" ht="50.1" customHeight="1">
      <c r="B2943" s="23">
        <v>93140</v>
      </c>
      <c r="C2943" s="23" t="s">
        <v>3244</v>
      </c>
      <c r="D2943" s="23" t="s">
        <v>18</v>
      </c>
      <c r="E2943" s="24">
        <v>132.43</v>
      </c>
    </row>
    <row r="2944" spans="2:5" ht="50.1" customHeight="1">
      <c r="B2944" s="23">
        <v>93141</v>
      </c>
      <c r="C2944" s="23" t="s">
        <v>3245</v>
      </c>
      <c r="D2944" s="23" t="s">
        <v>18</v>
      </c>
      <c r="E2944" s="24">
        <v>119.81</v>
      </c>
    </row>
    <row r="2945" spans="2:5" ht="50.1" customHeight="1">
      <c r="B2945" s="23">
        <v>93142</v>
      </c>
      <c r="C2945" s="23" t="s">
        <v>3246</v>
      </c>
      <c r="D2945" s="23" t="s">
        <v>18</v>
      </c>
      <c r="E2945" s="24">
        <v>133.93</v>
      </c>
    </row>
    <row r="2946" spans="2:5" ht="50.1" customHeight="1">
      <c r="B2946" s="23">
        <v>93143</v>
      </c>
      <c r="C2946" s="23" t="s">
        <v>3247</v>
      </c>
      <c r="D2946" s="23" t="s">
        <v>18</v>
      </c>
      <c r="E2946" s="24">
        <v>121.3</v>
      </c>
    </row>
    <row r="2947" spans="2:5" ht="50.1" customHeight="1">
      <c r="B2947" s="23">
        <v>93144</v>
      </c>
      <c r="C2947" s="23" t="s">
        <v>3248</v>
      </c>
      <c r="D2947" s="23" t="s">
        <v>18</v>
      </c>
      <c r="E2947" s="24">
        <v>148.5</v>
      </c>
    </row>
    <row r="2948" spans="2:5" ht="50.1" customHeight="1">
      <c r="B2948" s="23">
        <v>93145</v>
      </c>
      <c r="C2948" s="23" t="s">
        <v>3249</v>
      </c>
      <c r="D2948" s="23" t="s">
        <v>18</v>
      </c>
      <c r="E2948" s="24">
        <v>143.68</v>
      </c>
    </row>
    <row r="2949" spans="2:5" ht="50.1" customHeight="1">
      <c r="B2949" s="23">
        <v>93146</v>
      </c>
      <c r="C2949" s="23" t="s">
        <v>3250</v>
      </c>
      <c r="D2949" s="23" t="s">
        <v>18</v>
      </c>
      <c r="E2949" s="24">
        <v>154.72999999999999</v>
      </c>
    </row>
    <row r="2950" spans="2:5" ht="50.1" customHeight="1">
      <c r="B2950" s="23">
        <v>93147</v>
      </c>
      <c r="C2950" s="23" t="s">
        <v>3251</v>
      </c>
      <c r="D2950" s="23" t="s">
        <v>18</v>
      </c>
      <c r="E2950" s="24">
        <v>175.3</v>
      </c>
    </row>
    <row r="2951" spans="2:5" ht="50.1" customHeight="1">
      <c r="B2951" s="23">
        <v>8260</v>
      </c>
      <c r="C2951" s="23" t="s">
        <v>3252</v>
      </c>
      <c r="D2951" s="23" t="s">
        <v>18</v>
      </c>
      <c r="E2951" s="24">
        <v>2620.5500000000002</v>
      </c>
    </row>
    <row r="2952" spans="2:5" ht="50.1" customHeight="1">
      <c r="B2952" s="23">
        <v>72315</v>
      </c>
      <c r="C2952" s="23" t="s">
        <v>3253</v>
      </c>
      <c r="D2952" s="23" t="s">
        <v>18</v>
      </c>
      <c r="E2952" s="24">
        <v>24.79</v>
      </c>
    </row>
    <row r="2953" spans="2:5" ht="50.1" customHeight="1">
      <c r="B2953" s="23">
        <v>96971</v>
      </c>
      <c r="C2953" s="23" t="s">
        <v>3254</v>
      </c>
      <c r="D2953" s="23" t="s">
        <v>4</v>
      </c>
      <c r="E2953" s="24">
        <v>20.239999999999998</v>
      </c>
    </row>
    <row r="2954" spans="2:5" ht="50.1" customHeight="1">
      <c r="B2954" s="23">
        <v>96972</v>
      </c>
      <c r="C2954" s="23" t="s">
        <v>3255</v>
      </c>
      <c r="D2954" s="23" t="s">
        <v>4</v>
      </c>
      <c r="E2954" s="24">
        <v>27.89</v>
      </c>
    </row>
    <row r="2955" spans="2:5" ht="50.1" customHeight="1">
      <c r="B2955" s="23">
        <v>96973</v>
      </c>
      <c r="C2955" s="23" t="s">
        <v>3256</v>
      </c>
      <c r="D2955" s="23" t="s">
        <v>4</v>
      </c>
      <c r="E2955" s="24">
        <v>35.119999999999997</v>
      </c>
    </row>
    <row r="2956" spans="2:5" ht="50.1" customHeight="1">
      <c r="B2956" s="23">
        <v>96974</v>
      </c>
      <c r="C2956" s="23" t="s">
        <v>3257</v>
      </c>
      <c r="D2956" s="23" t="s">
        <v>4</v>
      </c>
      <c r="E2956" s="24">
        <v>44.55</v>
      </c>
    </row>
    <row r="2957" spans="2:5" ht="50.1" customHeight="1">
      <c r="B2957" s="23">
        <v>96975</v>
      </c>
      <c r="C2957" s="23" t="s">
        <v>3258</v>
      </c>
      <c r="D2957" s="23" t="s">
        <v>4</v>
      </c>
      <c r="E2957" s="24">
        <v>56.9</v>
      </c>
    </row>
    <row r="2958" spans="2:5" ht="50.1" customHeight="1">
      <c r="B2958" s="23">
        <v>96976</v>
      </c>
      <c r="C2958" s="23" t="s">
        <v>3259</v>
      </c>
      <c r="D2958" s="23" t="s">
        <v>4</v>
      </c>
      <c r="E2958" s="24">
        <v>73.11</v>
      </c>
    </row>
    <row r="2959" spans="2:5" ht="50.1" customHeight="1">
      <c r="B2959" s="23">
        <v>96977</v>
      </c>
      <c r="C2959" s="23" t="s">
        <v>3260</v>
      </c>
      <c r="D2959" s="23" t="s">
        <v>4</v>
      </c>
      <c r="E2959" s="24">
        <v>26.72</v>
      </c>
    </row>
    <row r="2960" spans="2:5" ht="50.1" customHeight="1">
      <c r="B2960" s="23">
        <v>96978</v>
      </c>
      <c r="C2960" s="23" t="s">
        <v>3261</v>
      </c>
      <c r="D2960" s="23" t="s">
        <v>4</v>
      </c>
      <c r="E2960" s="24">
        <v>37.39</v>
      </c>
    </row>
    <row r="2961" spans="2:5" ht="50.1" customHeight="1">
      <c r="B2961" s="23">
        <v>96979</v>
      </c>
      <c r="C2961" s="23" t="s">
        <v>3262</v>
      </c>
      <c r="D2961" s="23" t="s">
        <v>4</v>
      </c>
      <c r="E2961" s="24">
        <v>52.31</v>
      </c>
    </row>
    <row r="2962" spans="2:5" ht="50.1" customHeight="1">
      <c r="B2962" s="23">
        <v>96984</v>
      </c>
      <c r="C2962" s="23" t="s">
        <v>3263</v>
      </c>
      <c r="D2962" s="23" t="s">
        <v>18</v>
      </c>
      <c r="E2962" s="24">
        <v>39.17</v>
      </c>
    </row>
    <row r="2963" spans="2:5" ht="50.1" customHeight="1">
      <c r="B2963" s="23">
        <v>96985</v>
      </c>
      <c r="C2963" s="23" t="s">
        <v>3264</v>
      </c>
      <c r="D2963" s="23" t="s">
        <v>18</v>
      </c>
      <c r="E2963" s="24">
        <v>33.4</v>
      </c>
    </row>
    <row r="2964" spans="2:5" ht="50.1" customHeight="1">
      <c r="B2964" s="23">
        <v>96986</v>
      </c>
      <c r="C2964" s="23" t="s">
        <v>3265</v>
      </c>
      <c r="D2964" s="23" t="s">
        <v>18</v>
      </c>
      <c r="E2964" s="24">
        <v>50.17</v>
      </c>
    </row>
    <row r="2965" spans="2:5" ht="50.1" customHeight="1">
      <c r="B2965" s="23">
        <v>96987</v>
      </c>
      <c r="C2965" s="23" t="s">
        <v>3266</v>
      </c>
      <c r="D2965" s="23" t="s">
        <v>18</v>
      </c>
      <c r="E2965" s="24">
        <v>84.93</v>
      </c>
    </row>
    <row r="2966" spans="2:5" ht="50.1" customHeight="1">
      <c r="B2966" s="23">
        <v>96988</v>
      </c>
      <c r="C2966" s="23" t="s">
        <v>3267</v>
      </c>
      <c r="D2966" s="23" t="s">
        <v>18</v>
      </c>
      <c r="E2966" s="24">
        <v>108.15</v>
      </c>
    </row>
    <row r="2967" spans="2:5" ht="50.1" customHeight="1">
      <c r="B2967" s="23">
        <v>96989</v>
      </c>
      <c r="C2967" s="23" t="s">
        <v>3268</v>
      </c>
      <c r="D2967" s="23" t="s">
        <v>18</v>
      </c>
      <c r="E2967" s="24">
        <v>71.42</v>
      </c>
    </row>
    <row r="2968" spans="2:5" ht="50.1" customHeight="1">
      <c r="B2968" s="23">
        <v>98463</v>
      </c>
      <c r="C2968" s="23" t="s">
        <v>3269</v>
      </c>
      <c r="D2968" s="23" t="s">
        <v>18</v>
      </c>
      <c r="E2968" s="24">
        <v>17.3</v>
      </c>
    </row>
    <row r="2969" spans="2:5" ht="50.1" customHeight="1">
      <c r="B2969" s="23">
        <v>9535</v>
      </c>
      <c r="C2969" s="23" t="s">
        <v>3270</v>
      </c>
      <c r="D2969" s="23" t="s">
        <v>18</v>
      </c>
      <c r="E2969" s="24">
        <v>64.150000000000006</v>
      </c>
    </row>
    <row r="2970" spans="2:5" ht="50.1" customHeight="1">
      <c r="B2970" s="23">
        <v>72322</v>
      </c>
      <c r="C2970" s="23" t="s">
        <v>3271</v>
      </c>
      <c r="D2970" s="23" t="s">
        <v>18</v>
      </c>
      <c r="E2970" s="24">
        <v>439.38</v>
      </c>
    </row>
    <row r="2971" spans="2:5" ht="50.1" customHeight="1">
      <c r="B2971" s="23">
        <v>72326</v>
      </c>
      <c r="C2971" s="23" t="s">
        <v>3272</v>
      </c>
      <c r="D2971" s="23" t="s">
        <v>18</v>
      </c>
      <c r="E2971" s="24">
        <v>639.45000000000005</v>
      </c>
    </row>
    <row r="2972" spans="2:5" ht="50.1" customHeight="1">
      <c r="B2972" s="23">
        <v>72327</v>
      </c>
      <c r="C2972" s="23" t="s">
        <v>3273</v>
      </c>
      <c r="D2972" s="23" t="s">
        <v>18</v>
      </c>
      <c r="E2972" s="24">
        <v>7.44</v>
      </c>
    </row>
    <row r="2973" spans="2:5" ht="50.1" customHeight="1">
      <c r="B2973" s="23">
        <v>72328</v>
      </c>
      <c r="C2973" s="23" t="s">
        <v>3274</v>
      </c>
      <c r="D2973" s="23" t="s">
        <v>18</v>
      </c>
      <c r="E2973" s="24">
        <v>9.31</v>
      </c>
    </row>
    <row r="2974" spans="2:5" ht="50.1" customHeight="1">
      <c r="B2974" s="23">
        <v>72330</v>
      </c>
      <c r="C2974" s="23" t="s">
        <v>3275</v>
      </c>
      <c r="D2974" s="23" t="s">
        <v>18</v>
      </c>
      <c r="E2974" s="24">
        <v>50</v>
      </c>
    </row>
    <row r="2975" spans="2:5" ht="50.1" customHeight="1">
      <c r="B2975" s="23" t="s">
        <v>3276</v>
      </c>
      <c r="C2975" s="23" t="s">
        <v>3277</v>
      </c>
      <c r="D2975" s="23" t="s">
        <v>18</v>
      </c>
      <c r="E2975" s="24">
        <v>320.89999999999998</v>
      </c>
    </row>
    <row r="2976" spans="2:5" ht="50.1" customHeight="1">
      <c r="B2976" s="23" t="s">
        <v>3278</v>
      </c>
      <c r="C2976" s="23" t="s">
        <v>3279</v>
      </c>
      <c r="D2976" s="23" t="s">
        <v>18</v>
      </c>
      <c r="E2976" s="24">
        <v>217.12</v>
      </c>
    </row>
    <row r="2977" spans="2:5" ht="50.1" customHeight="1">
      <c r="B2977" s="23" t="s">
        <v>3280</v>
      </c>
      <c r="C2977" s="23" t="s">
        <v>3281</v>
      </c>
      <c r="D2977" s="23" t="s">
        <v>18</v>
      </c>
      <c r="E2977" s="24">
        <v>333.34</v>
      </c>
    </row>
    <row r="2978" spans="2:5" ht="50.1" customHeight="1">
      <c r="B2978" s="23" t="s">
        <v>3282</v>
      </c>
      <c r="C2978" s="23" t="s">
        <v>3283</v>
      </c>
      <c r="D2978" s="23" t="s">
        <v>18</v>
      </c>
      <c r="E2978" s="24">
        <v>615.02</v>
      </c>
    </row>
    <row r="2979" spans="2:5" ht="50.1" customHeight="1">
      <c r="B2979" s="23">
        <v>83482</v>
      </c>
      <c r="C2979" s="23" t="s">
        <v>3284</v>
      </c>
      <c r="D2979" s="23" t="s">
        <v>18</v>
      </c>
      <c r="E2979" s="24">
        <v>50</v>
      </c>
    </row>
    <row r="2980" spans="2:5" ht="50.1" customHeight="1">
      <c r="B2980" s="23">
        <v>83487</v>
      </c>
      <c r="C2980" s="23" t="s">
        <v>3285</v>
      </c>
      <c r="D2980" s="23" t="s">
        <v>18</v>
      </c>
      <c r="E2980" s="24">
        <v>102.8</v>
      </c>
    </row>
    <row r="2981" spans="2:5" ht="50.1" customHeight="1">
      <c r="B2981" s="23">
        <v>83490</v>
      </c>
      <c r="C2981" s="23" t="s">
        <v>3286</v>
      </c>
      <c r="D2981" s="23" t="s">
        <v>18</v>
      </c>
      <c r="E2981" s="24">
        <v>213.95</v>
      </c>
    </row>
    <row r="2982" spans="2:5" ht="50.1" customHeight="1">
      <c r="B2982" s="23">
        <v>83491</v>
      </c>
      <c r="C2982" s="23" t="s">
        <v>3287</v>
      </c>
      <c r="D2982" s="23" t="s">
        <v>18</v>
      </c>
      <c r="E2982" s="24">
        <v>301.93</v>
      </c>
    </row>
    <row r="2983" spans="2:5" ht="50.1" customHeight="1">
      <c r="B2983" s="23">
        <v>83492</v>
      </c>
      <c r="C2983" s="23" t="s">
        <v>3288</v>
      </c>
      <c r="D2983" s="23" t="s">
        <v>18</v>
      </c>
      <c r="E2983" s="24">
        <v>455.79</v>
      </c>
    </row>
    <row r="2984" spans="2:5" ht="50.1" customHeight="1">
      <c r="B2984" s="23">
        <v>83493</v>
      </c>
      <c r="C2984" s="23" t="s">
        <v>3289</v>
      </c>
      <c r="D2984" s="23" t="s">
        <v>18</v>
      </c>
      <c r="E2984" s="24">
        <v>50</v>
      </c>
    </row>
    <row r="2985" spans="2:5" ht="50.1" customHeight="1">
      <c r="B2985" s="23">
        <v>85195</v>
      </c>
      <c r="C2985" s="23" t="s">
        <v>3290</v>
      </c>
      <c r="D2985" s="23" t="s">
        <v>18</v>
      </c>
      <c r="E2985" s="24">
        <v>68.31</v>
      </c>
    </row>
    <row r="2986" spans="2:5" ht="50.1" customHeight="1">
      <c r="B2986" s="23">
        <v>88547</v>
      </c>
      <c r="C2986" s="23" t="s">
        <v>3291</v>
      </c>
      <c r="D2986" s="23" t="s">
        <v>18</v>
      </c>
      <c r="E2986" s="24">
        <v>74.989999999999995</v>
      </c>
    </row>
    <row r="2987" spans="2:5" ht="50.1" customHeight="1">
      <c r="B2987" s="23">
        <v>72283</v>
      </c>
      <c r="C2987" s="23" t="s">
        <v>3292</v>
      </c>
      <c r="D2987" s="23" t="s">
        <v>18</v>
      </c>
      <c r="E2987" s="24">
        <v>714.82</v>
      </c>
    </row>
    <row r="2988" spans="2:5" ht="50.1" customHeight="1">
      <c r="B2988" s="23">
        <v>72287</v>
      </c>
      <c r="C2988" s="23" t="s">
        <v>3293</v>
      </c>
      <c r="D2988" s="23" t="s">
        <v>18</v>
      </c>
      <c r="E2988" s="24">
        <v>181.8</v>
      </c>
    </row>
    <row r="2989" spans="2:5" ht="50.1" customHeight="1">
      <c r="B2989" s="23">
        <v>72288</v>
      </c>
      <c r="C2989" s="23" t="s">
        <v>3294</v>
      </c>
      <c r="D2989" s="23" t="s">
        <v>18</v>
      </c>
      <c r="E2989" s="24">
        <v>226.34</v>
      </c>
    </row>
    <row r="2990" spans="2:5" ht="50.1" customHeight="1">
      <c r="B2990" s="23">
        <v>72553</v>
      </c>
      <c r="C2990" s="23" t="s">
        <v>3295</v>
      </c>
      <c r="D2990" s="23" t="s">
        <v>18</v>
      </c>
      <c r="E2990" s="24">
        <v>126.99</v>
      </c>
    </row>
    <row r="2991" spans="2:5" ht="50.1" customHeight="1">
      <c r="B2991" s="23">
        <v>72554</v>
      </c>
      <c r="C2991" s="23" t="s">
        <v>3296</v>
      </c>
      <c r="D2991" s="23" t="s">
        <v>18</v>
      </c>
      <c r="E2991" s="24">
        <v>423.15</v>
      </c>
    </row>
    <row r="2992" spans="2:5" ht="50.1" customHeight="1">
      <c r="B2992" s="23" t="s">
        <v>3297</v>
      </c>
      <c r="C2992" s="23" t="s">
        <v>3298</v>
      </c>
      <c r="D2992" s="23" t="s">
        <v>18</v>
      </c>
      <c r="E2992" s="24">
        <v>133.5</v>
      </c>
    </row>
    <row r="2993" spans="2:5" ht="50.1" customHeight="1">
      <c r="B2993" s="23" t="s">
        <v>3299</v>
      </c>
      <c r="C2993" s="23" t="s">
        <v>3300</v>
      </c>
      <c r="D2993" s="23" t="s">
        <v>18</v>
      </c>
      <c r="E2993" s="24">
        <v>137.47</v>
      </c>
    </row>
    <row r="2994" spans="2:5" ht="50.1" customHeight="1">
      <c r="B2994" s="23">
        <v>83633</v>
      </c>
      <c r="C2994" s="23" t="s">
        <v>3301</v>
      </c>
      <c r="D2994" s="23" t="s">
        <v>18</v>
      </c>
      <c r="E2994" s="24">
        <v>1724.63</v>
      </c>
    </row>
    <row r="2995" spans="2:5" ht="50.1" customHeight="1">
      <c r="B2995" s="23">
        <v>83634</v>
      </c>
      <c r="C2995" s="23" t="s">
        <v>3302</v>
      </c>
      <c r="D2995" s="23" t="s">
        <v>18</v>
      </c>
      <c r="E2995" s="24">
        <v>397.92</v>
      </c>
    </row>
    <row r="2996" spans="2:5" ht="50.1" customHeight="1">
      <c r="B2996" s="23">
        <v>83635</v>
      </c>
      <c r="C2996" s="23" t="s">
        <v>3303</v>
      </c>
      <c r="D2996" s="23" t="s">
        <v>18</v>
      </c>
      <c r="E2996" s="24">
        <v>154.66</v>
      </c>
    </row>
    <row r="2997" spans="2:5" ht="50.1" customHeight="1">
      <c r="B2997" s="23">
        <v>96765</v>
      </c>
      <c r="C2997" s="23" t="s">
        <v>3304</v>
      </c>
      <c r="D2997" s="23" t="s">
        <v>18</v>
      </c>
      <c r="E2997" s="24">
        <v>836.48</v>
      </c>
    </row>
    <row r="2998" spans="2:5" ht="50.1" customHeight="1">
      <c r="B2998" s="23">
        <v>72337</v>
      </c>
      <c r="C2998" s="23" t="s">
        <v>3305</v>
      </c>
      <c r="D2998" s="23" t="s">
        <v>18</v>
      </c>
      <c r="E2998" s="24">
        <v>20.11</v>
      </c>
    </row>
    <row r="2999" spans="2:5" ht="50.1" customHeight="1">
      <c r="B2999" s="23" t="s">
        <v>3306</v>
      </c>
      <c r="C2999" s="23" t="s">
        <v>3307</v>
      </c>
      <c r="D2999" s="23" t="s">
        <v>18</v>
      </c>
      <c r="E2999" s="24">
        <v>167.65</v>
      </c>
    </row>
    <row r="3000" spans="2:5" ht="50.1" customHeight="1">
      <c r="B3000" s="23" t="s">
        <v>3308</v>
      </c>
      <c r="C3000" s="23" t="s">
        <v>3309</v>
      </c>
      <c r="D3000" s="23" t="s">
        <v>18</v>
      </c>
      <c r="E3000" s="24">
        <v>306.98</v>
      </c>
    </row>
    <row r="3001" spans="2:5" ht="50.1" customHeight="1">
      <c r="B3001" s="23" t="s">
        <v>3310</v>
      </c>
      <c r="C3001" s="23" t="s">
        <v>3311</v>
      </c>
      <c r="D3001" s="23" t="s">
        <v>18</v>
      </c>
      <c r="E3001" s="24">
        <v>988.2</v>
      </c>
    </row>
    <row r="3002" spans="2:5" ht="50.1" customHeight="1">
      <c r="B3002" s="23" t="s">
        <v>3312</v>
      </c>
      <c r="C3002" s="23" t="s">
        <v>3313</v>
      </c>
      <c r="D3002" s="23" t="s">
        <v>4</v>
      </c>
      <c r="E3002" s="24">
        <v>1.55</v>
      </c>
    </row>
    <row r="3003" spans="2:5" ht="50.1" customHeight="1">
      <c r="B3003" s="23">
        <v>83366</v>
      </c>
      <c r="C3003" s="23" t="s">
        <v>3314</v>
      </c>
      <c r="D3003" s="23" t="s">
        <v>18</v>
      </c>
      <c r="E3003" s="24">
        <v>54.8</v>
      </c>
    </row>
    <row r="3004" spans="2:5" ht="50.1" customHeight="1">
      <c r="B3004" s="23">
        <v>83367</v>
      </c>
      <c r="C3004" s="23" t="s">
        <v>3315</v>
      </c>
      <c r="D3004" s="23" t="s">
        <v>18</v>
      </c>
      <c r="E3004" s="24">
        <v>318.51</v>
      </c>
    </row>
    <row r="3005" spans="2:5" ht="50.1" customHeight="1">
      <c r="B3005" s="23">
        <v>83368</v>
      </c>
      <c r="C3005" s="23" t="s">
        <v>3316</v>
      </c>
      <c r="D3005" s="23" t="s">
        <v>18</v>
      </c>
      <c r="E3005" s="24">
        <v>890.5</v>
      </c>
    </row>
    <row r="3006" spans="2:5" ht="50.1" customHeight="1">
      <c r="B3006" s="23">
        <v>83369</v>
      </c>
      <c r="C3006" s="23" t="s">
        <v>3317</v>
      </c>
      <c r="D3006" s="23" t="s">
        <v>18</v>
      </c>
      <c r="E3006" s="24">
        <v>217.98</v>
      </c>
    </row>
    <row r="3007" spans="2:5" ht="50.1" customHeight="1">
      <c r="B3007" s="23">
        <v>83370</v>
      </c>
      <c r="C3007" s="23" t="s">
        <v>3318</v>
      </c>
      <c r="D3007" s="23" t="s">
        <v>18</v>
      </c>
      <c r="E3007" s="24">
        <v>142.47</v>
      </c>
    </row>
    <row r="3008" spans="2:5" ht="50.1" customHeight="1">
      <c r="B3008" s="23">
        <v>83371</v>
      </c>
      <c r="C3008" s="23" t="s">
        <v>3319</v>
      </c>
      <c r="D3008" s="23" t="s">
        <v>18</v>
      </c>
      <c r="E3008" s="24">
        <v>89.54</v>
      </c>
    </row>
    <row r="3009" spans="2:5" ht="50.1" customHeight="1">
      <c r="B3009" s="23">
        <v>83639</v>
      </c>
      <c r="C3009" s="23" t="s">
        <v>3320</v>
      </c>
      <c r="D3009" s="23" t="s">
        <v>4</v>
      </c>
      <c r="E3009" s="24">
        <v>47.03</v>
      </c>
    </row>
    <row r="3010" spans="2:5" ht="50.1" customHeight="1">
      <c r="B3010" s="23">
        <v>84676</v>
      </c>
      <c r="C3010" s="23" t="s">
        <v>3321</v>
      </c>
      <c r="D3010" s="23" t="s">
        <v>18</v>
      </c>
      <c r="E3010" s="24">
        <v>298.37</v>
      </c>
    </row>
    <row r="3011" spans="2:5" ht="50.1" customHeight="1">
      <c r="B3011" s="23">
        <v>84796</v>
      </c>
      <c r="C3011" s="23" t="s">
        <v>3322</v>
      </c>
      <c r="D3011" s="23" t="s">
        <v>18</v>
      </c>
      <c r="E3011" s="24">
        <v>452.99</v>
      </c>
    </row>
    <row r="3012" spans="2:5" ht="50.1" customHeight="1">
      <c r="B3012" s="23">
        <v>84798</v>
      </c>
      <c r="C3012" s="23" t="s">
        <v>3323</v>
      </c>
      <c r="D3012" s="23" t="s">
        <v>18</v>
      </c>
      <c r="E3012" s="24">
        <v>207.51</v>
      </c>
    </row>
    <row r="3013" spans="2:5" ht="50.1" customHeight="1">
      <c r="B3013" s="23">
        <v>98261</v>
      </c>
      <c r="C3013" s="23" t="s">
        <v>3324</v>
      </c>
      <c r="D3013" s="23" t="s">
        <v>4</v>
      </c>
      <c r="E3013" s="24">
        <v>2.61</v>
      </c>
    </row>
    <row r="3014" spans="2:5" ht="50.1" customHeight="1">
      <c r="B3014" s="23">
        <v>98262</v>
      </c>
      <c r="C3014" s="23" t="s">
        <v>3325</v>
      </c>
      <c r="D3014" s="23" t="s">
        <v>4</v>
      </c>
      <c r="E3014" s="24">
        <v>3.04</v>
      </c>
    </row>
    <row r="3015" spans="2:5" ht="50.1" customHeight="1">
      <c r="B3015" s="23">
        <v>98263</v>
      </c>
      <c r="C3015" s="23" t="s">
        <v>3326</v>
      </c>
      <c r="D3015" s="23" t="s">
        <v>4</v>
      </c>
      <c r="E3015" s="24">
        <v>3.55</v>
      </c>
    </row>
    <row r="3016" spans="2:5" ht="50.1" customHeight="1">
      <c r="B3016" s="23">
        <v>98264</v>
      </c>
      <c r="C3016" s="23" t="s">
        <v>3327</v>
      </c>
      <c r="D3016" s="23" t="s">
        <v>4</v>
      </c>
      <c r="E3016" s="24">
        <v>3.96</v>
      </c>
    </row>
    <row r="3017" spans="2:5" ht="50.1" customHeight="1">
      <c r="B3017" s="23">
        <v>98265</v>
      </c>
      <c r="C3017" s="23" t="s">
        <v>3328</v>
      </c>
      <c r="D3017" s="23" t="s">
        <v>4</v>
      </c>
      <c r="E3017" s="24">
        <v>4.5599999999999996</v>
      </c>
    </row>
    <row r="3018" spans="2:5" ht="50.1" customHeight="1">
      <c r="B3018" s="23">
        <v>98266</v>
      </c>
      <c r="C3018" s="23" t="s">
        <v>3329</v>
      </c>
      <c r="D3018" s="23" t="s">
        <v>4</v>
      </c>
      <c r="E3018" s="24">
        <v>4.9000000000000004</v>
      </c>
    </row>
    <row r="3019" spans="2:5" ht="50.1" customHeight="1">
      <c r="B3019" s="23">
        <v>98267</v>
      </c>
      <c r="C3019" s="23" t="s">
        <v>3330</v>
      </c>
      <c r="D3019" s="23" t="s">
        <v>4</v>
      </c>
      <c r="E3019" s="24">
        <v>7.95</v>
      </c>
    </row>
    <row r="3020" spans="2:5" ht="50.1" customHeight="1">
      <c r="B3020" s="23">
        <v>98268</v>
      </c>
      <c r="C3020" s="23" t="s">
        <v>3331</v>
      </c>
      <c r="D3020" s="23" t="s">
        <v>4</v>
      </c>
      <c r="E3020" s="24">
        <v>12.78</v>
      </c>
    </row>
    <row r="3021" spans="2:5" ht="50.1" customHeight="1">
      <c r="B3021" s="23">
        <v>98269</v>
      </c>
      <c r="C3021" s="23" t="s">
        <v>3332</v>
      </c>
      <c r="D3021" s="23" t="s">
        <v>4</v>
      </c>
      <c r="E3021" s="24">
        <v>16.45</v>
      </c>
    </row>
    <row r="3022" spans="2:5" ht="50.1" customHeight="1">
      <c r="B3022" s="23">
        <v>98270</v>
      </c>
      <c r="C3022" s="23" t="s">
        <v>3333</v>
      </c>
      <c r="D3022" s="23" t="s">
        <v>4</v>
      </c>
      <c r="E3022" s="24">
        <v>26.49</v>
      </c>
    </row>
    <row r="3023" spans="2:5" ht="50.1" customHeight="1">
      <c r="B3023" s="23">
        <v>98271</v>
      </c>
      <c r="C3023" s="23" t="s">
        <v>3334</v>
      </c>
      <c r="D3023" s="23" t="s">
        <v>4</v>
      </c>
      <c r="E3023" s="24">
        <v>40.869999999999997</v>
      </c>
    </row>
    <row r="3024" spans="2:5" ht="50.1" customHeight="1">
      <c r="B3024" s="23">
        <v>98272</v>
      </c>
      <c r="C3024" s="23" t="s">
        <v>3335</v>
      </c>
      <c r="D3024" s="23" t="s">
        <v>4</v>
      </c>
      <c r="E3024" s="24">
        <v>95.31</v>
      </c>
    </row>
    <row r="3025" spans="2:5" ht="50.1" customHeight="1">
      <c r="B3025" s="23">
        <v>98273</v>
      </c>
      <c r="C3025" s="23" t="s">
        <v>3336</v>
      </c>
      <c r="D3025" s="23" t="s">
        <v>4</v>
      </c>
      <c r="E3025" s="24">
        <v>1.82</v>
      </c>
    </row>
    <row r="3026" spans="2:5" ht="50.1" customHeight="1">
      <c r="B3026" s="23">
        <v>98274</v>
      </c>
      <c r="C3026" s="23" t="s">
        <v>3337</v>
      </c>
      <c r="D3026" s="23" t="s">
        <v>4</v>
      </c>
      <c r="E3026" s="24">
        <v>2.42</v>
      </c>
    </row>
    <row r="3027" spans="2:5" ht="50.1" customHeight="1">
      <c r="B3027" s="23">
        <v>98275</v>
      </c>
      <c r="C3027" s="23" t="s">
        <v>3338</v>
      </c>
      <c r="D3027" s="23" t="s">
        <v>4</v>
      </c>
      <c r="E3027" s="24">
        <v>2.76</v>
      </c>
    </row>
    <row r="3028" spans="2:5" ht="50.1" customHeight="1">
      <c r="B3028" s="23">
        <v>98276</v>
      </c>
      <c r="C3028" s="23" t="s">
        <v>3339</v>
      </c>
      <c r="D3028" s="23" t="s">
        <v>4</v>
      </c>
      <c r="E3028" s="24">
        <v>5.81</v>
      </c>
    </row>
    <row r="3029" spans="2:5" ht="50.1" customHeight="1">
      <c r="B3029" s="23">
        <v>98277</v>
      </c>
      <c r="C3029" s="23" t="s">
        <v>3340</v>
      </c>
      <c r="D3029" s="23" t="s">
        <v>4</v>
      </c>
      <c r="E3029" s="24">
        <v>10.65</v>
      </c>
    </row>
    <row r="3030" spans="2:5" ht="50.1" customHeight="1">
      <c r="B3030" s="23">
        <v>98278</v>
      </c>
      <c r="C3030" s="23" t="s">
        <v>3341</v>
      </c>
      <c r="D3030" s="23" t="s">
        <v>4</v>
      </c>
      <c r="E3030" s="24">
        <v>14.31</v>
      </c>
    </row>
    <row r="3031" spans="2:5" ht="50.1" customHeight="1">
      <c r="B3031" s="23">
        <v>98279</v>
      </c>
      <c r="C3031" s="23" t="s">
        <v>3342</v>
      </c>
      <c r="D3031" s="23" t="s">
        <v>4</v>
      </c>
      <c r="E3031" s="24">
        <v>24.36</v>
      </c>
    </row>
    <row r="3032" spans="2:5" ht="50.1" customHeight="1">
      <c r="B3032" s="23">
        <v>98280</v>
      </c>
      <c r="C3032" s="23" t="s">
        <v>3343</v>
      </c>
      <c r="D3032" s="23" t="s">
        <v>4</v>
      </c>
      <c r="E3032" s="24">
        <v>5.36</v>
      </c>
    </row>
    <row r="3033" spans="2:5" ht="50.1" customHeight="1">
      <c r="B3033" s="23">
        <v>98281</v>
      </c>
      <c r="C3033" s="23" t="s">
        <v>3344</v>
      </c>
      <c r="D3033" s="23" t="s">
        <v>4</v>
      </c>
      <c r="E3033" s="24">
        <v>5.8</v>
      </c>
    </row>
    <row r="3034" spans="2:5" ht="50.1" customHeight="1">
      <c r="B3034" s="23">
        <v>98282</v>
      </c>
      <c r="C3034" s="23" t="s">
        <v>3345</v>
      </c>
      <c r="D3034" s="23" t="s">
        <v>4</v>
      </c>
      <c r="E3034" s="24">
        <v>6.31</v>
      </c>
    </row>
    <row r="3035" spans="2:5" ht="50.1" customHeight="1">
      <c r="B3035" s="23">
        <v>98283</v>
      </c>
      <c r="C3035" s="23" t="s">
        <v>3346</v>
      </c>
      <c r="D3035" s="23" t="s">
        <v>4</v>
      </c>
      <c r="E3035" s="24">
        <v>6.72</v>
      </c>
    </row>
    <row r="3036" spans="2:5" ht="50.1" customHeight="1">
      <c r="B3036" s="23">
        <v>98284</v>
      </c>
      <c r="C3036" s="23" t="s">
        <v>3347</v>
      </c>
      <c r="D3036" s="23" t="s">
        <v>4</v>
      </c>
      <c r="E3036" s="24">
        <v>7.3</v>
      </c>
    </row>
    <row r="3037" spans="2:5" ht="50.1" customHeight="1">
      <c r="B3037" s="23">
        <v>98285</v>
      </c>
      <c r="C3037" s="23" t="s">
        <v>3348</v>
      </c>
      <c r="D3037" s="23" t="s">
        <v>4</v>
      </c>
      <c r="E3037" s="24">
        <v>7.65</v>
      </c>
    </row>
    <row r="3038" spans="2:5" ht="50.1" customHeight="1">
      <c r="B3038" s="23">
        <v>98286</v>
      </c>
      <c r="C3038" s="23" t="s">
        <v>3349</v>
      </c>
      <c r="D3038" s="23" t="s">
        <v>4</v>
      </c>
      <c r="E3038" s="24">
        <v>10.7</v>
      </c>
    </row>
    <row r="3039" spans="2:5" ht="50.1" customHeight="1">
      <c r="B3039" s="23">
        <v>98287</v>
      </c>
      <c r="C3039" s="23" t="s">
        <v>3350</v>
      </c>
      <c r="D3039" s="23" t="s">
        <v>4</v>
      </c>
      <c r="E3039" s="24">
        <v>0.96</v>
      </c>
    </row>
    <row r="3040" spans="2:5" ht="50.1" customHeight="1">
      <c r="B3040" s="23">
        <v>98288</v>
      </c>
      <c r="C3040" s="23" t="s">
        <v>3351</v>
      </c>
      <c r="D3040" s="23" t="s">
        <v>4</v>
      </c>
      <c r="E3040" s="24">
        <v>1.39</v>
      </c>
    </row>
    <row r="3041" spans="2:5" ht="50.1" customHeight="1">
      <c r="B3041" s="23">
        <v>98289</v>
      </c>
      <c r="C3041" s="23" t="s">
        <v>3352</v>
      </c>
      <c r="D3041" s="23" t="s">
        <v>4</v>
      </c>
      <c r="E3041" s="24">
        <v>1.9</v>
      </c>
    </row>
    <row r="3042" spans="2:5" ht="50.1" customHeight="1">
      <c r="B3042" s="23">
        <v>98290</v>
      </c>
      <c r="C3042" s="23" t="s">
        <v>3353</v>
      </c>
      <c r="D3042" s="23" t="s">
        <v>4</v>
      </c>
      <c r="E3042" s="24">
        <v>2.31</v>
      </c>
    </row>
    <row r="3043" spans="2:5" ht="50.1" customHeight="1">
      <c r="B3043" s="23">
        <v>98291</v>
      </c>
      <c r="C3043" s="23" t="s">
        <v>3354</v>
      </c>
      <c r="D3043" s="23" t="s">
        <v>4</v>
      </c>
      <c r="E3043" s="24">
        <v>2.91</v>
      </c>
    </row>
    <row r="3044" spans="2:5" ht="50.1" customHeight="1">
      <c r="B3044" s="23">
        <v>98292</v>
      </c>
      <c r="C3044" s="23" t="s">
        <v>3355</v>
      </c>
      <c r="D3044" s="23" t="s">
        <v>4</v>
      </c>
      <c r="E3044" s="24">
        <v>3.25</v>
      </c>
    </row>
    <row r="3045" spans="2:5" ht="50.1" customHeight="1">
      <c r="B3045" s="23">
        <v>98293</v>
      </c>
      <c r="C3045" s="23" t="s">
        <v>3356</v>
      </c>
      <c r="D3045" s="23" t="s">
        <v>4</v>
      </c>
      <c r="E3045" s="24">
        <v>6.3</v>
      </c>
    </row>
    <row r="3046" spans="2:5" ht="50.1" customHeight="1">
      <c r="B3046" s="23">
        <v>98400</v>
      </c>
      <c r="C3046" s="23" t="s">
        <v>3357</v>
      </c>
      <c r="D3046" s="23" t="s">
        <v>4</v>
      </c>
      <c r="E3046" s="24">
        <v>9.35</v>
      </c>
    </row>
    <row r="3047" spans="2:5" ht="50.1" customHeight="1">
      <c r="B3047" s="23">
        <v>98401</v>
      </c>
      <c r="C3047" s="23" t="s">
        <v>3358</v>
      </c>
      <c r="D3047" s="23" t="s">
        <v>4</v>
      </c>
      <c r="E3047" s="24">
        <v>14.29</v>
      </c>
    </row>
    <row r="3048" spans="2:5" ht="50.1" customHeight="1">
      <c r="B3048" s="23">
        <v>98402</v>
      </c>
      <c r="C3048" s="23" t="s">
        <v>3359</v>
      </c>
      <c r="D3048" s="23" t="s">
        <v>4</v>
      </c>
      <c r="E3048" s="24">
        <v>18.45</v>
      </c>
    </row>
    <row r="3049" spans="2:5" ht="50.1" customHeight="1">
      <c r="B3049" s="23">
        <v>98397</v>
      </c>
      <c r="C3049" s="23" t="s">
        <v>3360</v>
      </c>
      <c r="D3049" s="23" t="s">
        <v>19</v>
      </c>
      <c r="E3049" s="24">
        <v>8.89</v>
      </c>
    </row>
    <row r="3050" spans="2:5" ht="50.1" customHeight="1">
      <c r="B3050" s="23" t="s">
        <v>3361</v>
      </c>
      <c r="C3050" s="23" t="s">
        <v>3362</v>
      </c>
      <c r="D3050" s="23" t="s">
        <v>18</v>
      </c>
      <c r="E3050" s="24">
        <v>5361.51</v>
      </c>
    </row>
    <row r="3051" spans="2:5" ht="50.1" customHeight="1">
      <c r="B3051" s="23">
        <v>85120</v>
      </c>
      <c r="C3051" s="23" t="s">
        <v>3363</v>
      </c>
      <c r="D3051" s="23" t="s">
        <v>18</v>
      </c>
      <c r="E3051" s="24">
        <v>114.14</v>
      </c>
    </row>
    <row r="3052" spans="2:5" ht="50.1" customHeight="1">
      <c r="B3052" s="23">
        <v>83486</v>
      </c>
      <c r="C3052" s="23" t="s">
        <v>3364</v>
      </c>
      <c r="D3052" s="23" t="s">
        <v>18</v>
      </c>
      <c r="E3052" s="24">
        <v>1183.67</v>
      </c>
    </row>
    <row r="3053" spans="2:5" ht="50.1" customHeight="1">
      <c r="B3053" s="23">
        <v>83643</v>
      </c>
      <c r="C3053" s="23" t="s">
        <v>3365</v>
      </c>
      <c r="D3053" s="23" t="s">
        <v>18</v>
      </c>
      <c r="E3053" s="24">
        <v>3224.7</v>
      </c>
    </row>
    <row r="3054" spans="2:5" ht="50.1" customHeight="1">
      <c r="B3054" s="23">
        <v>83644</v>
      </c>
      <c r="C3054" s="23" t="s">
        <v>3366</v>
      </c>
      <c r="D3054" s="23" t="s">
        <v>18</v>
      </c>
      <c r="E3054" s="24">
        <v>4998.3599999999997</v>
      </c>
    </row>
    <row r="3055" spans="2:5" ht="50.1" customHeight="1">
      <c r="B3055" s="23">
        <v>83645</v>
      </c>
      <c r="C3055" s="23" t="s">
        <v>3367</v>
      </c>
      <c r="D3055" s="23" t="s">
        <v>18</v>
      </c>
      <c r="E3055" s="24">
        <v>1587.97</v>
      </c>
    </row>
    <row r="3056" spans="2:5" ht="50.1" customHeight="1">
      <c r="B3056" s="23">
        <v>83646</v>
      </c>
      <c r="C3056" s="23" t="s">
        <v>3368</v>
      </c>
      <c r="D3056" s="23" t="s">
        <v>18</v>
      </c>
      <c r="E3056" s="24">
        <v>1843.49</v>
      </c>
    </row>
    <row r="3057" spans="2:5" ht="50.1" customHeight="1">
      <c r="B3057" s="23">
        <v>83647</v>
      </c>
      <c r="C3057" s="23" t="s">
        <v>3369</v>
      </c>
      <c r="D3057" s="23" t="s">
        <v>18</v>
      </c>
      <c r="E3057" s="24">
        <v>1205.5999999999999</v>
      </c>
    </row>
    <row r="3058" spans="2:5" ht="50.1" customHeight="1">
      <c r="B3058" s="23">
        <v>83648</v>
      </c>
      <c r="C3058" s="23" t="s">
        <v>3370</v>
      </c>
      <c r="D3058" s="23" t="s">
        <v>18</v>
      </c>
      <c r="E3058" s="24">
        <v>773.6</v>
      </c>
    </row>
    <row r="3059" spans="2:5" ht="50.1" customHeight="1">
      <c r="B3059" s="23">
        <v>83649</v>
      </c>
      <c r="C3059" s="23" t="s">
        <v>3371</v>
      </c>
      <c r="D3059" s="23" t="s">
        <v>18</v>
      </c>
      <c r="E3059" s="24">
        <v>4560.53</v>
      </c>
    </row>
    <row r="3060" spans="2:5" ht="50.1" customHeight="1">
      <c r="B3060" s="23">
        <v>83650</v>
      </c>
      <c r="C3060" s="23" t="s">
        <v>3372</v>
      </c>
      <c r="D3060" s="23" t="s">
        <v>18</v>
      </c>
      <c r="E3060" s="24">
        <v>3795.79</v>
      </c>
    </row>
    <row r="3061" spans="2:5" ht="50.1" customHeight="1">
      <c r="B3061" s="23">
        <v>98294</v>
      </c>
      <c r="C3061" s="23" t="s">
        <v>3373</v>
      </c>
      <c r="D3061" s="23" t="s">
        <v>4</v>
      </c>
      <c r="E3061" s="24">
        <v>1.69</v>
      </c>
    </row>
    <row r="3062" spans="2:5" ht="50.1" customHeight="1">
      <c r="B3062" s="23">
        <v>98295</v>
      </c>
      <c r="C3062" s="23" t="s">
        <v>3374</v>
      </c>
      <c r="D3062" s="23" t="s">
        <v>4</v>
      </c>
      <c r="E3062" s="24">
        <v>1.19</v>
      </c>
    </row>
    <row r="3063" spans="2:5" ht="50.1" customHeight="1">
      <c r="B3063" s="23">
        <v>98296</v>
      </c>
      <c r="C3063" s="23" t="s">
        <v>3375</v>
      </c>
      <c r="D3063" s="23" t="s">
        <v>4</v>
      </c>
      <c r="E3063" s="24">
        <v>2.61</v>
      </c>
    </row>
    <row r="3064" spans="2:5" ht="50.1" customHeight="1">
      <c r="B3064" s="23">
        <v>98297</v>
      </c>
      <c r="C3064" s="23" t="s">
        <v>3376</v>
      </c>
      <c r="D3064" s="23" t="s">
        <v>4</v>
      </c>
      <c r="E3064" s="24">
        <v>1.81</v>
      </c>
    </row>
    <row r="3065" spans="2:5" ht="50.1" customHeight="1">
      <c r="B3065" s="23">
        <v>98301</v>
      </c>
      <c r="C3065" s="23" t="s">
        <v>3377</v>
      </c>
      <c r="D3065" s="23" t="s">
        <v>18</v>
      </c>
      <c r="E3065" s="24">
        <v>389.95</v>
      </c>
    </row>
    <row r="3066" spans="2:5" ht="50.1" customHeight="1">
      <c r="B3066" s="23">
        <v>98302</v>
      </c>
      <c r="C3066" s="23" t="s">
        <v>3378</v>
      </c>
      <c r="D3066" s="23" t="s">
        <v>18</v>
      </c>
      <c r="E3066" s="24">
        <v>516.17999999999995</v>
      </c>
    </row>
    <row r="3067" spans="2:5" ht="50.1" customHeight="1">
      <c r="B3067" s="23">
        <v>98304</v>
      </c>
      <c r="C3067" s="23" t="s">
        <v>3379</v>
      </c>
      <c r="D3067" s="23" t="s">
        <v>18</v>
      </c>
      <c r="E3067" s="24">
        <v>836.7</v>
      </c>
    </row>
    <row r="3068" spans="2:5" ht="50.1" customHeight="1">
      <c r="B3068" s="23">
        <v>98307</v>
      </c>
      <c r="C3068" s="23" t="s">
        <v>3380</v>
      </c>
      <c r="D3068" s="23" t="s">
        <v>18</v>
      </c>
      <c r="E3068" s="24">
        <v>31.76</v>
      </c>
    </row>
    <row r="3069" spans="2:5" ht="50.1" customHeight="1">
      <c r="B3069" s="23">
        <v>98308</v>
      </c>
      <c r="C3069" s="23" t="s">
        <v>3381</v>
      </c>
      <c r="D3069" s="23" t="s">
        <v>18</v>
      </c>
      <c r="E3069" s="24">
        <v>21.16</v>
      </c>
    </row>
    <row r="3070" spans="2:5" ht="50.1" customHeight="1">
      <c r="B3070" s="23">
        <v>98593</v>
      </c>
      <c r="C3070" s="23" t="s">
        <v>3382</v>
      </c>
      <c r="D3070" s="23" t="s">
        <v>18</v>
      </c>
      <c r="E3070" s="24">
        <v>685.93</v>
      </c>
    </row>
    <row r="3071" spans="2:5" ht="50.1" customHeight="1">
      <c r="B3071" s="23">
        <v>89355</v>
      </c>
      <c r="C3071" s="23" t="s">
        <v>3383</v>
      </c>
      <c r="D3071" s="23" t="s">
        <v>4</v>
      </c>
      <c r="E3071" s="24">
        <v>13.25</v>
      </c>
    </row>
    <row r="3072" spans="2:5" ht="50.1" customHeight="1">
      <c r="B3072" s="23">
        <v>89356</v>
      </c>
      <c r="C3072" s="23" t="s">
        <v>3384</v>
      </c>
      <c r="D3072" s="23" t="s">
        <v>4</v>
      </c>
      <c r="E3072" s="24">
        <v>15.57</v>
      </c>
    </row>
    <row r="3073" spans="2:5" ht="50.1" customHeight="1">
      <c r="B3073" s="23">
        <v>89357</v>
      </c>
      <c r="C3073" s="23" t="s">
        <v>3385</v>
      </c>
      <c r="D3073" s="23" t="s">
        <v>4</v>
      </c>
      <c r="E3073" s="24">
        <v>21.13</v>
      </c>
    </row>
    <row r="3074" spans="2:5" ht="50.1" customHeight="1">
      <c r="B3074" s="23">
        <v>89401</v>
      </c>
      <c r="C3074" s="23" t="s">
        <v>3386</v>
      </c>
      <c r="D3074" s="23" t="s">
        <v>4</v>
      </c>
      <c r="E3074" s="24">
        <v>5.32</v>
      </c>
    </row>
    <row r="3075" spans="2:5" ht="50.1" customHeight="1">
      <c r="B3075" s="23">
        <v>89402</v>
      </c>
      <c r="C3075" s="23" t="s">
        <v>3387</v>
      </c>
      <c r="D3075" s="23" t="s">
        <v>4</v>
      </c>
      <c r="E3075" s="24">
        <v>6.43</v>
      </c>
    </row>
    <row r="3076" spans="2:5" ht="50.1" customHeight="1">
      <c r="B3076" s="23">
        <v>89403</v>
      </c>
      <c r="C3076" s="23" t="s">
        <v>3388</v>
      </c>
      <c r="D3076" s="23" t="s">
        <v>4</v>
      </c>
      <c r="E3076" s="24">
        <v>10.210000000000001</v>
      </c>
    </row>
    <row r="3077" spans="2:5" ht="50.1" customHeight="1">
      <c r="B3077" s="23">
        <v>89446</v>
      </c>
      <c r="C3077" s="23" t="s">
        <v>3389</v>
      </c>
      <c r="D3077" s="23" t="s">
        <v>4</v>
      </c>
      <c r="E3077" s="24">
        <v>2.97</v>
      </c>
    </row>
    <row r="3078" spans="2:5" ht="50.1" customHeight="1">
      <c r="B3078" s="23">
        <v>89447</v>
      </c>
      <c r="C3078" s="23" t="s">
        <v>3390</v>
      </c>
      <c r="D3078" s="23" t="s">
        <v>4</v>
      </c>
      <c r="E3078" s="24">
        <v>6.14</v>
      </c>
    </row>
    <row r="3079" spans="2:5" ht="50.1" customHeight="1">
      <c r="B3079" s="23">
        <v>89448</v>
      </c>
      <c r="C3079" s="23" t="s">
        <v>3391</v>
      </c>
      <c r="D3079" s="23" t="s">
        <v>4</v>
      </c>
      <c r="E3079" s="24">
        <v>8.77</v>
      </c>
    </row>
    <row r="3080" spans="2:5" ht="50.1" customHeight="1">
      <c r="B3080" s="23">
        <v>89449</v>
      </c>
      <c r="C3080" s="23" t="s">
        <v>3392</v>
      </c>
      <c r="D3080" s="23" t="s">
        <v>4</v>
      </c>
      <c r="E3080" s="24">
        <v>10.11</v>
      </c>
    </row>
    <row r="3081" spans="2:5" ht="50.1" customHeight="1">
      <c r="B3081" s="23">
        <v>89450</v>
      </c>
      <c r="C3081" s="23" t="s">
        <v>3393</v>
      </c>
      <c r="D3081" s="23" t="s">
        <v>4</v>
      </c>
      <c r="E3081" s="24">
        <v>16.54</v>
      </c>
    </row>
    <row r="3082" spans="2:5" ht="50.1" customHeight="1">
      <c r="B3082" s="23">
        <v>89451</v>
      </c>
      <c r="C3082" s="23" t="s">
        <v>3394</v>
      </c>
      <c r="D3082" s="23" t="s">
        <v>4</v>
      </c>
      <c r="E3082" s="24">
        <v>27.18</v>
      </c>
    </row>
    <row r="3083" spans="2:5" ht="50.1" customHeight="1">
      <c r="B3083" s="23">
        <v>89452</v>
      </c>
      <c r="C3083" s="23" t="s">
        <v>3395</v>
      </c>
      <c r="D3083" s="23" t="s">
        <v>4</v>
      </c>
      <c r="E3083" s="24">
        <v>33.78</v>
      </c>
    </row>
    <row r="3084" spans="2:5" ht="50.1" customHeight="1">
      <c r="B3084" s="23">
        <v>89508</v>
      </c>
      <c r="C3084" s="23" t="s">
        <v>3396</v>
      </c>
      <c r="D3084" s="23" t="s">
        <v>4</v>
      </c>
      <c r="E3084" s="24">
        <v>13.16</v>
      </c>
    </row>
    <row r="3085" spans="2:5" ht="50.1" customHeight="1">
      <c r="B3085" s="23">
        <v>89509</v>
      </c>
      <c r="C3085" s="23" t="s">
        <v>3397</v>
      </c>
      <c r="D3085" s="23" t="s">
        <v>4</v>
      </c>
      <c r="E3085" s="24">
        <v>17.809999999999999</v>
      </c>
    </row>
    <row r="3086" spans="2:5" ht="50.1" customHeight="1">
      <c r="B3086" s="23">
        <v>89511</v>
      </c>
      <c r="C3086" s="23" t="s">
        <v>3398</v>
      </c>
      <c r="D3086" s="23" t="s">
        <v>4</v>
      </c>
      <c r="E3086" s="24">
        <v>26.49</v>
      </c>
    </row>
    <row r="3087" spans="2:5" ht="50.1" customHeight="1">
      <c r="B3087" s="23">
        <v>89512</v>
      </c>
      <c r="C3087" s="23" t="s">
        <v>3399</v>
      </c>
      <c r="D3087" s="23" t="s">
        <v>4</v>
      </c>
      <c r="E3087" s="24">
        <v>41.26</v>
      </c>
    </row>
    <row r="3088" spans="2:5" ht="50.1" customHeight="1">
      <c r="B3088" s="23">
        <v>89576</v>
      </c>
      <c r="C3088" s="23" t="s">
        <v>3400</v>
      </c>
      <c r="D3088" s="23" t="s">
        <v>4</v>
      </c>
      <c r="E3088" s="24">
        <v>14.77</v>
      </c>
    </row>
    <row r="3089" spans="2:5" ht="50.1" customHeight="1">
      <c r="B3089" s="23">
        <v>89578</v>
      </c>
      <c r="C3089" s="23" t="s">
        <v>3401</v>
      </c>
      <c r="D3089" s="23" t="s">
        <v>4</v>
      </c>
      <c r="E3089" s="24">
        <v>25.36</v>
      </c>
    </row>
    <row r="3090" spans="2:5" ht="50.1" customHeight="1">
      <c r="B3090" s="23">
        <v>89580</v>
      </c>
      <c r="C3090" s="23" t="s">
        <v>3402</v>
      </c>
      <c r="D3090" s="23" t="s">
        <v>4</v>
      </c>
      <c r="E3090" s="24">
        <v>49.61</v>
      </c>
    </row>
    <row r="3091" spans="2:5" ht="50.1" customHeight="1">
      <c r="B3091" s="23">
        <v>89633</v>
      </c>
      <c r="C3091" s="23" t="s">
        <v>3403</v>
      </c>
      <c r="D3091" s="23" t="s">
        <v>4</v>
      </c>
      <c r="E3091" s="24">
        <v>16.62</v>
      </c>
    </row>
    <row r="3092" spans="2:5" ht="50.1" customHeight="1">
      <c r="B3092" s="23">
        <v>89634</v>
      </c>
      <c r="C3092" s="23" t="s">
        <v>3404</v>
      </c>
      <c r="D3092" s="23" t="s">
        <v>4</v>
      </c>
      <c r="E3092" s="24">
        <v>24.68</v>
      </c>
    </row>
    <row r="3093" spans="2:5" ht="50.1" customHeight="1">
      <c r="B3093" s="23">
        <v>89635</v>
      </c>
      <c r="C3093" s="23" t="s">
        <v>3405</v>
      </c>
      <c r="D3093" s="23" t="s">
        <v>4</v>
      </c>
      <c r="E3093" s="24">
        <v>34.549999999999997</v>
      </c>
    </row>
    <row r="3094" spans="2:5" ht="50.1" customHeight="1">
      <c r="B3094" s="23">
        <v>89636</v>
      </c>
      <c r="C3094" s="23" t="s">
        <v>3406</v>
      </c>
      <c r="D3094" s="23" t="s">
        <v>4</v>
      </c>
      <c r="E3094" s="24">
        <v>41.92</v>
      </c>
    </row>
    <row r="3095" spans="2:5" ht="50.1" customHeight="1">
      <c r="B3095" s="23">
        <v>89711</v>
      </c>
      <c r="C3095" s="23" t="s">
        <v>3407</v>
      </c>
      <c r="D3095" s="23" t="s">
        <v>4</v>
      </c>
      <c r="E3095" s="24">
        <v>13.78</v>
      </c>
    </row>
    <row r="3096" spans="2:5" ht="50.1" customHeight="1">
      <c r="B3096" s="23">
        <v>89712</v>
      </c>
      <c r="C3096" s="23" t="s">
        <v>3408</v>
      </c>
      <c r="D3096" s="23" t="s">
        <v>4</v>
      </c>
      <c r="E3096" s="24">
        <v>19.86</v>
      </c>
    </row>
    <row r="3097" spans="2:5" ht="50.1" customHeight="1">
      <c r="B3097" s="23">
        <v>89713</v>
      </c>
      <c r="C3097" s="23" t="s">
        <v>3409</v>
      </c>
      <c r="D3097" s="23" t="s">
        <v>4</v>
      </c>
      <c r="E3097" s="24">
        <v>30.04</v>
      </c>
    </row>
    <row r="3098" spans="2:5" ht="50.1" customHeight="1">
      <c r="B3098" s="23">
        <v>89714</v>
      </c>
      <c r="C3098" s="23" t="s">
        <v>3410</v>
      </c>
      <c r="D3098" s="23" t="s">
        <v>4</v>
      </c>
      <c r="E3098" s="24">
        <v>38.71</v>
      </c>
    </row>
    <row r="3099" spans="2:5" ht="50.1" customHeight="1">
      <c r="B3099" s="23">
        <v>89716</v>
      </c>
      <c r="C3099" s="23" t="s">
        <v>3411</v>
      </c>
      <c r="D3099" s="23" t="s">
        <v>4</v>
      </c>
      <c r="E3099" s="24">
        <v>16.38</v>
      </c>
    </row>
    <row r="3100" spans="2:5" ht="50.1" customHeight="1">
      <c r="B3100" s="23">
        <v>89717</v>
      </c>
      <c r="C3100" s="23" t="s">
        <v>3412</v>
      </c>
      <c r="D3100" s="23" t="s">
        <v>4</v>
      </c>
      <c r="E3100" s="24">
        <v>24.77</v>
      </c>
    </row>
    <row r="3101" spans="2:5" ht="50.1" customHeight="1">
      <c r="B3101" s="23">
        <v>89770</v>
      </c>
      <c r="C3101" s="23" t="s">
        <v>3413</v>
      </c>
      <c r="D3101" s="23" t="s">
        <v>4</v>
      </c>
      <c r="E3101" s="24">
        <v>26.09</v>
      </c>
    </row>
    <row r="3102" spans="2:5" ht="50.1" customHeight="1">
      <c r="B3102" s="23">
        <v>89771</v>
      </c>
      <c r="C3102" s="23" t="s">
        <v>3414</v>
      </c>
      <c r="D3102" s="23" t="s">
        <v>4</v>
      </c>
      <c r="E3102" s="24">
        <v>35.659999999999997</v>
      </c>
    </row>
    <row r="3103" spans="2:5" ht="50.1" customHeight="1">
      <c r="B3103" s="23">
        <v>89773</v>
      </c>
      <c r="C3103" s="23" t="s">
        <v>3415</v>
      </c>
      <c r="D3103" s="23" t="s">
        <v>4</v>
      </c>
      <c r="E3103" s="24">
        <v>82.88</v>
      </c>
    </row>
    <row r="3104" spans="2:5" ht="50.1" customHeight="1">
      <c r="B3104" s="23">
        <v>89775</v>
      </c>
      <c r="C3104" s="23" t="s">
        <v>3416</v>
      </c>
      <c r="D3104" s="23" t="s">
        <v>4</v>
      </c>
      <c r="E3104" s="24">
        <v>130.79</v>
      </c>
    </row>
    <row r="3105" spans="2:5" ht="50.1" customHeight="1">
      <c r="B3105" s="23">
        <v>89798</v>
      </c>
      <c r="C3105" s="23" t="s">
        <v>3417</v>
      </c>
      <c r="D3105" s="23" t="s">
        <v>4</v>
      </c>
      <c r="E3105" s="24">
        <v>7.34</v>
      </c>
    </row>
    <row r="3106" spans="2:5" ht="50.1" customHeight="1">
      <c r="B3106" s="23">
        <v>89799</v>
      </c>
      <c r="C3106" s="23" t="s">
        <v>3418</v>
      </c>
      <c r="D3106" s="23" t="s">
        <v>4</v>
      </c>
      <c r="E3106" s="24">
        <v>12.31</v>
      </c>
    </row>
    <row r="3107" spans="2:5" ht="50.1" customHeight="1">
      <c r="B3107" s="23">
        <v>89800</v>
      </c>
      <c r="C3107" s="23" t="s">
        <v>3419</v>
      </c>
      <c r="D3107" s="23" t="s">
        <v>4</v>
      </c>
      <c r="E3107" s="24">
        <v>15.46</v>
      </c>
    </row>
    <row r="3108" spans="2:5" ht="50.1" customHeight="1">
      <c r="B3108" s="23">
        <v>89848</v>
      </c>
      <c r="C3108" s="23" t="s">
        <v>3420</v>
      </c>
      <c r="D3108" s="23" t="s">
        <v>4</v>
      </c>
      <c r="E3108" s="24">
        <v>19.600000000000001</v>
      </c>
    </row>
    <row r="3109" spans="2:5" ht="50.1" customHeight="1">
      <c r="B3109" s="23">
        <v>89849</v>
      </c>
      <c r="C3109" s="23" t="s">
        <v>3421</v>
      </c>
      <c r="D3109" s="23" t="s">
        <v>4</v>
      </c>
      <c r="E3109" s="24">
        <v>36.9</v>
      </c>
    </row>
    <row r="3110" spans="2:5" ht="50.1" customHeight="1">
      <c r="B3110" s="23">
        <v>89865</v>
      </c>
      <c r="C3110" s="23" t="s">
        <v>3422</v>
      </c>
      <c r="D3110" s="23" t="s">
        <v>4</v>
      </c>
      <c r="E3110" s="24">
        <v>9.16</v>
      </c>
    </row>
    <row r="3111" spans="2:5" ht="50.1" customHeight="1">
      <c r="B3111" s="23">
        <v>91784</v>
      </c>
      <c r="C3111" s="23" t="s">
        <v>3423</v>
      </c>
      <c r="D3111" s="23" t="s">
        <v>4</v>
      </c>
      <c r="E3111" s="24">
        <v>31.03</v>
      </c>
    </row>
    <row r="3112" spans="2:5" ht="50.1" customHeight="1">
      <c r="B3112" s="23">
        <v>91785</v>
      </c>
      <c r="C3112" s="23" t="s">
        <v>3424</v>
      </c>
      <c r="D3112" s="23" t="s">
        <v>4</v>
      </c>
      <c r="E3112" s="24">
        <v>30.63</v>
      </c>
    </row>
    <row r="3113" spans="2:5" ht="50.1" customHeight="1">
      <c r="B3113" s="23">
        <v>91786</v>
      </c>
      <c r="C3113" s="23" t="s">
        <v>3425</v>
      </c>
      <c r="D3113" s="23" t="s">
        <v>4</v>
      </c>
      <c r="E3113" s="24">
        <v>18.86</v>
      </c>
    </row>
    <row r="3114" spans="2:5" ht="50.1" customHeight="1">
      <c r="B3114" s="23">
        <v>91787</v>
      </c>
      <c r="C3114" s="23" t="s">
        <v>3426</v>
      </c>
      <c r="D3114" s="23" t="s">
        <v>4</v>
      </c>
      <c r="E3114" s="24">
        <v>19.43</v>
      </c>
    </row>
    <row r="3115" spans="2:5" ht="50.1" customHeight="1">
      <c r="B3115" s="23">
        <v>91788</v>
      </c>
      <c r="C3115" s="23" t="s">
        <v>3427</v>
      </c>
      <c r="D3115" s="23" t="s">
        <v>4</v>
      </c>
      <c r="E3115" s="24">
        <v>25.47</v>
      </c>
    </row>
    <row r="3116" spans="2:5" ht="50.1" customHeight="1">
      <c r="B3116" s="23">
        <v>91789</v>
      </c>
      <c r="C3116" s="23" t="s">
        <v>3428</v>
      </c>
      <c r="D3116" s="23" t="s">
        <v>4</v>
      </c>
      <c r="E3116" s="24">
        <v>26.96</v>
      </c>
    </row>
    <row r="3117" spans="2:5" ht="50.1" customHeight="1">
      <c r="B3117" s="23">
        <v>91790</v>
      </c>
      <c r="C3117" s="23" t="s">
        <v>3429</v>
      </c>
      <c r="D3117" s="23" t="s">
        <v>4</v>
      </c>
      <c r="E3117" s="24">
        <v>41.73</v>
      </c>
    </row>
    <row r="3118" spans="2:5" ht="50.1" customHeight="1">
      <c r="B3118" s="23">
        <v>91791</v>
      </c>
      <c r="C3118" s="23" t="s">
        <v>3430</v>
      </c>
      <c r="D3118" s="23" t="s">
        <v>4</v>
      </c>
      <c r="E3118" s="24">
        <v>52.8</v>
      </c>
    </row>
    <row r="3119" spans="2:5" ht="50.1" customHeight="1">
      <c r="B3119" s="23">
        <v>91792</v>
      </c>
      <c r="C3119" s="23" t="s">
        <v>3431</v>
      </c>
      <c r="D3119" s="23" t="s">
        <v>4</v>
      </c>
      <c r="E3119" s="24">
        <v>40.81</v>
      </c>
    </row>
    <row r="3120" spans="2:5" ht="50.1" customHeight="1">
      <c r="B3120" s="23">
        <v>91793</v>
      </c>
      <c r="C3120" s="23" t="s">
        <v>3432</v>
      </c>
      <c r="D3120" s="23" t="s">
        <v>4</v>
      </c>
      <c r="E3120" s="24">
        <v>58.52</v>
      </c>
    </row>
    <row r="3121" spans="2:5" ht="50.1" customHeight="1">
      <c r="B3121" s="23">
        <v>91794</v>
      </c>
      <c r="C3121" s="23" t="s">
        <v>3433</v>
      </c>
      <c r="D3121" s="23" t="s">
        <v>4</v>
      </c>
      <c r="E3121" s="24">
        <v>25.78</v>
      </c>
    </row>
    <row r="3122" spans="2:5" ht="50.1" customHeight="1">
      <c r="B3122" s="23">
        <v>91795</v>
      </c>
      <c r="C3122" s="23" t="s">
        <v>3434</v>
      </c>
      <c r="D3122" s="23" t="s">
        <v>4</v>
      </c>
      <c r="E3122" s="24">
        <v>44.17</v>
      </c>
    </row>
    <row r="3123" spans="2:5" ht="50.1" customHeight="1">
      <c r="B3123" s="23">
        <v>91796</v>
      </c>
      <c r="C3123" s="23" t="s">
        <v>3435</v>
      </c>
      <c r="D3123" s="23" t="s">
        <v>4</v>
      </c>
      <c r="E3123" s="24">
        <v>46.73</v>
      </c>
    </row>
    <row r="3124" spans="2:5" ht="50.1" customHeight="1">
      <c r="B3124" s="23">
        <v>92275</v>
      </c>
      <c r="C3124" s="23" t="s">
        <v>3436</v>
      </c>
      <c r="D3124" s="23" t="s">
        <v>4</v>
      </c>
      <c r="E3124" s="24">
        <v>29.39</v>
      </c>
    </row>
    <row r="3125" spans="2:5" ht="50.1" customHeight="1">
      <c r="B3125" s="23">
        <v>92276</v>
      </c>
      <c r="C3125" s="23" t="s">
        <v>3437</v>
      </c>
      <c r="D3125" s="23" t="s">
        <v>4</v>
      </c>
      <c r="E3125" s="24">
        <v>37.17</v>
      </c>
    </row>
    <row r="3126" spans="2:5" ht="50.1" customHeight="1">
      <c r="B3126" s="23">
        <v>92277</v>
      </c>
      <c r="C3126" s="23" t="s">
        <v>3438</v>
      </c>
      <c r="D3126" s="23" t="s">
        <v>4</v>
      </c>
      <c r="E3126" s="24">
        <v>53.45</v>
      </c>
    </row>
    <row r="3127" spans="2:5" ht="50.1" customHeight="1">
      <c r="B3127" s="23">
        <v>92278</v>
      </c>
      <c r="C3127" s="23" t="s">
        <v>3439</v>
      </c>
      <c r="D3127" s="23" t="s">
        <v>4</v>
      </c>
      <c r="E3127" s="24">
        <v>71.72</v>
      </c>
    </row>
    <row r="3128" spans="2:5" ht="50.1" customHeight="1">
      <c r="B3128" s="23">
        <v>92279</v>
      </c>
      <c r="C3128" s="23" t="s">
        <v>3440</v>
      </c>
      <c r="D3128" s="23" t="s">
        <v>4</v>
      </c>
      <c r="E3128" s="24">
        <v>103.45</v>
      </c>
    </row>
    <row r="3129" spans="2:5" ht="50.1" customHeight="1">
      <c r="B3129" s="23">
        <v>92280</v>
      </c>
      <c r="C3129" s="23" t="s">
        <v>3441</v>
      </c>
      <c r="D3129" s="23" t="s">
        <v>4</v>
      </c>
      <c r="E3129" s="24">
        <v>145</v>
      </c>
    </row>
    <row r="3130" spans="2:5" ht="50.1" customHeight="1">
      <c r="B3130" s="23">
        <v>92281</v>
      </c>
      <c r="C3130" s="23" t="s">
        <v>3442</v>
      </c>
      <c r="D3130" s="23" t="s">
        <v>4</v>
      </c>
      <c r="E3130" s="24">
        <v>88.14</v>
      </c>
    </row>
    <row r="3131" spans="2:5" ht="50.1" customHeight="1">
      <c r="B3131" s="23">
        <v>92282</v>
      </c>
      <c r="C3131" s="23" t="s">
        <v>3443</v>
      </c>
      <c r="D3131" s="23" t="s">
        <v>4</v>
      </c>
      <c r="E3131" s="24">
        <v>98.29</v>
      </c>
    </row>
    <row r="3132" spans="2:5" ht="50.1" customHeight="1">
      <c r="B3132" s="23">
        <v>92283</v>
      </c>
      <c r="C3132" s="23" t="s">
        <v>3444</v>
      </c>
      <c r="D3132" s="23" t="s">
        <v>4</v>
      </c>
      <c r="E3132" s="24">
        <v>130.69999999999999</v>
      </c>
    </row>
    <row r="3133" spans="2:5" ht="50.1" customHeight="1">
      <c r="B3133" s="23">
        <v>92284</v>
      </c>
      <c r="C3133" s="23" t="s">
        <v>3445</v>
      </c>
      <c r="D3133" s="23" t="s">
        <v>4</v>
      </c>
      <c r="E3133" s="24">
        <v>159.81</v>
      </c>
    </row>
    <row r="3134" spans="2:5" ht="50.1" customHeight="1">
      <c r="B3134" s="23">
        <v>92285</v>
      </c>
      <c r="C3134" s="23" t="s">
        <v>3446</v>
      </c>
      <c r="D3134" s="23" t="s">
        <v>4</v>
      </c>
      <c r="E3134" s="24">
        <v>208.68</v>
      </c>
    </row>
    <row r="3135" spans="2:5" ht="50.1" customHeight="1">
      <c r="B3135" s="23">
        <v>92286</v>
      </c>
      <c r="C3135" s="23" t="s">
        <v>3447</v>
      </c>
      <c r="D3135" s="23" t="s">
        <v>4</v>
      </c>
      <c r="E3135" s="24">
        <v>251.71</v>
      </c>
    </row>
    <row r="3136" spans="2:5" ht="50.1" customHeight="1">
      <c r="B3136" s="23">
        <v>92305</v>
      </c>
      <c r="C3136" s="23" t="s">
        <v>3448</v>
      </c>
      <c r="D3136" s="23" t="s">
        <v>4</v>
      </c>
      <c r="E3136" s="24">
        <v>20.52</v>
      </c>
    </row>
    <row r="3137" spans="2:5" ht="50.1" customHeight="1">
      <c r="B3137" s="23">
        <v>92306</v>
      </c>
      <c r="C3137" s="23" t="s">
        <v>3449</v>
      </c>
      <c r="D3137" s="23" t="s">
        <v>4</v>
      </c>
      <c r="E3137" s="24">
        <v>32.799999999999997</v>
      </c>
    </row>
    <row r="3138" spans="2:5" ht="50.1" customHeight="1">
      <c r="B3138" s="23">
        <v>92307</v>
      </c>
      <c r="C3138" s="23" t="s">
        <v>3450</v>
      </c>
      <c r="D3138" s="23" t="s">
        <v>4</v>
      </c>
      <c r="E3138" s="24">
        <v>40.83</v>
      </c>
    </row>
    <row r="3139" spans="2:5" ht="50.1" customHeight="1">
      <c r="B3139" s="23">
        <v>92308</v>
      </c>
      <c r="C3139" s="23" t="s">
        <v>3451</v>
      </c>
      <c r="D3139" s="23" t="s">
        <v>4</v>
      </c>
      <c r="E3139" s="24">
        <v>34.72</v>
      </c>
    </row>
    <row r="3140" spans="2:5" ht="50.1" customHeight="1">
      <c r="B3140" s="23">
        <v>92309</v>
      </c>
      <c r="C3140" s="23" t="s">
        <v>3452</v>
      </c>
      <c r="D3140" s="23" t="s">
        <v>4</v>
      </c>
      <c r="E3140" s="24">
        <v>93.28</v>
      </c>
    </row>
    <row r="3141" spans="2:5" ht="50.1" customHeight="1">
      <c r="B3141" s="23">
        <v>92310</v>
      </c>
      <c r="C3141" s="23" t="s">
        <v>3453</v>
      </c>
      <c r="D3141" s="23" t="s">
        <v>4</v>
      </c>
      <c r="E3141" s="24">
        <v>103.71</v>
      </c>
    </row>
    <row r="3142" spans="2:5" ht="50.1" customHeight="1">
      <c r="B3142" s="23">
        <v>92320</v>
      </c>
      <c r="C3142" s="23" t="s">
        <v>3454</v>
      </c>
      <c r="D3142" s="23" t="s">
        <v>4</v>
      </c>
      <c r="E3142" s="24">
        <v>28</v>
      </c>
    </row>
    <row r="3143" spans="2:5" ht="50.1" customHeight="1">
      <c r="B3143" s="23">
        <v>92321</v>
      </c>
      <c r="C3143" s="23" t="s">
        <v>3455</v>
      </c>
      <c r="D3143" s="23" t="s">
        <v>4</v>
      </c>
      <c r="E3143" s="24">
        <v>45.68</v>
      </c>
    </row>
    <row r="3144" spans="2:5" ht="50.1" customHeight="1">
      <c r="B3144" s="23">
        <v>92322</v>
      </c>
      <c r="C3144" s="23" t="s">
        <v>3456</v>
      </c>
      <c r="D3144" s="23" t="s">
        <v>4</v>
      </c>
      <c r="E3144" s="24">
        <v>58.38</v>
      </c>
    </row>
    <row r="3145" spans="2:5" ht="50.1" customHeight="1">
      <c r="B3145" s="23">
        <v>92323</v>
      </c>
      <c r="C3145" s="23" t="s">
        <v>3457</v>
      </c>
      <c r="D3145" s="23" t="s">
        <v>4</v>
      </c>
      <c r="E3145" s="24">
        <v>40.409999999999997</v>
      </c>
    </row>
    <row r="3146" spans="2:5" ht="50.1" customHeight="1">
      <c r="B3146" s="23">
        <v>92324</v>
      </c>
      <c r="C3146" s="23" t="s">
        <v>3458</v>
      </c>
      <c r="D3146" s="23" t="s">
        <v>4</v>
      </c>
      <c r="E3146" s="24">
        <v>104.36</v>
      </c>
    </row>
    <row r="3147" spans="2:5" ht="50.1" customHeight="1">
      <c r="B3147" s="23">
        <v>92325</v>
      </c>
      <c r="C3147" s="23" t="s">
        <v>3459</v>
      </c>
      <c r="D3147" s="23" t="s">
        <v>4</v>
      </c>
      <c r="E3147" s="24">
        <v>119.42</v>
      </c>
    </row>
    <row r="3148" spans="2:5" ht="50.1" customHeight="1">
      <c r="B3148" s="23">
        <v>92335</v>
      </c>
      <c r="C3148" s="23" t="s">
        <v>3460</v>
      </c>
      <c r="D3148" s="23" t="s">
        <v>4</v>
      </c>
      <c r="E3148" s="24">
        <v>55.63</v>
      </c>
    </row>
    <row r="3149" spans="2:5" ht="50.1" customHeight="1">
      <c r="B3149" s="23">
        <v>92336</v>
      </c>
      <c r="C3149" s="23" t="s">
        <v>3461</v>
      </c>
      <c r="D3149" s="23" t="s">
        <v>4</v>
      </c>
      <c r="E3149" s="24">
        <v>68.239999999999995</v>
      </c>
    </row>
    <row r="3150" spans="2:5" ht="50.1" customHeight="1">
      <c r="B3150" s="23">
        <v>92337</v>
      </c>
      <c r="C3150" s="23" t="s">
        <v>3462</v>
      </c>
      <c r="D3150" s="23" t="s">
        <v>4</v>
      </c>
      <c r="E3150" s="24">
        <v>89.51</v>
      </c>
    </row>
    <row r="3151" spans="2:5" ht="50.1" customHeight="1">
      <c r="B3151" s="23">
        <v>92338</v>
      </c>
      <c r="C3151" s="23" t="s">
        <v>3463</v>
      </c>
      <c r="D3151" s="23" t="s">
        <v>4</v>
      </c>
      <c r="E3151" s="24">
        <v>76.75</v>
      </c>
    </row>
    <row r="3152" spans="2:5" ht="50.1" customHeight="1">
      <c r="B3152" s="23">
        <v>92339</v>
      </c>
      <c r="C3152" s="23" t="s">
        <v>3464</v>
      </c>
      <c r="D3152" s="23" t="s">
        <v>4</v>
      </c>
      <c r="E3152" s="24">
        <v>113.25</v>
      </c>
    </row>
    <row r="3153" spans="2:5" ht="50.1" customHeight="1">
      <c r="B3153" s="23">
        <v>92341</v>
      </c>
      <c r="C3153" s="23" t="s">
        <v>3465</v>
      </c>
      <c r="D3153" s="23" t="s">
        <v>4</v>
      </c>
      <c r="E3153" s="24">
        <v>63.12</v>
      </c>
    </row>
    <row r="3154" spans="2:5" ht="50.1" customHeight="1">
      <c r="B3154" s="23">
        <v>92342</v>
      </c>
      <c r="C3154" s="23" t="s">
        <v>3466</v>
      </c>
      <c r="D3154" s="23" t="s">
        <v>4</v>
      </c>
      <c r="E3154" s="24">
        <v>75.760000000000005</v>
      </c>
    </row>
    <row r="3155" spans="2:5" ht="50.1" customHeight="1">
      <c r="B3155" s="23">
        <v>92343</v>
      </c>
      <c r="C3155" s="23" t="s">
        <v>3467</v>
      </c>
      <c r="D3155" s="23" t="s">
        <v>4</v>
      </c>
      <c r="E3155" s="24">
        <v>97.12</v>
      </c>
    </row>
    <row r="3156" spans="2:5" ht="50.1" customHeight="1">
      <c r="B3156" s="23">
        <v>92361</v>
      </c>
      <c r="C3156" s="23" t="s">
        <v>3468</v>
      </c>
      <c r="D3156" s="23" t="s">
        <v>4</v>
      </c>
      <c r="E3156" s="24">
        <v>60.79</v>
      </c>
    </row>
    <row r="3157" spans="2:5" ht="50.1" customHeight="1">
      <c r="B3157" s="23">
        <v>92362</v>
      </c>
      <c r="C3157" s="23" t="s">
        <v>3469</v>
      </c>
      <c r="D3157" s="23" t="s">
        <v>4</v>
      </c>
      <c r="E3157" s="24">
        <v>96.66</v>
      </c>
    </row>
    <row r="3158" spans="2:5" ht="50.1" customHeight="1">
      <c r="B3158" s="23">
        <v>92364</v>
      </c>
      <c r="C3158" s="23" t="s">
        <v>3470</v>
      </c>
      <c r="D3158" s="23" t="s">
        <v>4</v>
      </c>
      <c r="E3158" s="24">
        <v>33.9</v>
      </c>
    </row>
    <row r="3159" spans="2:5" ht="50.1" customHeight="1">
      <c r="B3159" s="23">
        <v>92365</v>
      </c>
      <c r="C3159" s="23" t="s">
        <v>3471</v>
      </c>
      <c r="D3159" s="23" t="s">
        <v>4</v>
      </c>
      <c r="E3159" s="24">
        <v>38.93</v>
      </c>
    </row>
    <row r="3160" spans="2:5" ht="50.1" customHeight="1">
      <c r="B3160" s="23">
        <v>92366</v>
      </c>
      <c r="C3160" s="23" t="s">
        <v>3472</v>
      </c>
      <c r="D3160" s="23" t="s">
        <v>4</v>
      </c>
      <c r="E3160" s="24">
        <v>53.87</v>
      </c>
    </row>
    <row r="3161" spans="2:5" ht="50.1" customHeight="1">
      <c r="B3161" s="23">
        <v>92367</v>
      </c>
      <c r="C3161" s="23" t="s">
        <v>3473</v>
      </c>
      <c r="D3161" s="23" t="s">
        <v>4</v>
      </c>
      <c r="E3161" s="24">
        <v>66.09</v>
      </c>
    </row>
    <row r="3162" spans="2:5" ht="50.1" customHeight="1">
      <c r="B3162" s="23">
        <v>92368</v>
      </c>
      <c r="C3162" s="23" t="s">
        <v>3474</v>
      </c>
      <c r="D3162" s="23" t="s">
        <v>4</v>
      </c>
      <c r="E3162" s="24">
        <v>87.06</v>
      </c>
    </row>
    <row r="3163" spans="2:5" ht="50.1" customHeight="1">
      <c r="B3163" s="23">
        <v>92648</v>
      </c>
      <c r="C3163" s="23" t="s">
        <v>3475</v>
      </c>
      <c r="D3163" s="23" t="s">
        <v>4</v>
      </c>
      <c r="E3163" s="24">
        <v>52.32</v>
      </c>
    </row>
    <row r="3164" spans="2:5" ht="50.1" customHeight="1">
      <c r="B3164" s="23">
        <v>92649</v>
      </c>
      <c r="C3164" s="23" t="s">
        <v>3476</v>
      </c>
      <c r="D3164" s="23" t="s">
        <v>4</v>
      </c>
      <c r="E3164" s="24">
        <v>63.66</v>
      </c>
    </row>
    <row r="3165" spans="2:5" ht="50.1" customHeight="1">
      <c r="B3165" s="23">
        <v>92650</v>
      </c>
      <c r="C3165" s="23" t="s">
        <v>3477</v>
      </c>
      <c r="D3165" s="23" t="s">
        <v>4</v>
      </c>
      <c r="E3165" s="24">
        <v>99.53</v>
      </c>
    </row>
    <row r="3166" spans="2:5" ht="50.1" customHeight="1">
      <c r="B3166" s="23">
        <v>92652</v>
      </c>
      <c r="C3166" s="23" t="s">
        <v>3478</v>
      </c>
      <c r="D3166" s="23" t="s">
        <v>4</v>
      </c>
      <c r="E3166" s="24">
        <v>37.32</v>
      </c>
    </row>
    <row r="3167" spans="2:5" ht="50.1" customHeight="1">
      <c r="B3167" s="23">
        <v>92653</v>
      </c>
      <c r="C3167" s="23" t="s">
        <v>3479</v>
      </c>
      <c r="D3167" s="23" t="s">
        <v>4</v>
      </c>
      <c r="E3167" s="24">
        <v>42.38</v>
      </c>
    </row>
    <row r="3168" spans="2:5" ht="50.1" customHeight="1">
      <c r="B3168" s="23">
        <v>92654</v>
      </c>
      <c r="C3168" s="23" t="s">
        <v>3480</v>
      </c>
      <c r="D3168" s="23" t="s">
        <v>4</v>
      </c>
      <c r="E3168" s="24">
        <v>57.32</v>
      </c>
    </row>
    <row r="3169" spans="2:5" ht="50.1" customHeight="1">
      <c r="B3169" s="23">
        <v>92655</v>
      </c>
      <c r="C3169" s="23" t="s">
        <v>3481</v>
      </c>
      <c r="D3169" s="23" t="s">
        <v>4</v>
      </c>
      <c r="E3169" s="24">
        <v>69.599999999999994</v>
      </c>
    </row>
    <row r="3170" spans="2:5" ht="50.1" customHeight="1">
      <c r="B3170" s="23">
        <v>92656</v>
      </c>
      <c r="C3170" s="23" t="s">
        <v>3482</v>
      </c>
      <c r="D3170" s="23" t="s">
        <v>4</v>
      </c>
      <c r="E3170" s="24">
        <v>90.57</v>
      </c>
    </row>
    <row r="3171" spans="2:5" ht="50.1" customHeight="1">
      <c r="B3171" s="23">
        <v>92687</v>
      </c>
      <c r="C3171" s="23" t="s">
        <v>3483</v>
      </c>
      <c r="D3171" s="23" t="s">
        <v>4</v>
      </c>
      <c r="E3171" s="24">
        <v>17.739999999999998</v>
      </c>
    </row>
    <row r="3172" spans="2:5" ht="50.1" customHeight="1">
      <c r="B3172" s="23">
        <v>92688</v>
      </c>
      <c r="C3172" s="23" t="s">
        <v>3484</v>
      </c>
      <c r="D3172" s="23" t="s">
        <v>4</v>
      </c>
      <c r="E3172" s="24">
        <v>25.21</v>
      </c>
    </row>
    <row r="3173" spans="2:5" ht="50.1" customHeight="1">
      <c r="B3173" s="23">
        <v>92689</v>
      </c>
      <c r="C3173" s="23" t="s">
        <v>3485</v>
      </c>
      <c r="D3173" s="23" t="s">
        <v>4</v>
      </c>
      <c r="E3173" s="24">
        <v>26.54</v>
      </c>
    </row>
    <row r="3174" spans="2:5" ht="50.1" customHeight="1">
      <c r="B3174" s="23">
        <v>92690</v>
      </c>
      <c r="C3174" s="23" t="s">
        <v>3486</v>
      </c>
      <c r="D3174" s="23" t="s">
        <v>4</v>
      </c>
      <c r="E3174" s="24">
        <v>38.54</v>
      </c>
    </row>
    <row r="3175" spans="2:5" ht="50.1" customHeight="1">
      <c r="B3175" s="23">
        <v>94462</v>
      </c>
      <c r="C3175" s="23" t="s">
        <v>3487</v>
      </c>
      <c r="D3175" s="23" t="s">
        <v>4</v>
      </c>
      <c r="E3175" s="24">
        <v>63.1</v>
      </c>
    </row>
    <row r="3176" spans="2:5" ht="50.1" customHeight="1">
      <c r="B3176" s="23">
        <v>94463</v>
      </c>
      <c r="C3176" s="23" t="s">
        <v>3488</v>
      </c>
      <c r="D3176" s="23" t="s">
        <v>4</v>
      </c>
      <c r="E3176" s="24">
        <v>73.39</v>
      </c>
    </row>
    <row r="3177" spans="2:5" ht="50.1" customHeight="1">
      <c r="B3177" s="23">
        <v>94464</v>
      </c>
      <c r="C3177" s="23" t="s">
        <v>3489</v>
      </c>
      <c r="D3177" s="23" t="s">
        <v>4</v>
      </c>
      <c r="E3177" s="24">
        <v>102.85</v>
      </c>
    </row>
    <row r="3178" spans="2:5" ht="50.1" customHeight="1">
      <c r="B3178" s="23">
        <v>94602</v>
      </c>
      <c r="C3178" s="23" t="s">
        <v>3490</v>
      </c>
      <c r="D3178" s="23" t="s">
        <v>4</v>
      </c>
      <c r="E3178" s="24">
        <v>117.36</v>
      </c>
    </row>
    <row r="3179" spans="2:5" ht="50.1" customHeight="1">
      <c r="B3179" s="23">
        <v>94603</v>
      </c>
      <c r="C3179" s="23" t="s">
        <v>3491</v>
      </c>
      <c r="D3179" s="23" t="s">
        <v>4</v>
      </c>
      <c r="E3179" s="24">
        <v>155.53</v>
      </c>
    </row>
    <row r="3180" spans="2:5" ht="50.1" customHeight="1">
      <c r="B3180" s="23">
        <v>94604</v>
      </c>
      <c r="C3180" s="23" t="s">
        <v>3492</v>
      </c>
      <c r="D3180" s="23" t="s">
        <v>4</v>
      </c>
      <c r="E3180" s="24">
        <v>210.77</v>
      </c>
    </row>
    <row r="3181" spans="2:5" ht="50.1" customHeight="1">
      <c r="B3181" s="23">
        <v>94605</v>
      </c>
      <c r="C3181" s="23" t="s">
        <v>3493</v>
      </c>
      <c r="D3181" s="23" t="s">
        <v>4</v>
      </c>
      <c r="E3181" s="24">
        <v>298.39999999999998</v>
      </c>
    </row>
    <row r="3182" spans="2:5" ht="50.1" customHeight="1">
      <c r="B3182" s="23">
        <v>94648</v>
      </c>
      <c r="C3182" s="23" t="s">
        <v>3494</v>
      </c>
      <c r="D3182" s="23" t="s">
        <v>4</v>
      </c>
      <c r="E3182" s="24">
        <v>7.05</v>
      </c>
    </row>
    <row r="3183" spans="2:5" ht="50.1" customHeight="1">
      <c r="B3183" s="23">
        <v>94649</v>
      </c>
      <c r="C3183" s="23" t="s">
        <v>3495</v>
      </c>
      <c r="D3183" s="23" t="s">
        <v>4</v>
      </c>
      <c r="E3183" s="24">
        <v>10.029999999999999</v>
      </c>
    </row>
    <row r="3184" spans="2:5" ht="50.1" customHeight="1">
      <c r="B3184" s="23">
        <v>94650</v>
      </c>
      <c r="C3184" s="23" t="s">
        <v>3496</v>
      </c>
      <c r="D3184" s="23" t="s">
        <v>4</v>
      </c>
      <c r="E3184" s="24">
        <v>14.33</v>
      </c>
    </row>
    <row r="3185" spans="2:5" ht="50.1" customHeight="1">
      <c r="B3185" s="23">
        <v>94651</v>
      </c>
      <c r="C3185" s="23" t="s">
        <v>3497</v>
      </c>
      <c r="D3185" s="23" t="s">
        <v>4</v>
      </c>
      <c r="E3185" s="24">
        <v>15.45</v>
      </c>
    </row>
    <row r="3186" spans="2:5" ht="50.1" customHeight="1">
      <c r="B3186" s="23">
        <v>94652</v>
      </c>
      <c r="C3186" s="23" t="s">
        <v>3498</v>
      </c>
      <c r="D3186" s="23" t="s">
        <v>4</v>
      </c>
      <c r="E3186" s="24">
        <v>25.14</v>
      </c>
    </row>
    <row r="3187" spans="2:5" ht="50.1" customHeight="1">
      <c r="B3187" s="23">
        <v>94653</v>
      </c>
      <c r="C3187" s="23" t="s">
        <v>3499</v>
      </c>
      <c r="D3187" s="23" t="s">
        <v>4</v>
      </c>
      <c r="E3187" s="24">
        <v>34.82</v>
      </c>
    </row>
    <row r="3188" spans="2:5" ht="50.1" customHeight="1">
      <c r="B3188" s="23">
        <v>94654</v>
      </c>
      <c r="C3188" s="23" t="s">
        <v>3500</v>
      </c>
      <c r="D3188" s="23" t="s">
        <v>4</v>
      </c>
      <c r="E3188" s="24">
        <v>47.47</v>
      </c>
    </row>
    <row r="3189" spans="2:5" ht="50.1" customHeight="1">
      <c r="B3189" s="23">
        <v>94655</v>
      </c>
      <c r="C3189" s="23" t="s">
        <v>3501</v>
      </c>
      <c r="D3189" s="23" t="s">
        <v>4</v>
      </c>
      <c r="E3189" s="24">
        <v>64.709999999999994</v>
      </c>
    </row>
    <row r="3190" spans="2:5" ht="50.1" customHeight="1">
      <c r="B3190" s="23">
        <v>94716</v>
      </c>
      <c r="C3190" s="23" t="s">
        <v>3502</v>
      </c>
      <c r="D3190" s="23" t="s">
        <v>4</v>
      </c>
      <c r="E3190" s="24">
        <v>16.71</v>
      </c>
    </row>
    <row r="3191" spans="2:5" ht="50.1" customHeight="1">
      <c r="B3191" s="23">
        <v>94717</v>
      </c>
      <c r="C3191" s="23" t="s">
        <v>3503</v>
      </c>
      <c r="D3191" s="23" t="s">
        <v>4</v>
      </c>
      <c r="E3191" s="24">
        <v>24.19</v>
      </c>
    </row>
    <row r="3192" spans="2:5" ht="50.1" customHeight="1">
      <c r="B3192" s="23">
        <v>94718</v>
      </c>
      <c r="C3192" s="23" t="s">
        <v>3504</v>
      </c>
      <c r="D3192" s="23" t="s">
        <v>4</v>
      </c>
      <c r="E3192" s="24">
        <v>29.99</v>
      </c>
    </row>
    <row r="3193" spans="2:5" ht="50.1" customHeight="1">
      <c r="B3193" s="23">
        <v>94719</v>
      </c>
      <c r="C3193" s="23" t="s">
        <v>3505</v>
      </c>
      <c r="D3193" s="23" t="s">
        <v>4</v>
      </c>
      <c r="E3193" s="24">
        <v>38.97</v>
      </c>
    </row>
    <row r="3194" spans="2:5" ht="50.1" customHeight="1">
      <c r="B3194" s="23">
        <v>94720</v>
      </c>
      <c r="C3194" s="23" t="s">
        <v>3506</v>
      </c>
      <c r="D3194" s="23" t="s">
        <v>4</v>
      </c>
      <c r="E3194" s="24">
        <v>59.06</v>
      </c>
    </row>
    <row r="3195" spans="2:5" ht="50.1" customHeight="1">
      <c r="B3195" s="23">
        <v>94721</v>
      </c>
      <c r="C3195" s="23" t="s">
        <v>3507</v>
      </c>
      <c r="D3195" s="23" t="s">
        <v>4</v>
      </c>
      <c r="E3195" s="24">
        <v>85.36</v>
      </c>
    </row>
    <row r="3196" spans="2:5" ht="50.1" customHeight="1">
      <c r="B3196" s="23">
        <v>94722</v>
      </c>
      <c r="C3196" s="23" t="s">
        <v>3508</v>
      </c>
      <c r="D3196" s="23" t="s">
        <v>4</v>
      </c>
      <c r="E3196" s="24">
        <v>149.30000000000001</v>
      </c>
    </row>
    <row r="3197" spans="2:5" ht="50.1" customHeight="1">
      <c r="B3197" s="23">
        <v>95697</v>
      </c>
      <c r="C3197" s="23" t="s">
        <v>3509</v>
      </c>
      <c r="D3197" s="23" t="s">
        <v>4</v>
      </c>
      <c r="E3197" s="24">
        <v>49.45</v>
      </c>
    </row>
    <row r="3198" spans="2:5" ht="50.1" customHeight="1">
      <c r="B3198" s="23">
        <v>96635</v>
      </c>
      <c r="C3198" s="23" t="s">
        <v>3510</v>
      </c>
      <c r="D3198" s="23" t="s">
        <v>4</v>
      </c>
      <c r="E3198" s="24">
        <v>20.64</v>
      </c>
    </row>
    <row r="3199" spans="2:5" ht="50.1" customHeight="1">
      <c r="B3199" s="23">
        <v>96636</v>
      </c>
      <c r="C3199" s="23" t="s">
        <v>3511</v>
      </c>
      <c r="D3199" s="23" t="s">
        <v>4</v>
      </c>
      <c r="E3199" s="24">
        <v>21.9</v>
      </c>
    </row>
    <row r="3200" spans="2:5" ht="50.1" customHeight="1">
      <c r="B3200" s="23">
        <v>96644</v>
      </c>
      <c r="C3200" s="23" t="s">
        <v>3512</v>
      </c>
      <c r="D3200" s="23" t="s">
        <v>4</v>
      </c>
      <c r="E3200" s="24">
        <v>12.87</v>
      </c>
    </row>
    <row r="3201" spans="2:5" ht="50.1" customHeight="1">
      <c r="B3201" s="23">
        <v>96645</v>
      </c>
      <c r="C3201" s="23" t="s">
        <v>3513</v>
      </c>
      <c r="D3201" s="23" t="s">
        <v>4</v>
      </c>
      <c r="E3201" s="24">
        <v>16.739999999999998</v>
      </c>
    </row>
    <row r="3202" spans="2:5" ht="50.1" customHeight="1">
      <c r="B3202" s="23">
        <v>96646</v>
      </c>
      <c r="C3202" s="23" t="s">
        <v>3514</v>
      </c>
      <c r="D3202" s="23" t="s">
        <v>4</v>
      </c>
      <c r="E3202" s="24">
        <v>26.02</v>
      </c>
    </row>
    <row r="3203" spans="2:5" ht="50.1" customHeight="1">
      <c r="B3203" s="23">
        <v>96647</v>
      </c>
      <c r="C3203" s="23" t="s">
        <v>3515</v>
      </c>
      <c r="D3203" s="23" t="s">
        <v>4</v>
      </c>
      <c r="E3203" s="24">
        <v>11.46</v>
      </c>
    </row>
    <row r="3204" spans="2:5" ht="50.1" customHeight="1">
      <c r="B3204" s="23">
        <v>96648</v>
      </c>
      <c r="C3204" s="23" t="s">
        <v>3516</v>
      </c>
      <c r="D3204" s="23" t="s">
        <v>4</v>
      </c>
      <c r="E3204" s="24">
        <v>21.14</v>
      </c>
    </row>
    <row r="3205" spans="2:5" ht="50.1" customHeight="1">
      <c r="B3205" s="23">
        <v>96649</v>
      </c>
      <c r="C3205" s="23" t="s">
        <v>3517</v>
      </c>
      <c r="D3205" s="23" t="s">
        <v>4</v>
      </c>
      <c r="E3205" s="24">
        <v>31.4</v>
      </c>
    </row>
    <row r="3206" spans="2:5" ht="50.1" customHeight="1">
      <c r="B3206" s="23">
        <v>96668</v>
      </c>
      <c r="C3206" s="23" t="s">
        <v>3518</v>
      </c>
      <c r="D3206" s="23" t="s">
        <v>4</v>
      </c>
      <c r="E3206" s="24">
        <v>7.45</v>
      </c>
    </row>
    <row r="3207" spans="2:5" ht="50.1" customHeight="1">
      <c r="B3207" s="23">
        <v>96669</v>
      </c>
      <c r="C3207" s="23" t="s">
        <v>3519</v>
      </c>
      <c r="D3207" s="23" t="s">
        <v>4</v>
      </c>
      <c r="E3207" s="24">
        <v>9.24</v>
      </c>
    </row>
    <row r="3208" spans="2:5" ht="50.1" customHeight="1">
      <c r="B3208" s="23">
        <v>96670</v>
      </c>
      <c r="C3208" s="23" t="s">
        <v>3520</v>
      </c>
      <c r="D3208" s="23" t="s">
        <v>4</v>
      </c>
      <c r="E3208" s="24">
        <v>14.03</v>
      </c>
    </row>
    <row r="3209" spans="2:5" ht="50.1" customHeight="1">
      <c r="B3209" s="23">
        <v>96671</v>
      </c>
      <c r="C3209" s="23" t="s">
        <v>3521</v>
      </c>
      <c r="D3209" s="23" t="s">
        <v>4</v>
      </c>
      <c r="E3209" s="24">
        <v>18.850000000000001</v>
      </c>
    </row>
    <row r="3210" spans="2:5" ht="50.1" customHeight="1">
      <c r="B3210" s="23">
        <v>96672</v>
      </c>
      <c r="C3210" s="23" t="s">
        <v>3522</v>
      </c>
      <c r="D3210" s="23" t="s">
        <v>4</v>
      </c>
      <c r="E3210" s="24">
        <v>27.72</v>
      </c>
    </row>
    <row r="3211" spans="2:5" ht="50.1" customHeight="1">
      <c r="B3211" s="23">
        <v>96673</v>
      </c>
      <c r="C3211" s="23" t="s">
        <v>3523</v>
      </c>
      <c r="D3211" s="23" t="s">
        <v>4</v>
      </c>
      <c r="E3211" s="24">
        <v>45.05</v>
      </c>
    </row>
    <row r="3212" spans="2:5" ht="50.1" customHeight="1">
      <c r="B3212" s="23">
        <v>96674</v>
      </c>
      <c r="C3212" s="23" t="s">
        <v>3524</v>
      </c>
      <c r="D3212" s="23" t="s">
        <v>4</v>
      </c>
      <c r="E3212" s="24">
        <v>63.32</v>
      </c>
    </row>
    <row r="3213" spans="2:5" ht="50.1" customHeight="1">
      <c r="B3213" s="23">
        <v>96675</v>
      </c>
      <c r="C3213" s="23" t="s">
        <v>3525</v>
      </c>
      <c r="D3213" s="23" t="s">
        <v>4</v>
      </c>
      <c r="E3213" s="24">
        <v>109.54</v>
      </c>
    </row>
    <row r="3214" spans="2:5" ht="50.1" customHeight="1">
      <c r="B3214" s="23">
        <v>96676</v>
      </c>
      <c r="C3214" s="23" t="s">
        <v>3526</v>
      </c>
      <c r="D3214" s="23" t="s">
        <v>4</v>
      </c>
      <c r="E3214" s="24">
        <v>7.41</v>
      </c>
    </row>
    <row r="3215" spans="2:5" ht="50.1" customHeight="1">
      <c r="B3215" s="23">
        <v>96677</v>
      </c>
      <c r="C3215" s="23" t="s">
        <v>3527</v>
      </c>
      <c r="D3215" s="23" t="s">
        <v>4</v>
      </c>
      <c r="E3215" s="24">
        <v>12.2</v>
      </c>
    </row>
    <row r="3216" spans="2:5" ht="50.1" customHeight="1">
      <c r="B3216" s="23">
        <v>96678</v>
      </c>
      <c r="C3216" s="23" t="s">
        <v>3528</v>
      </c>
      <c r="D3216" s="23" t="s">
        <v>4</v>
      </c>
      <c r="E3216" s="24">
        <v>16.98</v>
      </c>
    </row>
    <row r="3217" spans="2:5" ht="50.1" customHeight="1">
      <c r="B3217" s="23">
        <v>96679</v>
      </c>
      <c r="C3217" s="23" t="s">
        <v>3529</v>
      </c>
      <c r="D3217" s="23" t="s">
        <v>4</v>
      </c>
      <c r="E3217" s="24">
        <v>24.8</v>
      </c>
    </row>
    <row r="3218" spans="2:5" ht="50.1" customHeight="1">
      <c r="B3218" s="23">
        <v>96680</v>
      </c>
      <c r="C3218" s="23" t="s">
        <v>3530</v>
      </c>
      <c r="D3218" s="23" t="s">
        <v>4</v>
      </c>
      <c r="E3218" s="24">
        <v>33.57</v>
      </c>
    </row>
    <row r="3219" spans="2:5" ht="50.1" customHeight="1">
      <c r="B3219" s="23">
        <v>96681</v>
      </c>
      <c r="C3219" s="23" t="s">
        <v>3531</v>
      </c>
      <c r="D3219" s="23" t="s">
        <v>4</v>
      </c>
      <c r="E3219" s="24">
        <v>62.06</v>
      </c>
    </row>
    <row r="3220" spans="2:5" ht="50.1" customHeight="1">
      <c r="B3220" s="23">
        <v>96682</v>
      </c>
      <c r="C3220" s="23" t="s">
        <v>3532</v>
      </c>
      <c r="D3220" s="23" t="s">
        <v>4</v>
      </c>
      <c r="E3220" s="24">
        <v>91.44</v>
      </c>
    </row>
    <row r="3221" spans="2:5" ht="50.1" customHeight="1">
      <c r="B3221" s="23">
        <v>96683</v>
      </c>
      <c r="C3221" s="23" t="s">
        <v>3533</v>
      </c>
      <c r="D3221" s="23" t="s">
        <v>4</v>
      </c>
      <c r="E3221" s="24">
        <v>125.45</v>
      </c>
    </row>
    <row r="3222" spans="2:5" ht="50.1" customHeight="1">
      <c r="B3222" s="23">
        <v>96718</v>
      </c>
      <c r="C3222" s="23" t="s">
        <v>3534</v>
      </c>
      <c r="D3222" s="23" t="s">
        <v>4</v>
      </c>
      <c r="E3222" s="24">
        <v>4.7699999999999996</v>
      </c>
    </row>
    <row r="3223" spans="2:5" ht="50.1" customHeight="1">
      <c r="B3223" s="23">
        <v>96719</v>
      </c>
      <c r="C3223" s="23" t="s">
        <v>3535</v>
      </c>
      <c r="D3223" s="23" t="s">
        <v>4</v>
      </c>
      <c r="E3223" s="24">
        <v>10.75</v>
      </c>
    </row>
    <row r="3224" spans="2:5" ht="50.1" customHeight="1">
      <c r="B3224" s="23">
        <v>96720</v>
      </c>
      <c r="C3224" s="23" t="s">
        <v>3536</v>
      </c>
      <c r="D3224" s="23" t="s">
        <v>4</v>
      </c>
      <c r="E3224" s="24">
        <v>13.01</v>
      </c>
    </row>
    <row r="3225" spans="2:5" ht="50.1" customHeight="1">
      <c r="B3225" s="23">
        <v>96721</v>
      </c>
      <c r="C3225" s="23" t="s">
        <v>3537</v>
      </c>
      <c r="D3225" s="23" t="s">
        <v>4</v>
      </c>
      <c r="E3225" s="24">
        <v>17.010000000000002</v>
      </c>
    </row>
    <row r="3226" spans="2:5" ht="50.1" customHeight="1">
      <c r="B3226" s="23">
        <v>96722</v>
      </c>
      <c r="C3226" s="23" t="s">
        <v>3538</v>
      </c>
      <c r="D3226" s="23" t="s">
        <v>4</v>
      </c>
      <c r="E3226" s="24">
        <v>23.46</v>
      </c>
    </row>
    <row r="3227" spans="2:5" ht="50.1" customHeight="1">
      <c r="B3227" s="23">
        <v>96723</v>
      </c>
      <c r="C3227" s="23" t="s">
        <v>3539</v>
      </c>
      <c r="D3227" s="23" t="s">
        <v>4</v>
      </c>
      <c r="E3227" s="24">
        <v>30.46</v>
      </c>
    </row>
    <row r="3228" spans="2:5" ht="50.1" customHeight="1">
      <c r="B3228" s="23">
        <v>96724</v>
      </c>
      <c r="C3228" s="23" t="s">
        <v>3540</v>
      </c>
      <c r="D3228" s="23" t="s">
        <v>4</v>
      </c>
      <c r="E3228" s="24">
        <v>49.77</v>
      </c>
    </row>
    <row r="3229" spans="2:5" ht="50.1" customHeight="1">
      <c r="B3229" s="23">
        <v>96725</v>
      </c>
      <c r="C3229" s="23" t="s">
        <v>3541</v>
      </c>
      <c r="D3229" s="23" t="s">
        <v>4</v>
      </c>
      <c r="E3229" s="24">
        <v>64.37</v>
      </c>
    </row>
    <row r="3230" spans="2:5" ht="50.1" customHeight="1">
      <c r="B3230" s="23">
        <v>96726</v>
      </c>
      <c r="C3230" s="23" t="s">
        <v>3542</v>
      </c>
      <c r="D3230" s="23" t="s">
        <v>4</v>
      </c>
      <c r="E3230" s="24">
        <v>104.77</v>
      </c>
    </row>
    <row r="3231" spans="2:5" ht="50.1" customHeight="1">
      <c r="B3231" s="23">
        <v>96727</v>
      </c>
      <c r="C3231" s="23" t="s">
        <v>3543</v>
      </c>
      <c r="D3231" s="23" t="s">
        <v>4</v>
      </c>
      <c r="E3231" s="24">
        <v>9.56</v>
      </c>
    </row>
    <row r="3232" spans="2:5" ht="50.1" customHeight="1">
      <c r="B3232" s="23">
        <v>96728</v>
      </c>
      <c r="C3232" s="23" t="s">
        <v>3544</v>
      </c>
      <c r="D3232" s="23" t="s">
        <v>4</v>
      </c>
      <c r="E3232" s="24">
        <v>11.17</v>
      </c>
    </row>
    <row r="3233" spans="2:5" ht="50.1" customHeight="1">
      <c r="B3233" s="23">
        <v>96729</v>
      </c>
      <c r="C3233" s="23" t="s">
        <v>3545</v>
      </c>
      <c r="D3233" s="23" t="s">
        <v>4</v>
      </c>
      <c r="E3233" s="24">
        <v>16.63</v>
      </c>
    </row>
    <row r="3234" spans="2:5" ht="50.1" customHeight="1">
      <c r="B3234" s="23">
        <v>96730</v>
      </c>
      <c r="C3234" s="23" t="s">
        <v>3546</v>
      </c>
      <c r="D3234" s="23" t="s">
        <v>4</v>
      </c>
      <c r="E3234" s="24">
        <v>20.55</v>
      </c>
    </row>
    <row r="3235" spans="2:5" ht="50.1" customHeight="1">
      <c r="B3235" s="23">
        <v>96731</v>
      </c>
      <c r="C3235" s="23" t="s">
        <v>3547</v>
      </c>
      <c r="D3235" s="23" t="s">
        <v>4</v>
      </c>
      <c r="E3235" s="24">
        <v>30.19</v>
      </c>
    </row>
    <row r="3236" spans="2:5" ht="50.1" customHeight="1">
      <c r="B3236" s="23">
        <v>96732</v>
      </c>
      <c r="C3236" s="23" t="s">
        <v>3548</v>
      </c>
      <c r="D3236" s="23" t="s">
        <v>4</v>
      </c>
      <c r="E3236" s="24">
        <v>36.83</v>
      </c>
    </row>
    <row r="3237" spans="2:5" ht="50.1" customHeight="1">
      <c r="B3237" s="23">
        <v>96733</v>
      </c>
      <c r="C3237" s="23" t="s">
        <v>3549</v>
      </c>
      <c r="D3237" s="23" t="s">
        <v>4</v>
      </c>
      <c r="E3237" s="24">
        <v>67.12</v>
      </c>
    </row>
    <row r="3238" spans="2:5" ht="50.1" customHeight="1">
      <c r="B3238" s="23">
        <v>96734</v>
      </c>
      <c r="C3238" s="23" t="s">
        <v>3550</v>
      </c>
      <c r="D3238" s="23" t="s">
        <v>4</v>
      </c>
      <c r="E3238" s="24">
        <v>91.58</v>
      </c>
    </row>
    <row r="3239" spans="2:5" ht="50.1" customHeight="1">
      <c r="B3239" s="23">
        <v>96735</v>
      </c>
      <c r="C3239" s="23" t="s">
        <v>3551</v>
      </c>
      <c r="D3239" s="23" t="s">
        <v>4</v>
      </c>
      <c r="E3239" s="24">
        <v>120.55</v>
      </c>
    </row>
    <row r="3240" spans="2:5" ht="50.1" customHeight="1">
      <c r="B3240" s="23">
        <v>96794</v>
      </c>
      <c r="C3240" s="23" t="s">
        <v>3552</v>
      </c>
      <c r="D3240" s="23" t="s">
        <v>4</v>
      </c>
      <c r="E3240" s="24">
        <v>6.09</v>
      </c>
    </row>
    <row r="3241" spans="2:5" ht="50.1" customHeight="1">
      <c r="B3241" s="23">
        <v>96795</v>
      </c>
      <c r="C3241" s="23" t="s">
        <v>3553</v>
      </c>
      <c r="D3241" s="23" t="s">
        <v>4</v>
      </c>
      <c r="E3241" s="24">
        <v>7.71</v>
      </c>
    </row>
    <row r="3242" spans="2:5" ht="50.1" customHeight="1">
      <c r="B3242" s="23">
        <v>96796</v>
      </c>
      <c r="C3242" s="23" t="s">
        <v>3554</v>
      </c>
      <c r="D3242" s="23" t="s">
        <v>4</v>
      </c>
      <c r="E3242" s="24">
        <v>10.7</v>
      </c>
    </row>
    <row r="3243" spans="2:5" ht="50.1" customHeight="1">
      <c r="B3243" s="23">
        <v>96797</v>
      </c>
      <c r="C3243" s="23" t="s">
        <v>3555</v>
      </c>
      <c r="D3243" s="23" t="s">
        <v>4</v>
      </c>
      <c r="E3243" s="24">
        <v>16</v>
      </c>
    </row>
    <row r="3244" spans="2:5" ht="50.1" customHeight="1">
      <c r="B3244" s="23">
        <v>96798</v>
      </c>
      <c r="C3244" s="23" t="s">
        <v>3556</v>
      </c>
      <c r="D3244" s="23" t="s">
        <v>4</v>
      </c>
      <c r="E3244" s="24">
        <v>6.2</v>
      </c>
    </row>
    <row r="3245" spans="2:5" ht="50.1" customHeight="1">
      <c r="B3245" s="23">
        <v>96799</v>
      </c>
      <c r="C3245" s="23" t="s">
        <v>3557</v>
      </c>
      <c r="D3245" s="23" t="s">
        <v>4</v>
      </c>
      <c r="E3245" s="24">
        <v>8.33</v>
      </c>
    </row>
    <row r="3246" spans="2:5" ht="50.1" customHeight="1">
      <c r="B3246" s="23">
        <v>96800</v>
      </c>
      <c r="C3246" s="23" t="s">
        <v>3558</v>
      </c>
      <c r="D3246" s="23" t="s">
        <v>4</v>
      </c>
      <c r="E3246" s="24">
        <v>11.98</v>
      </c>
    </row>
    <row r="3247" spans="2:5" ht="50.1" customHeight="1">
      <c r="B3247" s="23">
        <v>96801</v>
      </c>
      <c r="C3247" s="23" t="s">
        <v>3559</v>
      </c>
      <c r="D3247" s="23" t="s">
        <v>4</v>
      </c>
      <c r="E3247" s="24">
        <v>18.2</v>
      </c>
    </row>
    <row r="3248" spans="2:5" ht="50.1" customHeight="1">
      <c r="B3248" s="23">
        <v>97327</v>
      </c>
      <c r="C3248" s="23" t="s">
        <v>3560</v>
      </c>
      <c r="D3248" s="23" t="s">
        <v>4</v>
      </c>
      <c r="E3248" s="24">
        <v>16.239999999999998</v>
      </c>
    </row>
    <row r="3249" spans="2:5" ht="50.1" customHeight="1">
      <c r="B3249" s="23">
        <v>97328</v>
      </c>
      <c r="C3249" s="23" t="s">
        <v>3561</v>
      </c>
      <c r="D3249" s="23" t="s">
        <v>4</v>
      </c>
      <c r="E3249" s="24">
        <v>28.33</v>
      </c>
    </row>
    <row r="3250" spans="2:5" ht="50.1" customHeight="1">
      <c r="B3250" s="23">
        <v>97329</v>
      </c>
      <c r="C3250" s="23" t="s">
        <v>3562</v>
      </c>
      <c r="D3250" s="23" t="s">
        <v>4</v>
      </c>
      <c r="E3250" s="24">
        <v>24.05</v>
      </c>
    </row>
    <row r="3251" spans="2:5" ht="50.1" customHeight="1">
      <c r="B3251" s="23">
        <v>97330</v>
      </c>
      <c r="C3251" s="23" t="s">
        <v>3563</v>
      </c>
      <c r="D3251" s="23" t="s">
        <v>4</v>
      </c>
      <c r="E3251" s="24">
        <v>46.25</v>
      </c>
    </row>
    <row r="3252" spans="2:5" ht="50.1" customHeight="1">
      <c r="B3252" s="23">
        <v>97331</v>
      </c>
      <c r="C3252" s="23" t="s">
        <v>3564</v>
      </c>
      <c r="D3252" s="23" t="s">
        <v>4</v>
      </c>
      <c r="E3252" s="24">
        <v>16.48</v>
      </c>
    </row>
    <row r="3253" spans="2:5" ht="50.1" customHeight="1">
      <c r="B3253" s="23">
        <v>97332</v>
      </c>
      <c r="C3253" s="23" t="s">
        <v>3565</v>
      </c>
      <c r="D3253" s="23" t="s">
        <v>4</v>
      </c>
      <c r="E3253" s="24">
        <v>28.61</v>
      </c>
    </row>
    <row r="3254" spans="2:5" ht="50.1" customHeight="1">
      <c r="B3254" s="23">
        <v>97333</v>
      </c>
      <c r="C3254" s="23" t="s">
        <v>3566</v>
      </c>
      <c r="D3254" s="23" t="s">
        <v>4</v>
      </c>
      <c r="E3254" s="24">
        <v>35.46</v>
      </c>
    </row>
    <row r="3255" spans="2:5" ht="50.1" customHeight="1">
      <c r="B3255" s="23">
        <v>97334</v>
      </c>
      <c r="C3255" s="23" t="s">
        <v>3567</v>
      </c>
      <c r="D3255" s="23" t="s">
        <v>4</v>
      </c>
      <c r="E3255" s="24">
        <v>43.08</v>
      </c>
    </row>
    <row r="3256" spans="2:5" ht="50.1" customHeight="1">
      <c r="B3256" s="23">
        <v>97335</v>
      </c>
      <c r="C3256" s="23" t="s">
        <v>3568</v>
      </c>
      <c r="D3256" s="23" t="s">
        <v>4</v>
      </c>
      <c r="E3256" s="24">
        <v>42.05</v>
      </c>
    </row>
    <row r="3257" spans="2:5" ht="50.1" customHeight="1">
      <c r="B3257" s="23">
        <v>97336</v>
      </c>
      <c r="C3257" s="23" t="s">
        <v>3569</v>
      </c>
      <c r="D3257" s="23" t="s">
        <v>4</v>
      </c>
      <c r="E3257" s="24">
        <v>53.37</v>
      </c>
    </row>
    <row r="3258" spans="2:5" ht="50.1" customHeight="1">
      <c r="B3258" s="23">
        <v>97337</v>
      </c>
      <c r="C3258" s="23" t="s">
        <v>3570</v>
      </c>
      <c r="D3258" s="23" t="s">
        <v>4</v>
      </c>
      <c r="E3258" s="24">
        <v>79.959999999999994</v>
      </c>
    </row>
    <row r="3259" spans="2:5" ht="50.1" customHeight="1">
      <c r="B3259" s="23">
        <v>97338</v>
      </c>
      <c r="C3259" s="23" t="s">
        <v>3571</v>
      </c>
      <c r="D3259" s="23" t="s">
        <v>4</v>
      </c>
      <c r="E3259" s="24">
        <v>96.09</v>
      </c>
    </row>
    <row r="3260" spans="2:5" ht="50.1" customHeight="1">
      <c r="B3260" s="23">
        <v>97339</v>
      </c>
      <c r="C3260" s="23" t="s">
        <v>3572</v>
      </c>
      <c r="D3260" s="23" t="s">
        <v>4</v>
      </c>
      <c r="E3260" s="24">
        <v>103.45</v>
      </c>
    </row>
    <row r="3261" spans="2:5" ht="50.1" customHeight="1">
      <c r="B3261" s="23">
        <v>97340</v>
      </c>
      <c r="C3261" s="23" t="s">
        <v>3573</v>
      </c>
      <c r="D3261" s="23" t="s">
        <v>4</v>
      </c>
      <c r="E3261" s="24">
        <v>104.05</v>
      </c>
    </row>
    <row r="3262" spans="2:5" ht="50.1" customHeight="1">
      <c r="B3262" s="23">
        <v>97341</v>
      </c>
      <c r="C3262" s="23" t="s">
        <v>3574</v>
      </c>
      <c r="D3262" s="23" t="s">
        <v>4</v>
      </c>
      <c r="E3262" s="24">
        <v>29.36</v>
      </c>
    </row>
    <row r="3263" spans="2:5" ht="50.1" customHeight="1">
      <c r="B3263" s="23">
        <v>97342</v>
      </c>
      <c r="C3263" s="23" t="s">
        <v>3575</v>
      </c>
      <c r="D3263" s="23" t="s">
        <v>4</v>
      </c>
      <c r="E3263" s="24">
        <v>45.46</v>
      </c>
    </row>
    <row r="3264" spans="2:5" ht="50.1" customHeight="1">
      <c r="B3264" s="23">
        <v>97343</v>
      </c>
      <c r="C3264" s="23" t="s">
        <v>3576</v>
      </c>
      <c r="D3264" s="23" t="s">
        <v>4</v>
      </c>
      <c r="E3264" s="24">
        <v>57.03</v>
      </c>
    </row>
    <row r="3265" spans="2:5" ht="50.1" customHeight="1">
      <c r="B3265" s="23">
        <v>97344</v>
      </c>
      <c r="C3265" s="23" t="s">
        <v>3577</v>
      </c>
      <c r="D3265" s="23" t="s">
        <v>4</v>
      </c>
      <c r="E3265" s="24">
        <v>36.840000000000003</v>
      </c>
    </row>
    <row r="3266" spans="2:5" ht="50.1" customHeight="1">
      <c r="B3266" s="23">
        <v>97345</v>
      </c>
      <c r="C3266" s="23" t="s">
        <v>3578</v>
      </c>
      <c r="D3266" s="23" t="s">
        <v>4</v>
      </c>
      <c r="E3266" s="24">
        <v>58.34</v>
      </c>
    </row>
    <row r="3267" spans="2:5" ht="50.1" customHeight="1">
      <c r="B3267" s="23">
        <v>97346</v>
      </c>
      <c r="C3267" s="23" t="s">
        <v>3579</v>
      </c>
      <c r="D3267" s="23" t="s">
        <v>4</v>
      </c>
      <c r="E3267" s="24">
        <v>74.58</v>
      </c>
    </row>
    <row r="3268" spans="2:5" ht="50.1" customHeight="1">
      <c r="B3268" s="23">
        <v>97347</v>
      </c>
      <c r="C3268" s="23" t="s">
        <v>3580</v>
      </c>
      <c r="D3268" s="23" t="s">
        <v>4</v>
      </c>
      <c r="E3268" s="24">
        <v>50.54</v>
      </c>
    </row>
    <row r="3269" spans="2:5" ht="50.1" customHeight="1">
      <c r="B3269" s="23">
        <v>97348</v>
      </c>
      <c r="C3269" s="23" t="s">
        <v>3581</v>
      </c>
      <c r="D3269" s="23" t="s">
        <v>4</v>
      </c>
      <c r="E3269" s="24">
        <v>69.72</v>
      </c>
    </row>
    <row r="3270" spans="2:5" ht="50.1" customHeight="1">
      <c r="B3270" s="23">
        <v>97349</v>
      </c>
      <c r="C3270" s="23" t="s">
        <v>3582</v>
      </c>
      <c r="D3270" s="23" t="s">
        <v>4</v>
      </c>
      <c r="E3270" s="24">
        <v>100.31</v>
      </c>
    </row>
    <row r="3271" spans="2:5" ht="50.1" customHeight="1">
      <c r="B3271" s="23">
        <v>97350</v>
      </c>
      <c r="C3271" s="23" t="s">
        <v>3583</v>
      </c>
      <c r="D3271" s="23" t="s">
        <v>4</v>
      </c>
      <c r="E3271" s="24">
        <v>121.75</v>
      </c>
    </row>
    <row r="3272" spans="2:5" ht="50.1" customHeight="1">
      <c r="B3272" s="23">
        <v>97351</v>
      </c>
      <c r="C3272" s="23" t="s">
        <v>3584</v>
      </c>
      <c r="D3272" s="23" t="s">
        <v>4</v>
      </c>
      <c r="E3272" s="24">
        <v>168.2</v>
      </c>
    </row>
    <row r="3273" spans="2:5" ht="50.1" customHeight="1">
      <c r="B3273" s="23">
        <v>97352</v>
      </c>
      <c r="C3273" s="23" t="s">
        <v>3585</v>
      </c>
      <c r="D3273" s="23" t="s">
        <v>4</v>
      </c>
      <c r="E3273" s="24">
        <v>217.86</v>
      </c>
    </row>
    <row r="3274" spans="2:5" ht="50.1" customHeight="1">
      <c r="B3274" s="23">
        <v>97353</v>
      </c>
      <c r="C3274" s="23" t="s">
        <v>3586</v>
      </c>
      <c r="D3274" s="23" t="s">
        <v>4</v>
      </c>
      <c r="E3274" s="24">
        <v>34.380000000000003</v>
      </c>
    </row>
    <row r="3275" spans="2:5" ht="50.1" customHeight="1">
      <c r="B3275" s="23">
        <v>97354</v>
      </c>
      <c r="C3275" s="23" t="s">
        <v>3587</v>
      </c>
      <c r="D3275" s="23" t="s">
        <v>4</v>
      </c>
      <c r="E3275" s="24">
        <v>53.95</v>
      </c>
    </row>
    <row r="3276" spans="2:5" ht="50.1" customHeight="1">
      <c r="B3276" s="23">
        <v>97355</v>
      </c>
      <c r="C3276" s="23" t="s">
        <v>3588</v>
      </c>
      <c r="D3276" s="23" t="s">
        <v>4</v>
      </c>
      <c r="E3276" s="24">
        <v>73.38</v>
      </c>
    </row>
    <row r="3277" spans="2:5" ht="50.1" customHeight="1">
      <c r="B3277" s="23">
        <v>97356</v>
      </c>
      <c r="C3277" s="23" t="s">
        <v>3589</v>
      </c>
      <c r="D3277" s="23" t="s">
        <v>4</v>
      </c>
      <c r="E3277" s="24">
        <v>41.86</v>
      </c>
    </row>
    <row r="3278" spans="2:5" ht="50.1" customHeight="1">
      <c r="B3278" s="23">
        <v>97357</v>
      </c>
      <c r="C3278" s="23" t="s">
        <v>3590</v>
      </c>
      <c r="D3278" s="23" t="s">
        <v>4</v>
      </c>
      <c r="E3278" s="24">
        <v>66.83</v>
      </c>
    </row>
    <row r="3279" spans="2:5" ht="50.1" customHeight="1">
      <c r="B3279" s="23">
        <v>97358</v>
      </c>
      <c r="C3279" s="23" t="s">
        <v>3591</v>
      </c>
      <c r="D3279" s="23" t="s">
        <v>4</v>
      </c>
      <c r="E3279" s="24">
        <v>90.93</v>
      </c>
    </row>
    <row r="3280" spans="2:5" ht="50.1" customHeight="1">
      <c r="B3280" s="23">
        <v>97498</v>
      </c>
      <c r="C3280" s="23" t="s">
        <v>3592</v>
      </c>
      <c r="D3280" s="23" t="s">
        <v>4</v>
      </c>
      <c r="E3280" s="24">
        <v>27.64</v>
      </c>
    </row>
    <row r="3281" spans="2:5" ht="50.1" customHeight="1">
      <c r="B3281" s="23">
        <v>97535</v>
      </c>
      <c r="C3281" s="23" t="s">
        <v>3593</v>
      </c>
      <c r="D3281" s="23" t="s">
        <v>4</v>
      </c>
      <c r="E3281" s="24">
        <v>31.06</v>
      </c>
    </row>
    <row r="3282" spans="2:5" ht="50.1" customHeight="1">
      <c r="B3282" s="23">
        <v>97536</v>
      </c>
      <c r="C3282" s="23" t="s">
        <v>3594</v>
      </c>
      <c r="D3282" s="23" t="s">
        <v>4</v>
      </c>
      <c r="E3282" s="24">
        <v>38.9</v>
      </c>
    </row>
    <row r="3283" spans="2:5" ht="50.1" customHeight="1">
      <c r="B3283" s="23">
        <v>72293</v>
      </c>
      <c r="C3283" s="23" t="s">
        <v>3595</v>
      </c>
      <c r="D3283" s="23" t="s">
        <v>18</v>
      </c>
      <c r="E3283" s="24">
        <v>4.9800000000000004</v>
      </c>
    </row>
    <row r="3284" spans="2:5" ht="50.1" customHeight="1">
      <c r="B3284" s="23">
        <v>72294</v>
      </c>
      <c r="C3284" s="23" t="s">
        <v>3596</v>
      </c>
      <c r="D3284" s="23" t="s">
        <v>18</v>
      </c>
      <c r="E3284" s="24">
        <v>7.43</v>
      </c>
    </row>
    <row r="3285" spans="2:5" ht="50.1" customHeight="1">
      <c r="B3285" s="23">
        <v>72295</v>
      </c>
      <c r="C3285" s="23" t="s">
        <v>3597</v>
      </c>
      <c r="D3285" s="23" t="s">
        <v>18</v>
      </c>
      <c r="E3285" s="24">
        <v>10.210000000000001</v>
      </c>
    </row>
    <row r="3286" spans="2:5" ht="50.1" customHeight="1">
      <c r="B3286" s="23">
        <v>72306</v>
      </c>
      <c r="C3286" s="23" t="s">
        <v>3598</v>
      </c>
      <c r="D3286" s="23" t="s">
        <v>18</v>
      </c>
      <c r="E3286" s="24">
        <v>172.07</v>
      </c>
    </row>
    <row r="3287" spans="2:5" ht="50.1" customHeight="1">
      <c r="B3287" s="23">
        <v>72307</v>
      </c>
      <c r="C3287" s="23" t="s">
        <v>3599</v>
      </c>
      <c r="D3287" s="23" t="s">
        <v>18</v>
      </c>
      <c r="E3287" s="24">
        <v>241.25</v>
      </c>
    </row>
    <row r="3288" spans="2:5" ht="50.1" customHeight="1">
      <c r="B3288" s="23">
        <v>72313</v>
      </c>
      <c r="C3288" s="23" t="s">
        <v>3600</v>
      </c>
      <c r="D3288" s="23" t="s">
        <v>18</v>
      </c>
      <c r="E3288" s="24">
        <v>563.09</v>
      </c>
    </row>
    <row r="3289" spans="2:5" ht="50.1" customHeight="1">
      <c r="B3289" s="23">
        <v>72482</v>
      </c>
      <c r="C3289" s="23" t="s">
        <v>3601</v>
      </c>
      <c r="D3289" s="23" t="s">
        <v>18</v>
      </c>
      <c r="E3289" s="24">
        <v>241.49</v>
      </c>
    </row>
    <row r="3290" spans="2:5" ht="50.1" customHeight="1">
      <c r="B3290" s="23">
        <v>72619</v>
      </c>
      <c r="C3290" s="23" t="s">
        <v>3602</v>
      </c>
      <c r="D3290" s="23" t="s">
        <v>18</v>
      </c>
      <c r="E3290" s="24">
        <v>101</v>
      </c>
    </row>
    <row r="3291" spans="2:5" ht="50.1" customHeight="1">
      <c r="B3291" s="23">
        <v>72620</v>
      </c>
      <c r="C3291" s="23" t="s">
        <v>3603</v>
      </c>
      <c r="D3291" s="23" t="s">
        <v>18</v>
      </c>
      <c r="E3291" s="24">
        <v>176.17</v>
      </c>
    </row>
    <row r="3292" spans="2:5" ht="50.1" customHeight="1">
      <c r="B3292" s="23">
        <v>72621</v>
      </c>
      <c r="C3292" s="23" t="s">
        <v>3604</v>
      </c>
      <c r="D3292" s="23" t="s">
        <v>18</v>
      </c>
      <c r="E3292" s="24">
        <v>282.87</v>
      </c>
    </row>
    <row r="3293" spans="2:5" ht="50.1" customHeight="1">
      <c r="B3293" s="23">
        <v>72667</v>
      </c>
      <c r="C3293" s="23" t="s">
        <v>3605</v>
      </c>
      <c r="D3293" s="23" t="s">
        <v>18</v>
      </c>
      <c r="E3293" s="24">
        <v>138.41999999999999</v>
      </c>
    </row>
    <row r="3294" spans="2:5" ht="50.1" customHeight="1">
      <c r="B3294" s="23">
        <v>72668</v>
      </c>
      <c r="C3294" s="23" t="s">
        <v>3606</v>
      </c>
      <c r="D3294" s="23" t="s">
        <v>18</v>
      </c>
      <c r="E3294" s="24">
        <v>137.69999999999999</v>
      </c>
    </row>
    <row r="3295" spans="2:5" ht="50.1" customHeight="1">
      <c r="B3295" s="23">
        <v>72669</v>
      </c>
      <c r="C3295" s="23" t="s">
        <v>3607</v>
      </c>
      <c r="D3295" s="23" t="s">
        <v>18</v>
      </c>
      <c r="E3295" s="24">
        <v>141.88999999999999</v>
      </c>
    </row>
    <row r="3296" spans="2:5" ht="50.1" customHeight="1">
      <c r="B3296" s="23">
        <v>72681</v>
      </c>
      <c r="C3296" s="23" t="s">
        <v>3608</v>
      </c>
      <c r="D3296" s="23" t="s">
        <v>18</v>
      </c>
      <c r="E3296" s="24">
        <v>97.83</v>
      </c>
    </row>
    <row r="3297" spans="2:5" ht="50.1" customHeight="1">
      <c r="B3297" s="23">
        <v>72682</v>
      </c>
      <c r="C3297" s="23" t="s">
        <v>3609</v>
      </c>
      <c r="D3297" s="23" t="s">
        <v>18</v>
      </c>
      <c r="E3297" s="24">
        <v>196.97</v>
      </c>
    </row>
    <row r="3298" spans="2:5" ht="50.1" customHeight="1">
      <c r="B3298" s="23">
        <v>72683</v>
      </c>
      <c r="C3298" s="23" t="s">
        <v>3610</v>
      </c>
      <c r="D3298" s="23" t="s">
        <v>18</v>
      </c>
      <c r="E3298" s="24">
        <v>316.51</v>
      </c>
    </row>
    <row r="3299" spans="2:5" ht="50.1" customHeight="1">
      <c r="B3299" s="23">
        <v>72719</v>
      </c>
      <c r="C3299" s="23" t="s">
        <v>3611</v>
      </c>
      <c r="D3299" s="23" t="s">
        <v>18</v>
      </c>
      <c r="E3299" s="24">
        <v>215.84</v>
      </c>
    </row>
    <row r="3300" spans="2:5" ht="50.1" customHeight="1">
      <c r="B3300" s="23">
        <v>72720</v>
      </c>
      <c r="C3300" s="23" t="s">
        <v>3612</v>
      </c>
      <c r="D3300" s="23" t="s">
        <v>18</v>
      </c>
      <c r="E3300" s="24">
        <v>297.3</v>
      </c>
    </row>
    <row r="3301" spans="2:5" ht="50.1" customHeight="1">
      <c r="B3301" s="23">
        <v>72721</v>
      </c>
      <c r="C3301" s="23" t="s">
        <v>3613</v>
      </c>
      <c r="D3301" s="23" t="s">
        <v>18</v>
      </c>
      <c r="E3301" s="24">
        <v>644.37</v>
      </c>
    </row>
    <row r="3302" spans="2:5" ht="50.1" customHeight="1">
      <c r="B3302" s="23">
        <v>89358</v>
      </c>
      <c r="C3302" s="23" t="s">
        <v>3614</v>
      </c>
      <c r="D3302" s="23" t="s">
        <v>18</v>
      </c>
      <c r="E3302" s="24">
        <v>5.38</v>
      </c>
    </row>
    <row r="3303" spans="2:5" ht="50.1" customHeight="1">
      <c r="B3303" s="23">
        <v>89359</v>
      </c>
      <c r="C3303" s="23" t="s">
        <v>3615</v>
      </c>
      <c r="D3303" s="23" t="s">
        <v>18</v>
      </c>
      <c r="E3303" s="24">
        <v>5.6</v>
      </c>
    </row>
    <row r="3304" spans="2:5" ht="50.1" customHeight="1">
      <c r="B3304" s="23">
        <v>89360</v>
      </c>
      <c r="C3304" s="23" t="s">
        <v>3616</v>
      </c>
      <c r="D3304" s="23" t="s">
        <v>18</v>
      </c>
      <c r="E3304" s="24">
        <v>6.53</v>
      </c>
    </row>
    <row r="3305" spans="2:5" ht="50.1" customHeight="1">
      <c r="B3305" s="23">
        <v>89361</v>
      </c>
      <c r="C3305" s="23" t="s">
        <v>3617</v>
      </c>
      <c r="D3305" s="23" t="s">
        <v>18</v>
      </c>
      <c r="E3305" s="24">
        <v>6.17</v>
      </c>
    </row>
    <row r="3306" spans="2:5" ht="50.1" customHeight="1">
      <c r="B3306" s="23">
        <v>89362</v>
      </c>
      <c r="C3306" s="23" t="s">
        <v>3618</v>
      </c>
      <c r="D3306" s="23" t="s">
        <v>18</v>
      </c>
      <c r="E3306" s="24">
        <v>6.37</v>
      </c>
    </row>
    <row r="3307" spans="2:5" ht="50.1" customHeight="1">
      <c r="B3307" s="23">
        <v>89363</v>
      </c>
      <c r="C3307" s="23" t="s">
        <v>3619</v>
      </c>
      <c r="D3307" s="23" t="s">
        <v>18</v>
      </c>
      <c r="E3307" s="24">
        <v>6.84</v>
      </c>
    </row>
    <row r="3308" spans="2:5" ht="50.1" customHeight="1">
      <c r="B3308" s="23">
        <v>89364</v>
      </c>
      <c r="C3308" s="23" t="s">
        <v>3620</v>
      </c>
      <c r="D3308" s="23" t="s">
        <v>18</v>
      </c>
      <c r="E3308" s="24">
        <v>7.81</v>
      </c>
    </row>
    <row r="3309" spans="2:5" ht="50.1" customHeight="1">
      <c r="B3309" s="23">
        <v>89365</v>
      </c>
      <c r="C3309" s="23" t="s">
        <v>3621</v>
      </c>
      <c r="D3309" s="23" t="s">
        <v>18</v>
      </c>
      <c r="E3309" s="24">
        <v>7.38</v>
      </c>
    </row>
    <row r="3310" spans="2:5" ht="50.1" customHeight="1">
      <c r="B3310" s="23">
        <v>89366</v>
      </c>
      <c r="C3310" s="23" t="s">
        <v>3622</v>
      </c>
      <c r="D3310" s="23" t="s">
        <v>18</v>
      </c>
      <c r="E3310" s="24">
        <v>10.39</v>
      </c>
    </row>
    <row r="3311" spans="2:5" ht="50.1" customHeight="1">
      <c r="B3311" s="23">
        <v>89367</v>
      </c>
      <c r="C3311" s="23" t="s">
        <v>3623</v>
      </c>
      <c r="D3311" s="23" t="s">
        <v>18</v>
      </c>
      <c r="E3311" s="24">
        <v>8.51</v>
      </c>
    </row>
    <row r="3312" spans="2:5" ht="50.1" customHeight="1">
      <c r="B3312" s="23">
        <v>89368</v>
      </c>
      <c r="C3312" s="23" t="s">
        <v>3624</v>
      </c>
      <c r="D3312" s="23" t="s">
        <v>18</v>
      </c>
      <c r="E3312" s="24">
        <v>9.83</v>
      </c>
    </row>
    <row r="3313" spans="2:5" ht="50.1" customHeight="1">
      <c r="B3313" s="23">
        <v>89369</v>
      </c>
      <c r="C3313" s="23" t="s">
        <v>3625</v>
      </c>
      <c r="D3313" s="23" t="s">
        <v>18</v>
      </c>
      <c r="E3313" s="24">
        <v>11.47</v>
      </c>
    </row>
    <row r="3314" spans="2:5" ht="50.1" customHeight="1">
      <c r="B3314" s="23">
        <v>89370</v>
      </c>
      <c r="C3314" s="23" t="s">
        <v>3626</v>
      </c>
      <c r="D3314" s="23" t="s">
        <v>18</v>
      </c>
      <c r="E3314" s="24">
        <v>9.5500000000000007</v>
      </c>
    </row>
    <row r="3315" spans="2:5" ht="50.1" customHeight="1">
      <c r="B3315" s="23">
        <v>89371</v>
      </c>
      <c r="C3315" s="23" t="s">
        <v>3627</v>
      </c>
      <c r="D3315" s="23" t="s">
        <v>18</v>
      </c>
      <c r="E3315" s="24">
        <v>3.93</v>
      </c>
    </row>
    <row r="3316" spans="2:5" ht="50.1" customHeight="1">
      <c r="B3316" s="23">
        <v>89372</v>
      </c>
      <c r="C3316" s="23" t="s">
        <v>3628</v>
      </c>
      <c r="D3316" s="23" t="s">
        <v>18</v>
      </c>
      <c r="E3316" s="24">
        <v>8.2899999999999991</v>
      </c>
    </row>
    <row r="3317" spans="2:5" ht="50.1" customHeight="1">
      <c r="B3317" s="23">
        <v>89373</v>
      </c>
      <c r="C3317" s="23" t="s">
        <v>3629</v>
      </c>
      <c r="D3317" s="23" t="s">
        <v>18</v>
      </c>
      <c r="E3317" s="24">
        <v>4.33</v>
      </c>
    </row>
    <row r="3318" spans="2:5" ht="50.1" customHeight="1">
      <c r="B3318" s="23">
        <v>89374</v>
      </c>
      <c r="C3318" s="23" t="s">
        <v>3630</v>
      </c>
      <c r="D3318" s="23" t="s">
        <v>18</v>
      </c>
      <c r="E3318" s="24">
        <v>6.69</v>
      </c>
    </row>
    <row r="3319" spans="2:5" ht="50.1" customHeight="1">
      <c r="B3319" s="23">
        <v>89375</v>
      </c>
      <c r="C3319" s="23" t="s">
        <v>3631</v>
      </c>
      <c r="D3319" s="23" t="s">
        <v>18</v>
      </c>
      <c r="E3319" s="24">
        <v>8.1199999999999992</v>
      </c>
    </row>
    <row r="3320" spans="2:5" ht="50.1" customHeight="1">
      <c r="B3320" s="23">
        <v>89376</v>
      </c>
      <c r="C3320" s="23" t="s">
        <v>3632</v>
      </c>
      <c r="D3320" s="23" t="s">
        <v>18</v>
      </c>
      <c r="E3320" s="24">
        <v>3.98</v>
      </c>
    </row>
    <row r="3321" spans="2:5" ht="50.1" customHeight="1">
      <c r="B3321" s="23">
        <v>89377</v>
      </c>
      <c r="C3321" s="23" t="s">
        <v>3633</v>
      </c>
      <c r="D3321" s="23" t="s">
        <v>18</v>
      </c>
      <c r="E3321" s="24">
        <v>6.09</v>
      </c>
    </row>
    <row r="3322" spans="2:5" ht="50.1" customHeight="1">
      <c r="B3322" s="23">
        <v>89378</v>
      </c>
      <c r="C3322" s="23" t="s">
        <v>3634</v>
      </c>
      <c r="D3322" s="23" t="s">
        <v>18</v>
      </c>
      <c r="E3322" s="24">
        <v>4.6399999999999997</v>
      </c>
    </row>
    <row r="3323" spans="2:5" ht="50.1" customHeight="1">
      <c r="B3323" s="23">
        <v>89379</v>
      </c>
      <c r="C3323" s="23" t="s">
        <v>3635</v>
      </c>
      <c r="D3323" s="23" t="s">
        <v>18</v>
      </c>
      <c r="E3323" s="24">
        <v>10.46</v>
      </c>
    </row>
    <row r="3324" spans="2:5" ht="50.1" customHeight="1">
      <c r="B3324" s="23">
        <v>89380</v>
      </c>
      <c r="C3324" s="23" t="s">
        <v>3636</v>
      </c>
      <c r="D3324" s="23" t="s">
        <v>18</v>
      </c>
      <c r="E3324" s="24">
        <v>6.43</v>
      </c>
    </row>
    <row r="3325" spans="2:5" ht="50.1" customHeight="1">
      <c r="B3325" s="23">
        <v>89381</v>
      </c>
      <c r="C3325" s="23" t="s">
        <v>3637</v>
      </c>
      <c r="D3325" s="23" t="s">
        <v>18</v>
      </c>
      <c r="E3325" s="24">
        <v>8.32</v>
      </c>
    </row>
    <row r="3326" spans="2:5" ht="50.1" customHeight="1">
      <c r="B3326" s="23">
        <v>89382</v>
      </c>
      <c r="C3326" s="23" t="s">
        <v>3638</v>
      </c>
      <c r="D3326" s="23" t="s">
        <v>18</v>
      </c>
      <c r="E3326" s="24">
        <v>9.65</v>
      </c>
    </row>
    <row r="3327" spans="2:5" ht="50.1" customHeight="1">
      <c r="B3327" s="23">
        <v>89383</v>
      </c>
      <c r="C3327" s="23" t="s">
        <v>3639</v>
      </c>
      <c r="D3327" s="23" t="s">
        <v>18</v>
      </c>
      <c r="E3327" s="24">
        <v>4.7</v>
      </c>
    </row>
    <row r="3328" spans="2:5" ht="50.1" customHeight="1">
      <c r="B3328" s="23">
        <v>89384</v>
      </c>
      <c r="C3328" s="23" t="s">
        <v>3640</v>
      </c>
      <c r="D3328" s="23" t="s">
        <v>18</v>
      </c>
      <c r="E3328" s="24">
        <v>8.41</v>
      </c>
    </row>
    <row r="3329" spans="2:5" ht="50.1" customHeight="1">
      <c r="B3329" s="23">
        <v>89385</v>
      </c>
      <c r="C3329" s="23" t="s">
        <v>3641</v>
      </c>
      <c r="D3329" s="23" t="s">
        <v>18</v>
      </c>
      <c r="E3329" s="24">
        <v>5.16</v>
      </c>
    </row>
    <row r="3330" spans="2:5" ht="50.1" customHeight="1">
      <c r="B3330" s="23">
        <v>89386</v>
      </c>
      <c r="C3330" s="23" t="s">
        <v>3642</v>
      </c>
      <c r="D3330" s="23" t="s">
        <v>18</v>
      </c>
      <c r="E3330" s="24">
        <v>6.22</v>
      </c>
    </row>
    <row r="3331" spans="2:5" ht="50.1" customHeight="1">
      <c r="B3331" s="23">
        <v>89387</v>
      </c>
      <c r="C3331" s="23" t="s">
        <v>3643</v>
      </c>
      <c r="D3331" s="23" t="s">
        <v>18</v>
      </c>
      <c r="E3331" s="24">
        <v>20.100000000000001</v>
      </c>
    </row>
    <row r="3332" spans="2:5" ht="50.1" customHeight="1">
      <c r="B3332" s="23">
        <v>89388</v>
      </c>
      <c r="C3332" s="23" t="s">
        <v>3644</v>
      </c>
      <c r="D3332" s="23" t="s">
        <v>18</v>
      </c>
      <c r="E3332" s="24">
        <v>7.79</v>
      </c>
    </row>
    <row r="3333" spans="2:5" ht="50.1" customHeight="1">
      <c r="B3333" s="23">
        <v>89389</v>
      </c>
      <c r="C3333" s="23" t="s">
        <v>3645</v>
      </c>
      <c r="D3333" s="23" t="s">
        <v>18</v>
      </c>
      <c r="E3333" s="24">
        <v>8.33</v>
      </c>
    </row>
    <row r="3334" spans="2:5" ht="50.1" customHeight="1">
      <c r="B3334" s="23">
        <v>89390</v>
      </c>
      <c r="C3334" s="23" t="s">
        <v>3646</v>
      </c>
      <c r="D3334" s="23" t="s">
        <v>18</v>
      </c>
      <c r="E3334" s="24">
        <v>14.05</v>
      </c>
    </row>
    <row r="3335" spans="2:5" ht="50.1" customHeight="1">
      <c r="B3335" s="23">
        <v>89391</v>
      </c>
      <c r="C3335" s="23" t="s">
        <v>3647</v>
      </c>
      <c r="D3335" s="23" t="s">
        <v>18</v>
      </c>
      <c r="E3335" s="24">
        <v>6.16</v>
      </c>
    </row>
    <row r="3336" spans="2:5" ht="50.1" customHeight="1">
      <c r="B3336" s="23">
        <v>89392</v>
      </c>
      <c r="C3336" s="23" t="s">
        <v>3648</v>
      </c>
      <c r="D3336" s="23" t="s">
        <v>18</v>
      </c>
      <c r="E3336" s="24">
        <v>16.440000000000001</v>
      </c>
    </row>
    <row r="3337" spans="2:5" ht="50.1" customHeight="1">
      <c r="B3337" s="23">
        <v>89393</v>
      </c>
      <c r="C3337" s="23" t="s">
        <v>3649</v>
      </c>
      <c r="D3337" s="23" t="s">
        <v>18</v>
      </c>
      <c r="E3337" s="24">
        <v>7.43</v>
      </c>
    </row>
    <row r="3338" spans="2:5" ht="50.1" customHeight="1">
      <c r="B3338" s="23">
        <v>89394</v>
      </c>
      <c r="C3338" s="23" t="s">
        <v>3650</v>
      </c>
      <c r="D3338" s="23" t="s">
        <v>18</v>
      </c>
      <c r="E3338" s="24">
        <v>12.87</v>
      </c>
    </row>
    <row r="3339" spans="2:5" ht="50.1" customHeight="1">
      <c r="B3339" s="23">
        <v>89395</v>
      </c>
      <c r="C3339" s="23" t="s">
        <v>3651</v>
      </c>
      <c r="D3339" s="23" t="s">
        <v>18</v>
      </c>
      <c r="E3339" s="24">
        <v>8.8000000000000007</v>
      </c>
    </row>
    <row r="3340" spans="2:5" ht="50.1" customHeight="1">
      <c r="B3340" s="23">
        <v>89396</v>
      </c>
      <c r="C3340" s="23" t="s">
        <v>3652</v>
      </c>
      <c r="D3340" s="23" t="s">
        <v>18</v>
      </c>
      <c r="E3340" s="24">
        <v>13.46</v>
      </c>
    </row>
    <row r="3341" spans="2:5" ht="50.1" customHeight="1">
      <c r="B3341" s="23">
        <v>89397</v>
      </c>
      <c r="C3341" s="23" t="s">
        <v>3653</v>
      </c>
      <c r="D3341" s="23" t="s">
        <v>18</v>
      </c>
      <c r="E3341" s="24">
        <v>10.050000000000001</v>
      </c>
    </row>
    <row r="3342" spans="2:5" ht="50.1" customHeight="1">
      <c r="B3342" s="23">
        <v>89398</v>
      </c>
      <c r="C3342" s="23" t="s">
        <v>3654</v>
      </c>
      <c r="D3342" s="23" t="s">
        <v>18</v>
      </c>
      <c r="E3342" s="24">
        <v>12.26</v>
      </c>
    </row>
    <row r="3343" spans="2:5" ht="50.1" customHeight="1">
      <c r="B3343" s="23">
        <v>89399</v>
      </c>
      <c r="C3343" s="23" t="s">
        <v>3655</v>
      </c>
      <c r="D3343" s="23" t="s">
        <v>18</v>
      </c>
      <c r="E3343" s="24">
        <v>20.16</v>
      </c>
    </row>
    <row r="3344" spans="2:5" ht="50.1" customHeight="1">
      <c r="B3344" s="23">
        <v>89400</v>
      </c>
      <c r="C3344" s="23" t="s">
        <v>3656</v>
      </c>
      <c r="D3344" s="23" t="s">
        <v>18</v>
      </c>
      <c r="E3344" s="24">
        <v>13.49</v>
      </c>
    </row>
    <row r="3345" spans="2:5" ht="50.1" customHeight="1">
      <c r="B3345" s="23">
        <v>89404</v>
      </c>
      <c r="C3345" s="23" t="s">
        <v>3657</v>
      </c>
      <c r="D3345" s="23" t="s">
        <v>18</v>
      </c>
      <c r="E3345" s="24">
        <v>3.53</v>
      </c>
    </row>
    <row r="3346" spans="2:5" ht="50.1" customHeight="1">
      <c r="B3346" s="23">
        <v>89405</v>
      </c>
      <c r="C3346" s="23" t="s">
        <v>3658</v>
      </c>
      <c r="D3346" s="23" t="s">
        <v>18</v>
      </c>
      <c r="E3346" s="24">
        <v>3.75</v>
      </c>
    </row>
    <row r="3347" spans="2:5" ht="50.1" customHeight="1">
      <c r="B3347" s="23">
        <v>89406</v>
      </c>
      <c r="C3347" s="23" t="s">
        <v>3659</v>
      </c>
      <c r="D3347" s="23" t="s">
        <v>18</v>
      </c>
      <c r="E3347" s="24">
        <v>4.68</v>
      </c>
    </row>
    <row r="3348" spans="2:5" ht="50.1" customHeight="1">
      <c r="B3348" s="23">
        <v>89407</v>
      </c>
      <c r="C3348" s="23" t="s">
        <v>3660</v>
      </c>
      <c r="D3348" s="23" t="s">
        <v>18</v>
      </c>
      <c r="E3348" s="24">
        <v>4.32</v>
      </c>
    </row>
    <row r="3349" spans="2:5" ht="50.1" customHeight="1">
      <c r="B3349" s="23">
        <v>89408</v>
      </c>
      <c r="C3349" s="23" t="s">
        <v>3661</v>
      </c>
      <c r="D3349" s="23" t="s">
        <v>18</v>
      </c>
      <c r="E3349" s="24">
        <v>4.22</v>
      </c>
    </row>
    <row r="3350" spans="2:5" ht="50.1" customHeight="1">
      <c r="B3350" s="23">
        <v>89409</v>
      </c>
      <c r="C3350" s="23" t="s">
        <v>3662</v>
      </c>
      <c r="D3350" s="23" t="s">
        <v>18</v>
      </c>
      <c r="E3350" s="24">
        <v>4.6900000000000004</v>
      </c>
    </row>
    <row r="3351" spans="2:5" ht="50.1" customHeight="1">
      <c r="B3351" s="23">
        <v>89410</v>
      </c>
      <c r="C3351" s="23" t="s">
        <v>3663</v>
      </c>
      <c r="D3351" s="23" t="s">
        <v>18</v>
      </c>
      <c r="E3351" s="24">
        <v>5.66</v>
      </c>
    </row>
    <row r="3352" spans="2:5" ht="50.1" customHeight="1">
      <c r="B3352" s="23">
        <v>89411</v>
      </c>
      <c r="C3352" s="23" t="s">
        <v>3664</v>
      </c>
      <c r="D3352" s="23" t="s">
        <v>18</v>
      </c>
      <c r="E3352" s="24">
        <v>5.23</v>
      </c>
    </row>
    <row r="3353" spans="2:5" ht="50.1" customHeight="1">
      <c r="B3353" s="23">
        <v>89412</v>
      </c>
      <c r="C3353" s="23" t="s">
        <v>3665</v>
      </c>
      <c r="D3353" s="23" t="s">
        <v>18</v>
      </c>
      <c r="E3353" s="24">
        <v>5.82</v>
      </c>
    </row>
    <row r="3354" spans="2:5" ht="50.1" customHeight="1">
      <c r="B3354" s="23">
        <v>89413</v>
      </c>
      <c r="C3354" s="23" t="s">
        <v>3666</v>
      </c>
      <c r="D3354" s="23" t="s">
        <v>18</v>
      </c>
      <c r="E3354" s="24">
        <v>5.93</v>
      </c>
    </row>
    <row r="3355" spans="2:5" ht="50.1" customHeight="1">
      <c r="B3355" s="23">
        <v>89414</v>
      </c>
      <c r="C3355" s="23" t="s">
        <v>3667</v>
      </c>
      <c r="D3355" s="23" t="s">
        <v>18</v>
      </c>
      <c r="E3355" s="24">
        <v>7.25</v>
      </c>
    </row>
    <row r="3356" spans="2:5" ht="50.1" customHeight="1">
      <c r="B3356" s="23">
        <v>89415</v>
      </c>
      <c r="C3356" s="23" t="s">
        <v>3668</v>
      </c>
      <c r="D3356" s="23" t="s">
        <v>18</v>
      </c>
      <c r="E3356" s="24">
        <v>8.89</v>
      </c>
    </row>
    <row r="3357" spans="2:5" ht="50.1" customHeight="1">
      <c r="B3357" s="23">
        <v>89416</v>
      </c>
      <c r="C3357" s="23" t="s">
        <v>3669</v>
      </c>
      <c r="D3357" s="23" t="s">
        <v>18</v>
      </c>
      <c r="E3357" s="24">
        <v>6.97</v>
      </c>
    </row>
    <row r="3358" spans="2:5" ht="50.1" customHeight="1">
      <c r="B3358" s="23">
        <v>89417</v>
      </c>
      <c r="C3358" s="23" t="s">
        <v>3670</v>
      </c>
      <c r="D3358" s="23" t="s">
        <v>18</v>
      </c>
      <c r="E3358" s="24">
        <v>2.72</v>
      </c>
    </row>
    <row r="3359" spans="2:5" ht="50.1" customHeight="1">
      <c r="B3359" s="23">
        <v>89418</v>
      </c>
      <c r="C3359" s="23" t="s">
        <v>3671</v>
      </c>
      <c r="D3359" s="23" t="s">
        <v>18</v>
      </c>
      <c r="E3359" s="24">
        <v>7.08</v>
      </c>
    </row>
    <row r="3360" spans="2:5" ht="50.1" customHeight="1">
      <c r="B3360" s="23">
        <v>89419</v>
      </c>
      <c r="C3360" s="23" t="s">
        <v>3672</v>
      </c>
      <c r="D3360" s="23" t="s">
        <v>18</v>
      </c>
      <c r="E3360" s="24">
        <v>3.12</v>
      </c>
    </row>
    <row r="3361" spans="2:5" ht="50.1" customHeight="1">
      <c r="B3361" s="23">
        <v>89420</v>
      </c>
      <c r="C3361" s="23" t="s">
        <v>3673</v>
      </c>
      <c r="D3361" s="23" t="s">
        <v>18</v>
      </c>
      <c r="E3361" s="24">
        <v>5.48</v>
      </c>
    </row>
    <row r="3362" spans="2:5" ht="50.1" customHeight="1">
      <c r="B3362" s="23">
        <v>89421</v>
      </c>
      <c r="C3362" s="23" t="s">
        <v>3674</v>
      </c>
      <c r="D3362" s="23" t="s">
        <v>18</v>
      </c>
      <c r="E3362" s="24">
        <v>6.91</v>
      </c>
    </row>
    <row r="3363" spans="2:5" ht="50.1" customHeight="1">
      <c r="B3363" s="23">
        <v>89422</v>
      </c>
      <c r="C3363" s="23" t="s">
        <v>3675</v>
      </c>
      <c r="D3363" s="23" t="s">
        <v>18</v>
      </c>
      <c r="E3363" s="24">
        <v>2.77</v>
      </c>
    </row>
    <row r="3364" spans="2:5" ht="50.1" customHeight="1">
      <c r="B3364" s="23">
        <v>89423</v>
      </c>
      <c r="C3364" s="23" t="s">
        <v>3676</v>
      </c>
      <c r="D3364" s="23" t="s">
        <v>18</v>
      </c>
      <c r="E3364" s="24">
        <v>5.24</v>
      </c>
    </row>
    <row r="3365" spans="2:5" ht="50.1" customHeight="1">
      <c r="B3365" s="23">
        <v>89424</v>
      </c>
      <c r="C3365" s="23" t="s">
        <v>3677</v>
      </c>
      <c r="D3365" s="23" t="s">
        <v>18</v>
      </c>
      <c r="E3365" s="24">
        <v>3.2</v>
      </c>
    </row>
    <row r="3366" spans="2:5" ht="50.1" customHeight="1">
      <c r="B3366" s="23">
        <v>89425</v>
      </c>
      <c r="C3366" s="23" t="s">
        <v>3678</v>
      </c>
      <c r="D3366" s="23" t="s">
        <v>18</v>
      </c>
      <c r="E3366" s="24">
        <v>9.02</v>
      </c>
    </row>
    <row r="3367" spans="2:5" ht="50.1" customHeight="1">
      <c r="B3367" s="23">
        <v>89426</v>
      </c>
      <c r="C3367" s="23" t="s">
        <v>3679</v>
      </c>
      <c r="D3367" s="23" t="s">
        <v>18</v>
      </c>
      <c r="E3367" s="24">
        <v>4.99</v>
      </c>
    </row>
    <row r="3368" spans="2:5" ht="50.1" customHeight="1">
      <c r="B3368" s="23">
        <v>89427</v>
      </c>
      <c r="C3368" s="23" t="s">
        <v>3680</v>
      </c>
      <c r="D3368" s="23" t="s">
        <v>18</v>
      </c>
      <c r="E3368" s="24">
        <v>6.88</v>
      </c>
    </row>
    <row r="3369" spans="2:5" ht="50.1" customHeight="1">
      <c r="B3369" s="23">
        <v>89428</v>
      </c>
      <c r="C3369" s="23" t="s">
        <v>3681</v>
      </c>
      <c r="D3369" s="23" t="s">
        <v>18</v>
      </c>
      <c r="E3369" s="24">
        <v>8.2100000000000009</v>
      </c>
    </row>
    <row r="3370" spans="2:5" ht="50.1" customHeight="1">
      <c r="B3370" s="23">
        <v>89429</v>
      </c>
      <c r="C3370" s="23" t="s">
        <v>3682</v>
      </c>
      <c r="D3370" s="23" t="s">
        <v>18</v>
      </c>
      <c r="E3370" s="24">
        <v>3.26</v>
      </c>
    </row>
    <row r="3371" spans="2:5" ht="50.1" customHeight="1">
      <c r="B3371" s="23">
        <v>89430</v>
      </c>
      <c r="C3371" s="23" t="s">
        <v>3683</v>
      </c>
      <c r="D3371" s="23" t="s">
        <v>18</v>
      </c>
      <c r="E3371" s="24">
        <v>6.97</v>
      </c>
    </row>
    <row r="3372" spans="2:5" ht="50.1" customHeight="1">
      <c r="B3372" s="23">
        <v>89431</v>
      </c>
      <c r="C3372" s="23" t="s">
        <v>3684</v>
      </c>
      <c r="D3372" s="23" t="s">
        <v>18</v>
      </c>
      <c r="E3372" s="24">
        <v>4.49</v>
      </c>
    </row>
    <row r="3373" spans="2:5" ht="50.1" customHeight="1">
      <c r="B3373" s="23">
        <v>89432</v>
      </c>
      <c r="C3373" s="23" t="s">
        <v>3685</v>
      </c>
      <c r="D3373" s="23" t="s">
        <v>18</v>
      </c>
      <c r="E3373" s="24">
        <v>18.37</v>
      </c>
    </row>
    <row r="3374" spans="2:5" ht="50.1" customHeight="1">
      <c r="B3374" s="23">
        <v>89433</v>
      </c>
      <c r="C3374" s="23" t="s">
        <v>3686</v>
      </c>
      <c r="D3374" s="23" t="s">
        <v>18</v>
      </c>
      <c r="E3374" s="24">
        <v>6.06</v>
      </c>
    </row>
    <row r="3375" spans="2:5" ht="50.1" customHeight="1">
      <c r="B3375" s="23">
        <v>89434</v>
      </c>
      <c r="C3375" s="23" t="s">
        <v>3687</v>
      </c>
      <c r="D3375" s="23" t="s">
        <v>18</v>
      </c>
      <c r="E3375" s="24">
        <v>6.6</v>
      </c>
    </row>
    <row r="3376" spans="2:5" ht="50.1" customHeight="1">
      <c r="B3376" s="23">
        <v>89435</v>
      </c>
      <c r="C3376" s="23" t="s">
        <v>3688</v>
      </c>
      <c r="D3376" s="23" t="s">
        <v>18</v>
      </c>
      <c r="E3376" s="24">
        <v>12.32</v>
      </c>
    </row>
    <row r="3377" spans="2:5" ht="50.1" customHeight="1">
      <c r="B3377" s="23">
        <v>89436</v>
      </c>
      <c r="C3377" s="23" t="s">
        <v>3689</v>
      </c>
      <c r="D3377" s="23" t="s">
        <v>18</v>
      </c>
      <c r="E3377" s="24">
        <v>4.43</v>
      </c>
    </row>
    <row r="3378" spans="2:5" ht="50.1" customHeight="1">
      <c r="B3378" s="23">
        <v>89437</v>
      </c>
      <c r="C3378" s="23" t="s">
        <v>3690</v>
      </c>
      <c r="D3378" s="23" t="s">
        <v>18</v>
      </c>
      <c r="E3378" s="24">
        <v>14.71</v>
      </c>
    </row>
    <row r="3379" spans="2:5" ht="50.1" customHeight="1">
      <c r="B3379" s="23">
        <v>89438</v>
      </c>
      <c r="C3379" s="23" t="s">
        <v>3691</v>
      </c>
      <c r="D3379" s="23" t="s">
        <v>18</v>
      </c>
      <c r="E3379" s="24">
        <v>4.96</v>
      </c>
    </row>
    <row r="3380" spans="2:5" ht="50.1" customHeight="1">
      <c r="B3380" s="23">
        <v>89439</v>
      </c>
      <c r="C3380" s="23" t="s">
        <v>3692</v>
      </c>
      <c r="D3380" s="23" t="s">
        <v>18</v>
      </c>
      <c r="E3380" s="24">
        <v>6.21</v>
      </c>
    </row>
    <row r="3381" spans="2:5" ht="50.1" customHeight="1">
      <c r="B3381" s="23">
        <v>89440</v>
      </c>
      <c r="C3381" s="23" t="s">
        <v>3693</v>
      </c>
      <c r="D3381" s="23" t="s">
        <v>18</v>
      </c>
      <c r="E3381" s="24">
        <v>5.93</v>
      </c>
    </row>
    <row r="3382" spans="2:5" ht="50.1" customHeight="1">
      <c r="B3382" s="23">
        <v>89441</v>
      </c>
      <c r="C3382" s="23" t="s">
        <v>3694</v>
      </c>
      <c r="D3382" s="23" t="s">
        <v>18</v>
      </c>
      <c r="E3382" s="24">
        <v>10.59</v>
      </c>
    </row>
    <row r="3383" spans="2:5" ht="50.1" customHeight="1">
      <c r="B3383" s="23">
        <v>89442</v>
      </c>
      <c r="C3383" s="23" t="s">
        <v>3695</v>
      </c>
      <c r="D3383" s="23" t="s">
        <v>18</v>
      </c>
      <c r="E3383" s="24">
        <v>7.18</v>
      </c>
    </row>
    <row r="3384" spans="2:5" ht="50.1" customHeight="1">
      <c r="B3384" s="23">
        <v>89443</v>
      </c>
      <c r="C3384" s="23" t="s">
        <v>3696</v>
      </c>
      <c r="D3384" s="23" t="s">
        <v>18</v>
      </c>
      <c r="E3384" s="24">
        <v>8.8699999999999992</v>
      </c>
    </row>
    <row r="3385" spans="2:5" ht="50.1" customHeight="1">
      <c r="B3385" s="23">
        <v>89444</v>
      </c>
      <c r="C3385" s="23" t="s">
        <v>3697</v>
      </c>
      <c r="D3385" s="23" t="s">
        <v>18</v>
      </c>
      <c r="E3385" s="24">
        <v>16.77</v>
      </c>
    </row>
    <row r="3386" spans="2:5" ht="50.1" customHeight="1">
      <c r="B3386" s="23">
        <v>89445</v>
      </c>
      <c r="C3386" s="23" t="s">
        <v>3698</v>
      </c>
      <c r="D3386" s="23" t="s">
        <v>18</v>
      </c>
      <c r="E3386" s="24">
        <v>10.1</v>
      </c>
    </row>
    <row r="3387" spans="2:5" ht="50.1" customHeight="1">
      <c r="B3387" s="23">
        <v>89481</v>
      </c>
      <c r="C3387" s="23" t="s">
        <v>3699</v>
      </c>
      <c r="D3387" s="23" t="s">
        <v>18</v>
      </c>
      <c r="E3387" s="24">
        <v>3.15</v>
      </c>
    </row>
    <row r="3388" spans="2:5" ht="50.1" customHeight="1">
      <c r="B3388" s="23">
        <v>89485</v>
      </c>
      <c r="C3388" s="23" t="s">
        <v>3700</v>
      </c>
      <c r="D3388" s="23" t="s">
        <v>18</v>
      </c>
      <c r="E3388" s="24">
        <v>3.62</v>
      </c>
    </row>
    <row r="3389" spans="2:5" ht="50.1" customHeight="1">
      <c r="B3389" s="23">
        <v>89489</v>
      </c>
      <c r="C3389" s="23" t="s">
        <v>3701</v>
      </c>
      <c r="D3389" s="23" t="s">
        <v>18</v>
      </c>
      <c r="E3389" s="24">
        <v>4.59</v>
      </c>
    </row>
    <row r="3390" spans="2:5" ht="50.1" customHeight="1">
      <c r="B3390" s="23">
        <v>89490</v>
      </c>
      <c r="C3390" s="23" t="s">
        <v>3702</v>
      </c>
      <c r="D3390" s="23" t="s">
        <v>18</v>
      </c>
      <c r="E3390" s="24">
        <v>4.16</v>
      </c>
    </row>
    <row r="3391" spans="2:5" ht="50.1" customHeight="1">
      <c r="B3391" s="23">
        <v>89492</v>
      </c>
      <c r="C3391" s="23" t="s">
        <v>3703</v>
      </c>
      <c r="D3391" s="23" t="s">
        <v>18</v>
      </c>
      <c r="E3391" s="24">
        <v>4.7</v>
      </c>
    </row>
    <row r="3392" spans="2:5" ht="50.1" customHeight="1">
      <c r="B3392" s="23">
        <v>89493</v>
      </c>
      <c r="C3392" s="23" t="s">
        <v>3704</v>
      </c>
      <c r="D3392" s="23" t="s">
        <v>18</v>
      </c>
      <c r="E3392" s="24">
        <v>6.02</v>
      </c>
    </row>
    <row r="3393" spans="2:5" ht="50.1" customHeight="1">
      <c r="B3393" s="23">
        <v>89494</v>
      </c>
      <c r="C3393" s="23" t="s">
        <v>3705</v>
      </c>
      <c r="D3393" s="23" t="s">
        <v>18</v>
      </c>
      <c r="E3393" s="24">
        <v>7.66</v>
      </c>
    </row>
    <row r="3394" spans="2:5" ht="50.1" customHeight="1">
      <c r="B3394" s="23">
        <v>89496</v>
      </c>
      <c r="C3394" s="23" t="s">
        <v>3706</v>
      </c>
      <c r="D3394" s="23" t="s">
        <v>18</v>
      </c>
      <c r="E3394" s="24">
        <v>5.74</v>
      </c>
    </row>
    <row r="3395" spans="2:5" ht="50.1" customHeight="1">
      <c r="B3395" s="23">
        <v>89497</v>
      </c>
      <c r="C3395" s="23" t="s">
        <v>3707</v>
      </c>
      <c r="D3395" s="23" t="s">
        <v>18</v>
      </c>
      <c r="E3395" s="24">
        <v>7.37</v>
      </c>
    </row>
    <row r="3396" spans="2:5" ht="50.1" customHeight="1">
      <c r="B3396" s="23">
        <v>89498</v>
      </c>
      <c r="C3396" s="23" t="s">
        <v>3708</v>
      </c>
      <c r="D3396" s="23" t="s">
        <v>18</v>
      </c>
      <c r="E3396" s="24">
        <v>7.97</v>
      </c>
    </row>
    <row r="3397" spans="2:5" ht="50.1" customHeight="1">
      <c r="B3397" s="23">
        <v>89499</v>
      </c>
      <c r="C3397" s="23" t="s">
        <v>3709</v>
      </c>
      <c r="D3397" s="23" t="s">
        <v>18</v>
      </c>
      <c r="E3397" s="24">
        <v>11.82</v>
      </c>
    </row>
    <row r="3398" spans="2:5" ht="50.1" customHeight="1">
      <c r="B3398" s="23">
        <v>89500</v>
      </c>
      <c r="C3398" s="23" t="s">
        <v>3710</v>
      </c>
      <c r="D3398" s="23" t="s">
        <v>18</v>
      </c>
      <c r="E3398" s="24">
        <v>8.09</v>
      </c>
    </row>
    <row r="3399" spans="2:5" ht="50.1" customHeight="1">
      <c r="B3399" s="23">
        <v>89501</v>
      </c>
      <c r="C3399" s="23" t="s">
        <v>3711</v>
      </c>
      <c r="D3399" s="23" t="s">
        <v>18</v>
      </c>
      <c r="E3399" s="24">
        <v>8.85</v>
      </c>
    </row>
    <row r="3400" spans="2:5" ht="50.1" customHeight="1">
      <c r="B3400" s="23">
        <v>89502</v>
      </c>
      <c r="C3400" s="23" t="s">
        <v>3712</v>
      </c>
      <c r="D3400" s="23" t="s">
        <v>18</v>
      </c>
      <c r="E3400" s="24">
        <v>9.94</v>
      </c>
    </row>
    <row r="3401" spans="2:5" ht="50.1" customHeight="1">
      <c r="B3401" s="23">
        <v>89503</v>
      </c>
      <c r="C3401" s="23" t="s">
        <v>3713</v>
      </c>
      <c r="D3401" s="23" t="s">
        <v>18</v>
      </c>
      <c r="E3401" s="24">
        <v>14.71</v>
      </c>
    </row>
    <row r="3402" spans="2:5" ht="50.1" customHeight="1">
      <c r="B3402" s="23">
        <v>89504</v>
      </c>
      <c r="C3402" s="23" t="s">
        <v>3714</v>
      </c>
      <c r="D3402" s="23" t="s">
        <v>18</v>
      </c>
      <c r="E3402" s="24">
        <v>12.98</v>
      </c>
    </row>
    <row r="3403" spans="2:5" ht="50.1" customHeight="1">
      <c r="B3403" s="23">
        <v>89505</v>
      </c>
      <c r="C3403" s="23" t="s">
        <v>3715</v>
      </c>
      <c r="D3403" s="23" t="s">
        <v>18</v>
      </c>
      <c r="E3403" s="24">
        <v>21.68</v>
      </c>
    </row>
    <row r="3404" spans="2:5" ht="50.1" customHeight="1">
      <c r="B3404" s="23">
        <v>89506</v>
      </c>
      <c r="C3404" s="23" t="s">
        <v>3716</v>
      </c>
      <c r="D3404" s="23" t="s">
        <v>18</v>
      </c>
      <c r="E3404" s="24">
        <v>24.28</v>
      </c>
    </row>
    <row r="3405" spans="2:5" ht="50.1" customHeight="1">
      <c r="B3405" s="23">
        <v>89507</v>
      </c>
      <c r="C3405" s="23" t="s">
        <v>3717</v>
      </c>
      <c r="D3405" s="23" t="s">
        <v>18</v>
      </c>
      <c r="E3405" s="24">
        <v>29.71</v>
      </c>
    </row>
    <row r="3406" spans="2:5" ht="50.1" customHeight="1">
      <c r="B3406" s="23">
        <v>89510</v>
      </c>
      <c r="C3406" s="23" t="s">
        <v>3718</v>
      </c>
      <c r="D3406" s="23" t="s">
        <v>18</v>
      </c>
      <c r="E3406" s="24">
        <v>19.75</v>
      </c>
    </row>
    <row r="3407" spans="2:5" ht="50.1" customHeight="1">
      <c r="B3407" s="23">
        <v>89513</v>
      </c>
      <c r="C3407" s="23" t="s">
        <v>3719</v>
      </c>
      <c r="D3407" s="23" t="s">
        <v>18</v>
      </c>
      <c r="E3407" s="24">
        <v>65.56</v>
      </c>
    </row>
    <row r="3408" spans="2:5" ht="50.1" customHeight="1">
      <c r="B3408" s="23">
        <v>89514</v>
      </c>
      <c r="C3408" s="23" t="s">
        <v>3720</v>
      </c>
      <c r="D3408" s="23" t="s">
        <v>18</v>
      </c>
      <c r="E3408" s="24">
        <v>6.04</v>
      </c>
    </row>
    <row r="3409" spans="2:5" ht="50.1" customHeight="1">
      <c r="B3409" s="23">
        <v>89515</v>
      </c>
      <c r="C3409" s="23" t="s">
        <v>3721</v>
      </c>
      <c r="D3409" s="23" t="s">
        <v>18</v>
      </c>
      <c r="E3409" s="24">
        <v>49.68</v>
      </c>
    </row>
    <row r="3410" spans="2:5" ht="50.1" customHeight="1">
      <c r="B3410" s="23">
        <v>89516</v>
      </c>
      <c r="C3410" s="23" t="s">
        <v>3722</v>
      </c>
      <c r="D3410" s="23" t="s">
        <v>18</v>
      </c>
      <c r="E3410" s="24">
        <v>5.31</v>
      </c>
    </row>
    <row r="3411" spans="2:5" ht="50.1" customHeight="1">
      <c r="B3411" s="23">
        <v>89517</v>
      </c>
      <c r="C3411" s="23" t="s">
        <v>3723</v>
      </c>
      <c r="D3411" s="23" t="s">
        <v>18</v>
      </c>
      <c r="E3411" s="24">
        <v>41.96</v>
      </c>
    </row>
    <row r="3412" spans="2:5" ht="50.1" customHeight="1">
      <c r="B3412" s="23">
        <v>89518</v>
      </c>
      <c r="C3412" s="23" t="s">
        <v>3724</v>
      </c>
      <c r="D3412" s="23" t="s">
        <v>18</v>
      </c>
      <c r="E3412" s="24">
        <v>8.44</v>
      </c>
    </row>
    <row r="3413" spans="2:5" ht="50.1" customHeight="1">
      <c r="B3413" s="23">
        <v>89519</v>
      </c>
      <c r="C3413" s="23" t="s">
        <v>3725</v>
      </c>
      <c r="D3413" s="23" t="s">
        <v>18</v>
      </c>
      <c r="E3413" s="24">
        <v>28.63</v>
      </c>
    </row>
    <row r="3414" spans="2:5" ht="50.1" customHeight="1">
      <c r="B3414" s="23">
        <v>89520</v>
      </c>
      <c r="C3414" s="23" t="s">
        <v>3726</v>
      </c>
      <c r="D3414" s="23" t="s">
        <v>18</v>
      </c>
      <c r="E3414" s="24">
        <v>7.47</v>
      </c>
    </row>
    <row r="3415" spans="2:5" ht="50.1" customHeight="1">
      <c r="B3415" s="23">
        <v>89521</v>
      </c>
      <c r="C3415" s="23" t="s">
        <v>3727</v>
      </c>
      <c r="D3415" s="23" t="s">
        <v>18</v>
      </c>
      <c r="E3415" s="24">
        <v>77.209999999999994</v>
      </c>
    </row>
    <row r="3416" spans="2:5" ht="50.1" customHeight="1">
      <c r="B3416" s="23">
        <v>89522</v>
      </c>
      <c r="C3416" s="23" t="s">
        <v>3728</v>
      </c>
      <c r="D3416" s="23" t="s">
        <v>18</v>
      </c>
      <c r="E3416" s="24">
        <v>16.760000000000002</v>
      </c>
    </row>
    <row r="3417" spans="2:5" ht="50.1" customHeight="1">
      <c r="B3417" s="23">
        <v>89523</v>
      </c>
      <c r="C3417" s="23" t="s">
        <v>3729</v>
      </c>
      <c r="D3417" s="23" t="s">
        <v>18</v>
      </c>
      <c r="E3417" s="24">
        <v>58.51</v>
      </c>
    </row>
    <row r="3418" spans="2:5" ht="50.1" customHeight="1">
      <c r="B3418" s="23">
        <v>89524</v>
      </c>
      <c r="C3418" s="23" t="s">
        <v>3730</v>
      </c>
      <c r="D3418" s="23" t="s">
        <v>18</v>
      </c>
      <c r="E3418" s="24">
        <v>14.91</v>
      </c>
    </row>
    <row r="3419" spans="2:5" ht="50.1" customHeight="1">
      <c r="B3419" s="23">
        <v>89525</v>
      </c>
      <c r="C3419" s="23" t="s">
        <v>3731</v>
      </c>
      <c r="D3419" s="23" t="s">
        <v>18</v>
      </c>
      <c r="E3419" s="24">
        <v>57.56</v>
      </c>
    </row>
    <row r="3420" spans="2:5" ht="50.1" customHeight="1">
      <c r="B3420" s="23">
        <v>89526</v>
      </c>
      <c r="C3420" s="23" t="s">
        <v>3732</v>
      </c>
      <c r="D3420" s="23" t="s">
        <v>18</v>
      </c>
      <c r="E3420" s="24">
        <v>21.65</v>
      </c>
    </row>
    <row r="3421" spans="2:5" ht="50.1" customHeight="1">
      <c r="B3421" s="23">
        <v>89527</v>
      </c>
      <c r="C3421" s="23" t="s">
        <v>3733</v>
      </c>
      <c r="D3421" s="23" t="s">
        <v>18</v>
      </c>
      <c r="E3421" s="24">
        <v>44.44</v>
      </c>
    </row>
    <row r="3422" spans="2:5" ht="50.1" customHeight="1">
      <c r="B3422" s="23">
        <v>89528</v>
      </c>
      <c r="C3422" s="23" t="s">
        <v>3734</v>
      </c>
      <c r="D3422" s="23" t="s">
        <v>18</v>
      </c>
      <c r="E3422" s="24">
        <v>2.4700000000000002</v>
      </c>
    </row>
    <row r="3423" spans="2:5" ht="50.1" customHeight="1">
      <c r="B3423" s="23">
        <v>89529</v>
      </c>
      <c r="C3423" s="23" t="s">
        <v>3735</v>
      </c>
      <c r="D3423" s="23" t="s">
        <v>18</v>
      </c>
      <c r="E3423" s="24">
        <v>24.85</v>
      </c>
    </row>
    <row r="3424" spans="2:5" ht="50.1" customHeight="1">
      <c r="B3424" s="23">
        <v>89530</v>
      </c>
      <c r="C3424" s="23" t="s">
        <v>3736</v>
      </c>
      <c r="D3424" s="23" t="s">
        <v>18</v>
      </c>
      <c r="E3424" s="24">
        <v>8.2899999999999991</v>
      </c>
    </row>
    <row r="3425" spans="2:5" ht="50.1" customHeight="1">
      <c r="B3425" s="23">
        <v>89531</v>
      </c>
      <c r="C3425" s="23" t="s">
        <v>3737</v>
      </c>
      <c r="D3425" s="23" t="s">
        <v>18</v>
      </c>
      <c r="E3425" s="24">
        <v>20.350000000000001</v>
      </c>
    </row>
    <row r="3426" spans="2:5" ht="50.1" customHeight="1">
      <c r="B3426" s="23">
        <v>89532</v>
      </c>
      <c r="C3426" s="23" t="s">
        <v>3738</v>
      </c>
      <c r="D3426" s="23" t="s">
        <v>18</v>
      </c>
      <c r="E3426" s="24">
        <v>4.26</v>
      </c>
    </row>
    <row r="3427" spans="2:5" ht="50.1" customHeight="1">
      <c r="B3427" s="23">
        <v>89533</v>
      </c>
      <c r="C3427" s="23" t="s">
        <v>3739</v>
      </c>
      <c r="D3427" s="23" t="s">
        <v>18</v>
      </c>
      <c r="E3427" s="24">
        <v>20.350000000000001</v>
      </c>
    </row>
    <row r="3428" spans="2:5" ht="50.1" customHeight="1">
      <c r="B3428" s="23">
        <v>89534</v>
      </c>
      <c r="C3428" s="23" t="s">
        <v>3740</v>
      </c>
      <c r="D3428" s="23" t="s">
        <v>18</v>
      </c>
      <c r="E3428" s="24">
        <v>2.99</v>
      </c>
    </row>
    <row r="3429" spans="2:5" ht="50.1" customHeight="1">
      <c r="B3429" s="23">
        <v>89535</v>
      </c>
      <c r="C3429" s="23" t="s">
        <v>3741</v>
      </c>
      <c r="D3429" s="23" t="s">
        <v>18</v>
      </c>
      <c r="E3429" s="24">
        <v>31.91</v>
      </c>
    </row>
    <row r="3430" spans="2:5" ht="50.1" customHeight="1">
      <c r="B3430" s="23">
        <v>89536</v>
      </c>
      <c r="C3430" s="23" t="s">
        <v>3742</v>
      </c>
      <c r="D3430" s="23" t="s">
        <v>18</v>
      </c>
      <c r="E3430" s="24">
        <v>7.48</v>
      </c>
    </row>
    <row r="3431" spans="2:5" ht="50.1" customHeight="1">
      <c r="B3431" s="23">
        <v>89538</v>
      </c>
      <c r="C3431" s="23" t="s">
        <v>3743</v>
      </c>
      <c r="D3431" s="23" t="s">
        <v>18</v>
      </c>
      <c r="E3431" s="24">
        <v>2.5299999999999998</v>
      </c>
    </row>
    <row r="3432" spans="2:5" ht="50.1" customHeight="1">
      <c r="B3432" s="23">
        <v>89540</v>
      </c>
      <c r="C3432" s="23" t="s">
        <v>3744</v>
      </c>
      <c r="D3432" s="23" t="s">
        <v>18</v>
      </c>
      <c r="E3432" s="24">
        <v>6.24</v>
      </c>
    </row>
    <row r="3433" spans="2:5" ht="50.1" customHeight="1">
      <c r="B3433" s="23">
        <v>89541</v>
      </c>
      <c r="C3433" s="23" t="s">
        <v>3745</v>
      </c>
      <c r="D3433" s="23" t="s">
        <v>18</v>
      </c>
      <c r="E3433" s="24">
        <v>3.69</v>
      </c>
    </row>
    <row r="3434" spans="2:5" ht="50.1" customHeight="1">
      <c r="B3434" s="23">
        <v>89542</v>
      </c>
      <c r="C3434" s="23" t="s">
        <v>3746</v>
      </c>
      <c r="D3434" s="23" t="s">
        <v>18</v>
      </c>
      <c r="E3434" s="24">
        <v>17.57</v>
      </c>
    </row>
    <row r="3435" spans="2:5" ht="50.1" customHeight="1">
      <c r="B3435" s="23">
        <v>89544</v>
      </c>
      <c r="C3435" s="23" t="s">
        <v>3747</v>
      </c>
      <c r="D3435" s="23" t="s">
        <v>18</v>
      </c>
      <c r="E3435" s="24">
        <v>5.23</v>
      </c>
    </row>
    <row r="3436" spans="2:5" ht="50.1" customHeight="1">
      <c r="B3436" s="23">
        <v>89545</v>
      </c>
      <c r="C3436" s="23" t="s">
        <v>3748</v>
      </c>
      <c r="D3436" s="23" t="s">
        <v>18</v>
      </c>
      <c r="E3436" s="24">
        <v>7.53</v>
      </c>
    </row>
    <row r="3437" spans="2:5" ht="50.1" customHeight="1">
      <c r="B3437" s="23">
        <v>89546</v>
      </c>
      <c r="C3437" s="23" t="s">
        <v>3749</v>
      </c>
      <c r="D3437" s="23" t="s">
        <v>18</v>
      </c>
      <c r="E3437" s="24">
        <v>6.56</v>
      </c>
    </row>
    <row r="3438" spans="2:5" ht="50.1" customHeight="1">
      <c r="B3438" s="23">
        <v>89547</v>
      </c>
      <c r="C3438" s="23" t="s">
        <v>3750</v>
      </c>
      <c r="D3438" s="23" t="s">
        <v>18</v>
      </c>
      <c r="E3438" s="24">
        <v>11.29</v>
      </c>
    </row>
    <row r="3439" spans="2:5" ht="50.1" customHeight="1">
      <c r="B3439" s="23">
        <v>89548</v>
      </c>
      <c r="C3439" s="23" t="s">
        <v>3751</v>
      </c>
      <c r="D3439" s="23" t="s">
        <v>18</v>
      </c>
      <c r="E3439" s="24">
        <v>12.21</v>
      </c>
    </row>
    <row r="3440" spans="2:5" ht="50.1" customHeight="1">
      <c r="B3440" s="23">
        <v>89549</v>
      </c>
      <c r="C3440" s="23" t="s">
        <v>3752</v>
      </c>
      <c r="D3440" s="23" t="s">
        <v>18</v>
      </c>
      <c r="E3440" s="24">
        <v>8.82</v>
      </c>
    </row>
    <row r="3441" spans="2:5" ht="50.1" customHeight="1">
      <c r="B3441" s="23">
        <v>89550</v>
      </c>
      <c r="C3441" s="23" t="s">
        <v>3753</v>
      </c>
      <c r="D3441" s="23" t="s">
        <v>18</v>
      </c>
      <c r="E3441" s="24">
        <v>21.39</v>
      </c>
    </row>
    <row r="3442" spans="2:5" ht="50.1" customHeight="1">
      <c r="B3442" s="23">
        <v>89551</v>
      </c>
      <c r="C3442" s="23" t="s">
        <v>3754</v>
      </c>
      <c r="D3442" s="23" t="s">
        <v>18</v>
      </c>
      <c r="E3442" s="24">
        <v>5.8</v>
      </c>
    </row>
    <row r="3443" spans="2:5" ht="50.1" customHeight="1">
      <c r="B3443" s="23">
        <v>89552</v>
      </c>
      <c r="C3443" s="23" t="s">
        <v>3755</v>
      </c>
      <c r="D3443" s="23" t="s">
        <v>18</v>
      </c>
      <c r="E3443" s="24">
        <v>11.52</v>
      </c>
    </row>
    <row r="3444" spans="2:5" ht="50.1" customHeight="1">
      <c r="B3444" s="23">
        <v>89553</v>
      </c>
      <c r="C3444" s="23" t="s">
        <v>3756</v>
      </c>
      <c r="D3444" s="23" t="s">
        <v>18</v>
      </c>
      <c r="E3444" s="24">
        <v>3.63</v>
      </c>
    </row>
    <row r="3445" spans="2:5" ht="50.1" customHeight="1">
      <c r="B3445" s="23">
        <v>89554</v>
      </c>
      <c r="C3445" s="23" t="s">
        <v>3757</v>
      </c>
      <c r="D3445" s="23" t="s">
        <v>18</v>
      </c>
      <c r="E3445" s="24">
        <v>14</v>
      </c>
    </row>
    <row r="3446" spans="2:5" ht="50.1" customHeight="1">
      <c r="B3446" s="23">
        <v>89555</v>
      </c>
      <c r="C3446" s="23" t="s">
        <v>3758</v>
      </c>
      <c r="D3446" s="23" t="s">
        <v>18</v>
      </c>
      <c r="E3446" s="24">
        <v>13.91</v>
      </c>
    </row>
    <row r="3447" spans="2:5" ht="50.1" customHeight="1">
      <c r="B3447" s="23">
        <v>89556</v>
      </c>
      <c r="C3447" s="23" t="s">
        <v>3759</v>
      </c>
      <c r="D3447" s="23" t="s">
        <v>18</v>
      </c>
      <c r="E3447" s="24">
        <v>20.29</v>
      </c>
    </row>
    <row r="3448" spans="2:5" ht="50.1" customHeight="1">
      <c r="B3448" s="23">
        <v>89557</v>
      </c>
      <c r="C3448" s="23" t="s">
        <v>3760</v>
      </c>
      <c r="D3448" s="23" t="s">
        <v>18</v>
      </c>
      <c r="E3448" s="24">
        <v>16.16</v>
      </c>
    </row>
    <row r="3449" spans="2:5" ht="50.1" customHeight="1">
      <c r="B3449" s="23">
        <v>89558</v>
      </c>
      <c r="C3449" s="23" t="s">
        <v>3761</v>
      </c>
      <c r="D3449" s="23" t="s">
        <v>18</v>
      </c>
      <c r="E3449" s="24">
        <v>5.52</v>
      </c>
    </row>
    <row r="3450" spans="2:5" ht="50.1" customHeight="1">
      <c r="B3450" s="23">
        <v>89559</v>
      </c>
      <c r="C3450" s="23" t="s">
        <v>3762</v>
      </c>
      <c r="D3450" s="23" t="s">
        <v>18</v>
      </c>
      <c r="E3450" s="24">
        <v>35.299999999999997</v>
      </c>
    </row>
    <row r="3451" spans="2:5" ht="50.1" customHeight="1">
      <c r="B3451" s="23">
        <v>89561</v>
      </c>
      <c r="C3451" s="23" t="s">
        <v>3763</v>
      </c>
      <c r="D3451" s="23" t="s">
        <v>18</v>
      </c>
      <c r="E3451" s="24">
        <v>7.86</v>
      </c>
    </row>
    <row r="3452" spans="2:5" ht="50.1" customHeight="1">
      <c r="B3452" s="23">
        <v>89562</v>
      </c>
      <c r="C3452" s="23" t="s">
        <v>3764</v>
      </c>
      <c r="D3452" s="23" t="s">
        <v>18</v>
      </c>
      <c r="E3452" s="24">
        <v>5.86</v>
      </c>
    </row>
    <row r="3453" spans="2:5" ht="50.1" customHeight="1">
      <c r="B3453" s="23">
        <v>89563</v>
      </c>
      <c r="C3453" s="23" t="s">
        <v>3765</v>
      </c>
      <c r="D3453" s="23" t="s">
        <v>18</v>
      </c>
      <c r="E3453" s="24">
        <v>12.47</v>
      </c>
    </row>
    <row r="3454" spans="2:5" ht="50.1" customHeight="1">
      <c r="B3454" s="23">
        <v>89564</v>
      </c>
      <c r="C3454" s="23" t="s">
        <v>3766</v>
      </c>
      <c r="D3454" s="23" t="s">
        <v>18</v>
      </c>
      <c r="E3454" s="24">
        <v>10.39</v>
      </c>
    </row>
    <row r="3455" spans="2:5" ht="50.1" customHeight="1">
      <c r="B3455" s="23">
        <v>89565</v>
      </c>
      <c r="C3455" s="23" t="s">
        <v>3767</v>
      </c>
      <c r="D3455" s="23" t="s">
        <v>18</v>
      </c>
      <c r="E3455" s="24">
        <v>29.99</v>
      </c>
    </row>
    <row r="3456" spans="2:5" ht="50.1" customHeight="1">
      <c r="B3456" s="23">
        <v>89566</v>
      </c>
      <c r="C3456" s="23" t="s">
        <v>3768</v>
      </c>
      <c r="D3456" s="23" t="s">
        <v>18</v>
      </c>
      <c r="E3456" s="24">
        <v>26</v>
      </c>
    </row>
    <row r="3457" spans="2:5" ht="50.1" customHeight="1">
      <c r="B3457" s="23">
        <v>89567</v>
      </c>
      <c r="C3457" s="23" t="s">
        <v>3769</v>
      </c>
      <c r="D3457" s="23" t="s">
        <v>18</v>
      </c>
      <c r="E3457" s="24">
        <v>44.39</v>
      </c>
    </row>
    <row r="3458" spans="2:5" ht="50.1" customHeight="1">
      <c r="B3458" s="23">
        <v>89568</v>
      </c>
      <c r="C3458" s="23" t="s">
        <v>3770</v>
      </c>
      <c r="D3458" s="23" t="s">
        <v>18</v>
      </c>
      <c r="E3458" s="24">
        <v>20.66</v>
      </c>
    </row>
    <row r="3459" spans="2:5" ht="50.1" customHeight="1">
      <c r="B3459" s="23">
        <v>89569</v>
      </c>
      <c r="C3459" s="23" t="s">
        <v>3771</v>
      </c>
      <c r="D3459" s="23" t="s">
        <v>18</v>
      </c>
      <c r="E3459" s="24">
        <v>42.07</v>
      </c>
    </row>
    <row r="3460" spans="2:5" ht="50.1" customHeight="1">
      <c r="B3460" s="23">
        <v>89570</v>
      </c>
      <c r="C3460" s="23" t="s">
        <v>3772</v>
      </c>
      <c r="D3460" s="23" t="s">
        <v>18</v>
      </c>
      <c r="E3460" s="24">
        <v>7.45</v>
      </c>
    </row>
    <row r="3461" spans="2:5" ht="50.1" customHeight="1">
      <c r="B3461" s="23">
        <v>89571</v>
      </c>
      <c r="C3461" s="23" t="s">
        <v>3773</v>
      </c>
      <c r="D3461" s="23" t="s">
        <v>18</v>
      </c>
      <c r="E3461" s="24">
        <v>40.89</v>
      </c>
    </row>
    <row r="3462" spans="2:5" ht="50.1" customHeight="1">
      <c r="B3462" s="23">
        <v>89572</v>
      </c>
      <c r="C3462" s="23" t="s">
        <v>3774</v>
      </c>
      <c r="D3462" s="23" t="s">
        <v>18</v>
      </c>
      <c r="E3462" s="24">
        <v>5.25</v>
      </c>
    </row>
    <row r="3463" spans="2:5" ht="50.1" customHeight="1">
      <c r="B3463" s="23">
        <v>89573</v>
      </c>
      <c r="C3463" s="23" t="s">
        <v>3775</v>
      </c>
      <c r="D3463" s="23" t="s">
        <v>18</v>
      </c>
      <c r="E3463" s="24">
        <v>37.33</v>
      </c>
    </row>
    <row r="3464" spans="2:5" ht="50.1" customHeight="1">
      <c r="B3464" s="23">
        <v>89574</v>
      </c>
      <c r="C3464" s="23" t="s">
        <v>3776</v>
      </c>
      <c r="D3464" s="23" t="s">
        <v>18</v>
      </c>
      <c r="E3464" s="24">
        <v>72.52</v>
      </c>
    </row>
    <row r="3465" spans="2:5" ht="50.1" customHeight="1">
      <c r="B3465" s="23">
        <v>89575</v>
      </c>
      <c r="C3465" s="23" t="s">
        <v>3777</v>
      </c>
      <c r="D3465" s="23" t="s">
        <v>18</v>
      </c>
      <c r="E3465" s="24">
        <v>6.95</v>
      </c>
    </row>
    <row r="3466" spans="2:5" ht="50.1" customHeight="1">
      <c r="B3466" s="23">
        <v>89577</v>
      </c>
      <c r="C3466" s="23" t="s">
        <v>3778</v>
      </c>
      <c r="D3466" s="23" t="s">
        <v>18</v>
      </c>
      <c r="E3466" s="24">
        <v>21.21</v>
      </c>
    </row>
    <row r="3467" spans="2:5" ht="50.1" customHeight="1">
      <c r="B3467" s="23">
        <v>89579</v>
      </c>
      <c r="C3467" s="23" t="s">
        <v>3779</v>
      </c>
      <c r="D3467" s="23" t="s">
        <v>18</v>
      </c>
      <c r="E3467" s="24">
        <v>7.11</v>
      </c>
    </row>
    <row r="3468" spans="2:5" ht="50.1" customHeight="1">
      <c r="B3468" s="23">
        <v>89581</v>
      </c>
      <c r="C3468" s="23" t="s">
        <v>3780</v>
      </c>
      <c r="D3468" s="23" t="s">
        <v>18</v>
      </c>
      <c r="E3468" s="24">
        <v>15.35</v>
      </c>
    </row>
    <row r="3469" spans="2:5" ht="50.1" customHeight="1">
      <c r="B3469" s="23">
        <v>89582</v>
      </c>
      <c r="C3469" s="23" t="s">
        <v>3781</v>
      </c>
      <c r="D3469" s="23" t="s">
        <v>18</v>
      </c>
      <c r="E3469" s="24">
        <v>13.5</v>
      </c>
    </row>
    <row r="3470" spans="2:5" ht="50.1" customHeight="1">
      <c r="B3470" s="23">
        <v>89583</v>
      </c>
      <c r="C3470" s="23" t="s">
        <v>3782</v>
      </c>
      <c r="D3470" s="23" t="s">
        <v>18</v>
      </c>
      <c r="E3470" s="24">
        <v>20.239999999999998</v>
      </c>
    </row>
    <row r="3471" spans="2:5" ht="50.1" customHeight="1">
      <c r="B3471" s="23">
        <v>89584</v>
      </c>
      <c r="C3471" s="23" t="s">
        <v>3783</v>
      </c>
      <c r="D3471" s="23" t="s">
        <v>18</v>
      </c>
      <c r="E3471" s="24">
        <v>23.45</v>
      </c>
    </row>
    <row r="3472" spans="2:5" ht="50.1" customHeight="1">
      <c r="B3472" s="23">
        <v>89585</v>
      </c>
      <c r="C3472" s="23" t="s">
        <v>3784</v>
      </c>
      <c r="D3472" s="23" t="s">
        <v>18</v>
      </c>
      <c r="E3472" s="24">
        <v>18.95</v>
      </c>
    </row>
    <row r="3473" spans="2:5" ht="50.1" customHeight="1">
      <c r="B3473" s="23">
        <v>89586</v>
      </c>
      <c r="C3473" s="23" t="s">
        <v>3785</v>
      </c>
      <c r="D3473" s="23" t="s">
        <v>18</v>
      </c>
      <c r="E3473" s="24">
        <v>18.95</v>
      </c>
    </row>
    <row r="3474" spans="2:5" ht="50.1" customHeight="1">
      <c r="B3474" s="23">
        <v>89587</v>
      </c>
      <c r="C3474" s="23" t="s">
        <v>3786</v>
      </c>
      <c r="D3474" s="23" t="s">
        <v>18</v>
      </c>
      <c r="E3474" s="24">
        <v>30.51</v>
      </c>
    </row>
    <row r="3475" spans="2:5" ht="50.1" customHeight="1">
      <c r="B3475" s="23">
        <v>89590</v>
      </c>
      <c r="C3475" s="23" t="s">
        <v>3787</v>
      </c>
      <c r="D3475" s="23" t="s">
        <v>18</v>
      </c>
      <c r="E3475" s="24">
        <v>72.59</v>
      </c>
    </row>
    <row r="3476" spans="2:5" ht="50.1" customHeight="1">
      <c r="B3476" s="23">
        <v>89591</v>
      </c>
      <c r="C3476" s="23" t="s">
        <v>3788</v>
      </c>
      <c r="D3476" s="23" t="s">
        <v>18</v>
      </c>
      <c r="E3476" s="24">
        <v>59.67</v>
      </c>
    </row>
    <row r="3477" spans="2:5" ht="50.1" customHeight="1">
      <c r="B3477" s="23">
        <v>89592</v>
      </c>
      <c r="C3477" s="23" t="s">
        <v>3789</v>
      </c>
      <c r="D3477" s="23" t="s">
        <v>18</v>
      </c>
      <c r="E3477" s="24">
        <v>97.25</v>
      </c>
    </row>
    <row r="3478" spans="2:5" ht="50.1" customHeight="1">
      <c r="B3478" s="23">
        <v>89593</v>
      </c>
      <c r="C3478" s="23" t="s">
        <v>3790</v>
      </c>
      <c r="D3478" s="23" t="s">
        <v>18</v>
      </c>
      <c r="E3478" s="24">
        <v>19.239999999999998</v>
      </c>
    </row>
    <row r="3479" spans="2:5" ht="50.1" customHeight="1">
      <c r="B3479" s="23">
        <v>89594</v>
      </c>
      <c r="C3479" s="23" t="s">
        <v>3791</v>
      </c>
      <c r="D3479" s="23" t="s">
        <v>18</v>
      </c>
      <c r="E3479" s="24">
        <v>23.13</v>
      </c>
    </row>
    <row r="3480" spans="2:5" ht="50.1" customHeight="1">
      <c r="B3480" s="23">
        <v>89595</v>
      </c>
      <c r="C3480" s="23" t="s">
        <v>3792</v>
      </c>
      <c r="D3480" s="23" t="s">
        <v>18</v>
      </c>
      <c r="E3480" s="24">
        <v>9.1199999999999992</v>
      </c>
    </row>
    <row r="3481" spans="2:5" ht="50.1" customHeight="1">
      <c r="B3481" s="23">
        <v>89596</v>
      </c>
      <c r="C3481" s="23" t="s">
        <v>3793</v>
      </c>
      <c r="D3481" s="23" t="s">
        <v>18</v>
      </c>
      <c r="E3481" s="24">
        <v>6.84</v>
      </c>
    </row>
    <row r="3482" spans="2:5" ht="50.1" customHeight="1">
      <c r="B3482" s="23">
        <v>89597</v>
      </c>
      <c r="C3482" s="23" t="s">
        <v>3794</v>
      </c>
      <c r="D3482" s="23" t="s">
        <v>18</v>
      </c>
      <c r="E3482" s="24">
        <v>12.53</v>
      </c>
    </row>
    <row r="3483" spans="2:5" ht="50.1" customHeight="1">
      <c r="B3483" s="23">
        <v>89598</v>
      </c>
      <c r="C3483" s="23" t="s">
        <v>3795</v>
      </c>
      <c r="D3483" s="23" t="s">
        <v>18</v>
      </c>
      <c r="E3483" s="24">
        <v>31.85</v>
      </c>
    </row>
    <row r="3484" spans="2:5" ht="50.1" customHeight="1">
      <c r="B3484" s="23">
        <v>89599</v>
      </c>
      <c r="C3484" s="23" t="s">
        <v>3796</v>
      </c>
      <c r="D3484" s="23" t="s">
        <v>18</v>
      </c>
      <c r="E3484" s="24">
        <v>10.23</v>
      </c>
    </row>
    <row r="3485" spans="2:5" ht="50.1" customHeight="1">
      <c r="B3485" s="23">
        <v>89600</v>
      </c>
      <c r="C3485" s="23" t="s">
        <v>3797</v>
      </c>
      <c r="D3485" s="23" t="s">
        <v>18</v>
      </c>
      <c r="E3485" s="24">
        <v>11.15</v>
      </c>
    </row>
    <row r="3486" spans="2:5" ht="50.1" customHeight="1">
      <c r="B3486" s="23">
        <v>89605</v>
      </c>
      <c r="C3486" s="23" t="s">
        <v>3798</v>
      </c>
      <c r="D3486" s="23" t="s">
        <v>18</v>
      </c>
      <c r="E3486" s="24">
        <v>12.25</v>
      </c>
    </row>
    <row r="3487" spans="2:5" ht="50.1" customHeight="1">
      <c r="B3487" s="23">
        <v>89609</v>
      </c>
      <c r="C3487" s="23" t="s">
        <v>3799</v>
      </c>
      <c r="D3487" s="23" t="s">
        <v>18</v>
      </c>
      <c r="E3487" s="24">
        <v>52.99</v>
      </c>
    </row>
    <row r="3488" spans="2:5" ht="50.1" customHeight="1">
      <c r="B3488" s="23">
        <v>89610</v>
      </c>
      <c r="C3488" s="23" t="s">
        <v>3800</v>
      </c>
      <c r="D3488" s="23" t="s">
        <v>18</v>
      </c>
      <c r="E3488" s="24">
        <v>12.54</v>
      </c>
    </row>
    <row r="3489" spans="2:5" ht="50.1" customHeight="1">
      <c r="B3489" s="23">
        <v>89611</v>
      </c>
      <c r="C3489" s="23" t="s">
        <v>3801</v>
      </c>
      <c r="D3489" s="23" t="s">
        <v>18</v>
      </c>
      <c r="E3489" s="24">
        <v>20.170000000000002</v>
      </c>
    </row>
    <row r="3490" spans="2:5" ht="50.1" customHeight="1">
      <c r="B3490" s="23">
        <v>89612</v>
      </c>
      <c r="C3490" s="23" t="s">
        <v>3802</v>
      </c>
      <c r="D3490" s="23" t="s">
        <v>18</v>
      </c>
      <c r="E3490" s="24">
        <v>103.87</v>
      </c>
    </row>
    <row r="3491" spans="2:5" ht="50.1" customHeight="1">
      <c r="B3491" s="23">
        <v>89613</v>
      </c>
      <c r="C3491" s="23" t="s">
        <v>3803</v>
      </c>
      <c r="D3491" s="23" t="s">
        <v>18</v>
      </c>
      <c r="E3491" s="24">
        <v>18.07</v>
      </c>
    </row>
    <row r="3492" spans="2:5" ht="50.1" customHeight="1">
      <c r="B3492" s="23">
        <v>89614</v>
      </c>
      <c r="C3492" s="23" t="s">
        <v>3804</v>
      </c>
      <c r="D3492" s="23" t="s">
        <v>18</v>
      </c>
      <c r="E3492" s="24">
        <v>37.78</v>
      </c>
    </row>
    <row r="3493" spans="2:5" ht="50.1" customHeight="1">
      <c r="B3493" s="23">
        <v>89615</v>
      </c>
      <c r="C3493" s="23" t="s">
        <v>3805</v>
      </c>
      <c r="D3493" s="23" t="s">
        <v>18</v>
      </c>
      <c r="E3493" s="24">
        <v>156.83000000000001</v>
      </c>
    </row>
    <row r="3494" spans="2:5" ht="50.1" customHeight="1">
      <c r="B3494" s="23">
        <v>89616</v>
      </c>
      <c r="C3494" s="23" t="s">
        <v>3806</v>
      </c>
      <c r="D3494" s="23" t="s">
        <v>18</v>
      </c>
      <c r="E3494" s="24">
        <v>26.04</v>
      </c>
    </row>
    <row r="3495" spans="2:5" ht="50.1" customHeight="1">
      <c r="B3495" s="23">
        <v>89617</v>
      </c>
      <c r="C3495" s="23" t="s">
        <v>3807</v>
      </c>
      <c r="D3495" s="23" t="s">
        <v>18</v>
      </c>
      <c r="E3495" s="24">
        <v>4.49</v>
      </c>
    </row>
    <row r="3496" spans="2:5" ht="50.1" customHeight="1">
      <c r="B3496" s="23">
        <v>89618</v>
      </c>
      <c r="C3496" s="23" t="s">
        <v>3808</v>
      </c>
      <c r="D3496" s="23" t="s">
        <v>18</v>
      </c>
      <c r="E3496" s="24">
        <v>9.15</v>
      </c>
    </row>
    <row r="3497" spans="2:5" ht="50.1" customHeight="1">
      <c r="B3497" s="23">
        <v>89619</v>
      </c>
      <c r="C3497" s="23" t="s">
        <v>3809</v>
      </c>
      <c r="D3497" s="23" t="s">
        <v>18</v>
      </c>
      <c r="E3497" s="24">
        <v>5.74</v>
      </c>
    </row>
    <row r="3498" spans="2:5" ht="50.1" customHeight="1">
      <c r="B3498" s="23">
        <v>89620</v>
      </c>
      <c r="C3498" s="23" t="s">
        <v>3810</v>
      </c>
      <c r="D3498" s="23" t="s">
        <v>18</v>
      </c>
      <c r="E3498" s="24">
        <v>7.23</v>
      </c>
    </row>
    <row r="3499" spans="2:5" ht="50.1" customHeight="1">
      <c r="B3499" s="23">
        <v>89621</v>
      </c>
      <c r="C3499" s="23" t="s">
        <v>3811</v>
      </c>
      <c r="D3499" s="23" t="s">
        <v>18</v>
      </c>
      <c r="E3499" s="24">
        <v>15.13</v>
      </c>
    </row>
    <row r="3500" spans="2:5" ht="50.1" customHeight="1">
      <c r="B3500" s="23">
        <v>89622</v>
      </c>
      <c r="C3500" s="23" t="s">
        <v>3812</v>
      </c>
      <c r="D3500" s="23" t="s">
        <v>18</v>
      </c>
      <c r="E3500" s="24">
        <v>8.4600000000000009</v>
      </c>
    </row>
    <row r="3501" spans="2:5" ht="50.1" customHeight="1">
      <c r="B3501" s="23">
        <v>89623</v>
      </c>
      <c r="C3501" s="23" t="s">
        <v>3813</v>
      </c>
      <c r="D3501" s="23" t="s">
        <v>18</v>
      </c>
      <c r="E3501" s="24">
        <v>11.31</v>
      </c>
    </row>
    <row r="3502" spans="2:5" ht="50.1" customHeight="1">
      <c r="B3502" s="23">
        <v>89624</v>
      </c>
      <c r="C3502" s="23" t="s">
        <v>3814</v>
      </c>
      <c r="D3502" s="23" t="s">
        <v>18</v>
      </c>
      <c r="E3502" s="24">
        <v>11.93</v>
      </c>
    </row>
    <row r="3503" spans="2:5" ht="50.1" customHeight="1">
      <c r="B3503" s="23">
        <v>89625</v>
      </c>
      <c r="C3503" s="23" t="s">
        <v>3815</v>
      </c>
      <c r="D3503" s="23" t="s">
        <v>18</v>
      </c>
      <c r="E3503" s="24">
        <v>13.66</v>
      </c>
    </row>
    <row r="3504" spans="2:5" ht="50.1" customHeight="1">
      <c r="B3504" s="23">
        <v>89626</v>
      </c>
      <c r="C3504" s="23" t="s">
        <v>3816</v>
      </c>
      <c r="D3504" s="23" t="s">
        <v>18</v>
      </c>
      <c r="E3504" s="24">
        <v>18.45</v>
      </c>
    </row>
    <row r="3505" spans="2:5" ht="50.1" customHeight="1">
      <c r="B3505" s="23">
        <v>89627</v>
      </c>
      <c r="C3505" s="23" t="s">
        <v>3817</v>
      </c>
      <c r="D3505" s="23" t="s">
        <v>18</v>
      </c>
      <c r="E3505" s="24">
        <v>12.94</v>
      </c>
    </row>
    <row r="3506" spans="2:5" ht="50.1" customHeight="1">
      <c r="B3506" s="23">
        <v>89628</v>
      </c>
      <c r="C3506" s="23" t="s">
        <v>3818</v>
      </c>
      <c r="D3506" s="23" t="s">
        <v>18</v>
      </c>
      <c r="E3506" s="24">
        <v>27.75</v>
      </c>
    </row>
    <row r="3507" spans="2:5" ht="50.1" customHeight="1">
      <c r="B3507" s="23">
        <v>89629</v>
      </c>
      <c r="C3507" s="23" t="s">
        <v>3819</v>
      </c>
      <c r="D3507" s="23" t="s">
        <v>18</v>
      </c>
      <c r="E3507" s="24">
        <v>50.01</v>
      </c>
    </row>
    <row r="3508" spans="2:5" ht="50.1" customHeight="1">
      <c r="B3508" s="23">
        <v>89630</v>
      </c>
      <c r="C3508" s="23" t="s">
        <v>3820</v>
      </c>
      <c r="D3508" s="23" t="s">
        <v>18</v>
      </c>
      <c r="E3508" s="24">
        <v>43.48</v>
      </c>
    </row>
    <row r="3509" spans="2:5" ht="50.1" customHeight="1">
      <c r="B3509" s="23">
        <v>89631</v>
      </c>
      <c r="C3509" s="23" t="s">
        <v>3821</v>
      </c>
      <c r="D3509" s="23" t="s">
        <v>18</v>
      </c>
      <c r="E3509" s="24">
        <v>75.62</v>
      </c>
    </row>
    <row r="3510" spans="2:5" ht="50.1" customHeight="1">
      <c r="B3510" s="23">
        <v>89632</v>
      </c>
      <c r="C3510" s="23" t="s">
        <v>3822</v>
      </c>
      <c r="D3510" s="23" t="s">
        <v>18</v>
      </c>
      <c r="E3510" s="24">
        <v>62.26</v>
      </c>
    </row>
    <row r="3511" spans="2:5" ht="50.1" customHeight="1">
      <c r="B3511" s="23">
        <v>89637</v>
      </c>
      <c r="C3511" s="23" t="s">
        <v>3823</v>
      </c>
      <c r="D3511" s="23" t="s">
        <v>18</v>
      </c>
      <c r="E3511" s="24">
        <v>6.15</v>
      </c>
    </row>
    <row r="3512" spans="2:5" ht="50.1" customHeight="1">
      <c r="B3512" s="23">
        <v>89638</v>
      </c>
      <c r="C3512" s="23" t="s">
        <v>3824</v>
      </c>
      <c r="D3512" s="23" t="s">
        <v>18</v>
      </c>
      <c r="E3512" s="24">
        <v>6.7</v>
      </c>
    </row>
    <row r="3513" spans="2:5" ht="50.1" customHeight="1">
      <c r="B3513" s="23">
        <v>89639</v>
      </c>
      <c r="C3513" s="23" t="s">
        <v>3825</v>
      </c>
      <c r="D3513" s="23" t="s">
        <v>18</v>
      </c>
      <c r="E3513" s="24">
        <v>6.91</v>
      </c>
    </row>
    <row r="3514" spans="2:5" ht="50.1" customHeight="1">
      <c r="B3514" s="23">
        <v>89641</v>
      </c>
      <c r="C3514" s="23" t="s">
        <v>3826</v>
      </c>
      <c r="D3514" s="23" t="s">
        <v>18</v>
      </c>
      <c r="E3514" s="24">
        <v>8.48</v>
      </c>
    </row>
    <row r="3515" spans="2:5" ht="50.1" customHeight="1">
      <c r="B3515" s="23">
        <v>89642</v>
      </c>
      <c r="C3515" s="23" t="s">
        <v>3827</v>
      </c>
      <c r="D3515" s="23" t="s">
        <v>18</v>
      </c>
      <c r="E3515" s="24">
        <v>9.5399999999999991</v>
      </c>
    </row>
    <row r="3516" spans="2:5" ht="50.1" customHeight="1">
      <c r="B3516" s="23">
        <v>89643</v>
      </c>
      <c r="C3516" s="23" t="s">
        <v>3828</v>
      </c>
      <c r="D3516" s="23" t="s">
        <v>18</v>
      </c>
      <c r="E3516" s="24">
        <v>9.89</v>
      </c>
    </row>
    <row r="3517" spans="2:5" ht="50.1" customHeight="1">
      <c r="B3517" s="23">
        <v>89645</v>
      </c>
      <c r="C3517" s="23" t="s">
        <v>3829</v>
      </c>
      <c r="D3517" s="23" t="s">
        <v>18</v>
      </c>
      <c r="E3517" s="24">
        <v>16.07</v>
      </c>
    </row>
    <row r="3518" spans="2:5" ht="50.1" customHeight="1">
      <c r="B3518" s="23">
        <v>89646</v>
      </c>
      <c r="C3518" s="23" t="s">
        <v>3830</v>
      </c>
      <c r="D3518" s="23" t="s">
        <v>18</v>
      </c>
      <c r="E3518" s="24">
        <v>12.65</v>
      </c>
    </row>
    <row r="3519" spans="2:5" ht="50.1" customHeight="1">
      <c r="B3519" s="23">
        <v>89647</v>
      </c>
      <c r="C3519" s="23" t="s">
        <v>3831</v>
      </c>
      <c r="D3519" s="23" t="s">
        <v>18</v>
      </c>
      <c r="E3519" s="24">
        <v>12.4</v>
      </c>
    </row>
    <row r="3520" spans="2:5" ht="50.1" customHeight="1">
      <c r="B3520" s="23">
        <v>89648</v>
      </c>
      <c r="C3520" s="23" t="s">
        <v>3832</v>
      </c>
      <c r="D3520" s="23" t="s">
        <v>18</v>
      </c>
      <c r="E3520" s="24">
        <v>13.54</v>
      </c>
    </row>
    <row r="3521" spans="2:5" ht="50.1" customHeight="1">
      <c r="B3521" s="23">
        <v>89649</v>
      </c>
      <c r="C3521" s="23" t="s">
        <v>3833</v>
      </c>
      <c r="D3521" s="23" t="s">
        <v>18</v>
      </c>
      <c r="E3521" s="24">
        <v>18.14</v>
      </c>
    </row>
    <row r="3522" spans="2:5" ht="50.1" customHeight="1">
      <c r="B3522" s="23">
        <v>89650</v>
      </c>
      <c r="C3522" s="23" t="s">
        <v>3834</v>
      </c>
      <c r="D3522" s="23" t="s">
        <v>18</v>
      </c>
      <c r="E3522" s="24">
        <v>18.14</v>
      </c>
    </row>
    <row r="3523" spans="2:5" ht="50.1" customHeight="1">
      <c r="B3523" s="23">
        <v>89651</v>
      </c>
      <c r="C3523" s="23" t="s">
        <v>3835</v>
      </c>
      <c r="D3523" s="23" t="s">
        <v>18</v>
      </c>
      <c r="E3523" s="24">
        <v>4.1900000000000004</v>
      </c>
    </row>
    <row r="3524" spans="2:5" ht="50.1" customHeight="1">
      <c r="B3524" s="23">
        <v>89652</v>
      </c>
      <c r="C3524" s="23" t="s">
        <v>3836</v>
      </c>
      <c r="D3524" s="23" t="s">
        <v>18</v>
      </c>
      <c r="E3524" s="24">
        <v>6.61</v>
      </c>
    </row>
    <row r="3525" spans="2:5" ht="50.1" customHeight="1">
      <c r="B3525" s="23">
        <v>89653</v>
      </c>
      <c r="C3525" s="23" t="s">
        <v>3837</v>
      </c>
      <c r="D3525" s="23" t="s">
        <v>18</v>
      </c>
      <c r="E3525" s="24">
        <v>10.33</v>
      </c>
    </row>
    <row r="3526" spans="2:5" ht="50.1" customHeight="1">
      <c r="B3526" s="23">
        <v>89654</v>
      </c>
      <c r="C3526" s="23" t="s">
        <v>3838</v>
      </c>
      <c r="D3526" s="23" t="s">
        <v>18</v>
      </c>
      <c r="E3526" s="24">
        <v>10.08</v>
      </c>
    </row>
    <row r="3527" spans="2:5" ht="50.1" customHeight="1">
      <c r="B3527" s="23">
        <v>89655</v>
      </c>
      <c r="C3527" s="23" t="s">
        <v>3839</v>
      </c>
      <c r="D3527" s="23" t="s">
        <v>18</v>
      </c>
      <c r="E3527" s="24">
        <v>14.63</v>
      </c>
    </row>
    <row r="3528" spans="2:5" ht="50.1" customHeight="1">
      <c r="B3528" s="23">
        <v>89656</v>
      </c>
      <c r="C3528" s="23" t="s">
        <v>3840</v>
      </c>
      <c r="D3528" s="23" t="s">
        <v>18</v>
      </c>
      <c r="E3528" s="24">
        <v>6.99</v>
      </c>
    </row>
    <row r="3529" spans="2:5" ht="50.1" customHeight="1">
      <c r="B3529" s="23">
        <v>89657</v>
      </c>
      <c r="C3529" s="23" t="s">
        <v>3841</v>
      </c>
      <c r="D3529" s="23" t="s">
        <v>18</v>
      </c>
      <c r="E3529" s="24">
        <v>7.11</v>
      </c>
    </row>
    <row r="3530" spans="2:5" ht="50.1" customHeight="1">
      <c r="B3530" s="23">
        <v>89658</v>
      </c>
      <c r="C3530" s="23" t="s">
        <v>3842</v>
      </c>
      <c r="D3530" s="23" t="s">
        <v>18</v>
      </c>
      <c r="E3530" s="24">
        <v>5.67</v>
      </c>
    </row>
    <row r="3531" spans="2:5" ht="50.1" customHeight="1">
      <c r="B3531" s="23">
        <v>89659</v>
      </c>
      <c r="C3531" s="23" t="s">
        <v>3843</v>
      </c>
      <c r="D3531" s="23" t="s">
        <v>18</v>
      </c>
      <c r="E3531" s="24">
        <v>9.3699999999999992</v>
      </c>
    </row>
    <row r="3532" spans="2:5" ht="50.1" customHeight="1">
      <c r="B3532" s="23">
        <v>89660</v>
      </c>
      <c r="C3532" s="23" t="s">
        <v>3844</v>
      </c>
      <c r="D3532" s="23" t="s">
        <v>18</v>
      </c>
      <c r="E3532" s="24">
        <v>5.34</v>
      </c>
    </row>
    <row r="3533" spans="2:5" ht="50.1" customHeight="1">
      <c r="B3533" s="23">
        <v>89661</v>
      </c>
      <c r="C3533" s="23" t="s">
        <v>3845</v>
      </c>
      <c r="D3533" s="23" t="s">
        <v>18</v>
      </c>
      <c r="E3533" s="24">
        <v>12.19</v>
      </c>
    </row>
    <row r="3534" spans="2:5" ht="50.1" customHeight="1">
      <c r="B3534" s="23">
        <v>89662</v>
      </c>
      <c r="C3534" s="23" t="s">
        <v>3846</v>
      </c>
      <c r="D3534" s="23" t="s">
        <v>18</v>
      </c>
      <c r="E3534" s="24">
        <v>18.22</v>
      </c>
    </row>
    <row r="3535" spans="2:5" ht="50.1" customHeight="1">
      <c r="B3535" s="23">
        <v>89663</v>
      </c>
      <c r="C3535" s="23" t="s">
        <v>3847</v>
      </c>
      <c r="D3535" s="23" t="s">
        <v>18</v>
      </c>
      <c r="E3535" s="24">
        <v>8.1199999999999992</v>
      </c>
    </row>
    <row r="3536" spans="2:5" ht="50.1" customHeight="1">
      <c r="B3536" s="23">
        <v>89664</v>
      </c>
      <c r="C3536" s="23" t="s">
        <v>3848</v>
      </c>
      <c r="D3536" s="23" t="s">
        <v>18</v>
      </c>
      <c r="E3536" s="24">
        <v>9.3699999999999992</v>
      </c>
    </row>
    <row r="3537" spans="2:5" ht="50.1" customHeight="1">
      <c r="B3537" s="23">
        <v>89665</v>
      </c>
      <c r="C3537" s="23" t="s">
        <v>3849</v>
      </c>
      <c r="D3537" s="23" t="s">
        <v>18</v>
      </c>
      <c r="E3537" s="24">
        <v>7.76</v>
      </c>
    </row>
    <row r="3538" spans="2:5" ht="50.1" customHeight="1">
      <c r="B3538" s="23">
        <v>89666</v>
      </c>
      <c r="C3538" s="23" t="s">
        <v>3850</v>
      </c>
      <c r="D3538" s="23" t="s">
        <v>18</v>
      </c>
      <c r="E3538" s="24">
        <v>4.79</v>
      </c>
    </row>
    <row r="3539" spans="2:5" ht="50.1" customHeight="1">
      <c r="B3539" s="23">
        <v>89667</v>
      </c>
      <c r="C3539" s="23" t="s">
        <v>3851</v>
      </c>
      <c r="D3539" s="23" t="s">
        <v>18</v>
      </c>
      <c r="E3539" s="24">
        <v>20.329999999999998</v>
      </c>
    </row>
    <row r="3540" spans="2:5" ht="50.1" customHeight="1">
      <c r="B3540" s="23">
        <v>89668</v>
      </c>
      <c r="C3540" s="23" t="s">
        <v>3852</v>
      </c>
      <c r="D3540" s="23" t="s">
        <v>18</v>
      </c>
      <c r="E3540" s="24">
        <v>17.34</v>
      </c>
    </row>
    <row r="3541" spans="2:5" ht="50.1" customHeight="1">
      <c r="B3541" s="23">
        <v>89669</v>
      </c>
      <c r="C3541" s="23" t="s">
        <v>3853</v>
      </c>
      <c r="D3541" s="23" t="s">
        <v>18</v>
      </c>
      <c r="E3541" s="24">
        <v>13.12</v>
      </c>
    </row>
    <row r="3542" spans="2:5" ht="50.1" customHeight="1">
      <c r="B3542" s="23">
        <v>89670</v>
      </c>
      <c r="C3542" s="23" t="s">
        <v>3854</v>
      </c>
      <c r="D3542" s="23" t="s">
        <v>18</v>
      </c>
      <c r="E3542" s="24">
        <v>8.11</v>
      </c>
    </row>
    <row r="3543" spans="2:5" ht="50.1" customHeight="1">
      <c r="B3543" s="23">
        <v>89671</v>
      </c>
      <c r="C3543" s="23" t="s">
        <v>3855</v>
      </c>
      <c r="D3543" s="23" t="s">
        <v>18</v>
      </c>
      <c r="E3543" s="24">
        <v>19.41</v>
      </c>
    </row>
    <row r="3544" spans="2:5" ht="50.1" customHeight="1">
      <c r="B3544" s="23">
        <v>89672</v>
      </c>
      <c r="C3544" s="23" t="s">
        <v>3856</v>
      </c>
      <c r="D3544" s="23" t="s">
        <v>18</v>
      </c>
      <c r="E3544" s="24">
        <v>12.36</v>
      </c>
    </row>
    <row r="3545" spans="2:5" ht="50.1" customHeight="1">
      <c r="B3545" s="23">
        <v>89673</v>
      </c>
      <c r="C3545" s="23" t="s">
        <v>3857</v>
      </c>
      <c r="D3545" s="23" t="s">
        <v>18</v>
      </c>
      <c r="E3545" s="24">
        <v>15.28</v>
      </c>
    </row>
    <row r="3546" spans="2:5" ht="50.1" customHeight="1">
      <c r="B3546" s="23">
        <v>89674</v>
      </c>
      <c r="C3546" s="23" t="s">
        <v>3858</v>
      </c>
      <c r="D3546" s="23" t="s">
        <v>18</v>
      </c>
      <c r="E3546" s="24">
        <v>17.760000000000002</v>
      </c>
    </row>
    <row r="3547" spans="2:5" ht="50.1" customHeight="1">
      <c r="B3547" s="23">
        <v>89675</v>
      </c>
      <c r="C3547" s="23" t="s">
        <v>3859</v>
      </c>
      <c r="D3547" s="23" t="s">
        <v>18</v>
      </c>
      <c r="E3547" s="24">
        <v>34.42</v>
      </c>
    </row>
    <row r="3548" spans="2:5" ht="50.1" customHeight="1">
      <c r="B3548" s="23">
        <v>89676</v>
      </c>
      <c r="C3548" s="23" t="s">
        <v>3860</v>
      </c>
      <c r="D3548" s="23" t="s">
        <v>18</v>
      </c>
      <c r="E3548" s="24">
        <v>26.58</v>
      </c>
    </row>
    <row r="3549" spans="2:5" ht="50.1" customHeight="1">
      <c r="B3549" s="23">
        <v>89677</v>
      </c>
      <c r="C3549" s="23" t="s">
        <v>3861</v>
      </c>
      <c r="D3549" s="23" t="s">
        <v>18</v>
      </c>
      <c r="E3549" s="24">
        <v>36.81</v>
      </c>
    </row>
    <row r="3550" spans="2:5" ht="50.1" customHeight="1">
      <c r="B3550" s="23">
        <v>89678</v>
      </c>
      <c r="C3550" s="23" t="s">
        <v>3862</v>
      </c>
      <c r="D3550" s="23" t="s">
        <v>18</v>
      </c>
      <c r="E3550" s="24">
        <v>6.23</v>
      </c>
    </row>
    <row r="3551" spans="2:5" ht="50.1" customHeight="1">
      <c r="B3551" s="23">
        <v>89679</v>
      </c>
      <c r="C3551" s="23" t="s">
        <v>3863</v>
      </c>
      <c r="D3551" s="23" t="s">
        <v>18</v>
      </c>
      <c r="E3551" s="24">
        <v>59.27</v>
      </c>
    </row>
    <row r="3552" spans="2:5" ht="50.1" customHeight="1">
      <c r="B3552" s="23">
        <v>89680</v>
      </c>
      <c r="C3552" s="23" t="s">
        <v>3864</v>
      </c>
      <c r="D3552" s="23" t="s">
        <v>18</v>
      </c>
      <c r="E3552" s="24">
        <v>12.29</v>
      </c>
    </row>
    <row r="3553" spans="2:5" ht="50.1" customHeight="1">
      <c r="B3553" s="23">
        <v>89681</v>
      </c>
      <c r="C3553" s="23" t="s">
        <v>3865</v>
      </c>
      <c r="D3553" s="23" t="s">
        <v>18</v>
      </c>
      <c r="E3553" s="24">
        <v>40.78</v>
      </c>
    </row>
    <row r="3554" spans="2:5" ht="50.1" customHeight="1">
      <c r="B3554" s="23">
        <v>89682</v>
      </c>
      <c r="C3554" s="23" t="s">
        <v>3866</v>
      </c>
      <c r="D3554" s="23" t="s">
        <v>18</v>
      </c>
      <c r="E3554" s="24">
        <v>18.63</v>
      </c>
    </row>
    <row r="3555" spans="2:5" ht="50.1" customHeight="1">
      <c r="B3555" s="23">
        <v>89684</v>
      </c>
      <c r="C3555" s="23" t="s">
        <v>3867</v>
      </c>
      <c r="D3555" s="23" t="s">
        <v>18</v>
      </c>
      <c r="E3555" s="24">
        <v>25.43</v>
      </c>
    </row>
    <row r="3556" spans="2:5" ht="50.1" customHeight="1">
      <c r="B3556" s="23">
        <v>89685</v>
      </c>
      <c r="C3556" s="23" t="s">
        <v>3868</v>
      </c>
      <c r="D3556" s="23" t="s">
        <v>18</v>
      </c>
      <c r="E3556" s="24">
        <v>28.05</v>
      </c>
    </row>
    <row r="3557" spans="2:5" ht="50.1" customHeight="1">
      <c r="B3557" s="23">
        <v>89686</v>
      </c>
      <c r="C3557" s="23" t="s">
        <v>3869</v>
      </c>
      <c r="D3557" s="23" t="s">
        <v>18</v>
      </c>
      <c r="E3557" s="24">
        <v>92.7</v>
      </c>
    </row>
    <row r="3558" spans="2:5" ht="50.1" customHeight="1">
      <c r="B3558" s="23">
        <v>89687</v>
      </c>
      <c r="C3558" s="23" t="s">
        <v>3870</v>
      </c>
      <c r="D3558" s="23" t="s">
        <v>18</v>
      </c>
      <c r="E3558" s="24">
        <v>24.06</v>
      </c>
    </row>
    <row r="3559" spans="2:5" ht="50.1" customHeight="1">
      <c r="B3559" s="23">
        <v>89689</v>
      </c>
      <c r="C3559" s="23" t="s">
        <v>3871</v>
      </c>
      <c r="D3559" s="23" t="s">
        <v>18</v>
      </c>
      <c r="E3559" s="24">
        <v>20</v>
      </c>
    </row>
    <row r="3560" spans="2:5" ht="50.1" customHeight="1">
      <c r="B3560" s="23">
        <v>89690</v>
      </c>
      <c r="C3560" s="23" t="s">
        <v>3872</v>
      </c>
      <c r="D3560" s="23" t="s">
        <v>18</v>
      </c>
      <c r="E3560" s="24">
        <v>42.45</v>
      </c>
    </row>
    <row r="3561" spans="2:5" ht="50.1" customHeight="1">
      <c r="B3561" s="23">
        <v>89691</v>
      </c>
      <c r="C3561" s="23" t="s">
        <v>3873</v>
      </c>
      <c r="D3561" s="23" t="s">
        <v>18</v>
      </c>
      <c r="E3561" s="24">
        <v>7.96</v>
      </c>
    </row>
    <row r="3562" spans="2:5" ht="50.1" customHeight="1">
      <c r="B3562" s="23">
        <v>89692</v>
      </c>
      <c r="C3562" s="23" t="s">
        <v>3874</v>
      </c>
      <c r="D3562" s="23" t="s">
        <v>18</v>
      </c>
      <c r="E3562" s="24">
        <v>40.130000000000003</v>
      </c>
    </row>
    <row r="3563" spans="2:5" ht="50.1" customHeight="1">
      <c r="B3563" s="23">
        <v>89693</v>
      </c>
      <c r="C3563" s="23" t="s">
        <v>3875</v>
      </c>
      <c r="D3563" s="23" t="s">
        <v>18</v>
      </c>
      <c r="E3563" s="24">
        <v>38.950000000000003</v>
      </c>
    </row>
    <row r="3564" spans="2:5" ht="50.1" customHeight="1">
      <c r="B3564" s="23">
        <v>89694</v>
      </c>
      <c r="C3564" s="23" t="s">
        <v>3876</v>
      </c>
      <c r="D3564" s="23" t="s">
        <v>18</v>
      </c>
      <c r="E3564" s="24">
        <v>12.12</v>
      </c>
    </row>
    <row r="3565" spans="2:5" ht="50.1" customHeight="1">
      <c r="B3565" s="23">
        <v>89695</v>
      </c>
      <c r="C3565" s="23" t="s">
        <v>3877</v>
      </c>
      <c r="D3565" s="23" t="s">
        <v>18</v>
      </c>
      <c r="E3565" s="24">
        <v>11.33</v>
      </c>
    </row>
    <row r="3566" spans="2:5" ht="50.1" customHeight="1">
      <c r="B3566" s="23">
        <v>89696</v>
      </c>
      <c r="C3566" s="23" t="s">
        <v>3878</v>
      </c>
      <c r="D3566" s="23" t="s">
        <v>18</v>
      </c>
      <c r="E3566" s="24">
        <v>35.39</v>
      </c>
    </row>
    <row r="3567" spans="2:5" ht="50.1" customHeight="1">
      <c r="B3567" s="23">
        <v>89697</v>
      </c>
      <c r="C3567" s="23" t="s">
        <v>3879</v>
      </c>
      <c r="D3567" s="23" t="s">
        <v>18</v>
      </c>
      <c r="E3567" s="24">
        <v>9.7200000000000006</v>
      </c>
    </row>
    <row r="3568" spans="2:5" ht="50.1" customHeight="1">
      <c r="B3568" s="23">
        <v>89698</v>
      </c>
      <c r="C3568" s="23" t="s">
        <v>3880</v>
      </c>
      <c r="D3568" s="23" t="s">
        <v>18</v>
      </c>
      <c r="E3568" s="24">
        <v>123.71</v>
      </c>
    </row>
    <row r="3569" spans="2:5" ht="50.1" customHeight="1">
      <c r="B3569" s="23">
        <v>89699</v>
      </c>
      <c r="C3569" s="23" t="s">
        <v>3881</v>
      </c>
      <c r="D3569" s="23" t="s">
        <v>18</v>
      </c>
      <c r="E3569" s="24">
        <v>106.71</v>
      </c>
    </row>
    <row r="3570" spans="2:5" ht="50.1" customHeight="1">
      <c r="B3570" s="23">
        <v>89700</v>
      </c>
      <c r="C3570" s="23" t="s">
        <v>3882</v>
      </c>
      <c r="D3570" s="23" t="s">
        <v>18</v>
      </c>
      <c r="E3570" s="24">
        <v>13.27</v>
      </c>
    </row>
    <row r="3571" spans="2:5" ht="50.1" customHeight="1">
      <c r="B3571" s="23">
        <v>89701</v>
      </c>
      <c r="C3571" s="23" t="s">
        <v>3883</v>
      </c>
      <c r="D3571" s="23" t="s">
        <v>18</v>
      </c>
      <c r="E3571" s="24">
        <v>84.45</v>
      </c>
    </row>
    <row r="3572" spans="2:5" ht="50.1" customHeight="1">
      <c r="B3572" s="23">
        <v>89702</v>
      </c>
      <c r="C3572" s="23" t="s">
        <v>3884</v>
      </c>
      <c r="D3572" s="23" t="s">
        <v>18</v>
      </c>
      <c r="E3572" s="24">
        <v>13.27</v>
      </c>
    </row>
    <row r="3573" spans="2:5" ht="50.1" customHeight="1">
      <c r="B3573" s="23">
        <v>89703</v>
      </c>
      <c r="C3573" s="23" t="s">
        <v>3885</v>
      </c>
      <c r="D3573" s="23" t="s">
        <v>18</v>
      </c>
      <c r="E3573" s="24">
        <v>27.7</v>
      </c>
    </row>
    <row r="3574" spans="2:5" ht="50.1" customHeight="1">
      <c r="B3574" s="23">
        <v>89704</v>
      </c>
      <c r="C3574" s="23" t="s">
        <v>3886</v>
      </c>
      <c r="D3574" s="23" t="s">
        <v>18</v>
      </c>
      <c r="E3574" s="24">
        <v>67.400000000000006</v>
      </c>
    </row>
    <row r="3575" spans="2:5" ht="50.1" customHeight="1">
      <c r="B3575" s="23">
        <v>89705</v>
      </c>
      <c r="C3575" s="23" t="s">
        <v>3887</v>
      </c>
      <c r="D3575" s="23" t="s">
        <v>18</v>
      </c>
      <c r="E3575" s="24">
        <v>15.31</v>
      </c>
    </row>
    <row r="3576" spans="2:5" ht="50.1" customHeight="1">
      <c r="B3576" s="23">
        <v>89706</v>
      </c>
      <c r="C3576" s="23" t="s">
        <v>3888</v>
      </c>
      <c r="D3576" s="23" t="s">
        <v>18</v>
      </c>
      <c r="E3576" s="24">
        <v>31.22</v>
      </c>
    </row>
    <row r="3577" spans="2:5" ht="50.1" customHeight="1">
      <c r="B3577" s="23">
        <v>89718</v>
      </c>
      <c r="C3577" s="23" t="s">
        <v>3889</v>
      </c>
      <c r="D3577" s="23" t="s">
        <v>4</v>
      </c>
      <c r="E3577" s="24">
        <v>30.42</v>
      </c>
    </row>
    <row r="3578" spans="2:5" ht="50.1" customHeight="1">
      <c r="B3578" s="23">
        <v>89719</v>
      </c>
      <c r="C3578" s="23" t="s">
        <v>3890</v>
      </c>
      <c r="D3578" s="23" t="s">
        <v>18</v>
      </c>
      <c r="E3578" s="24">
        <v>6.51</v>
      </c>
    </row>
    <row r="3579" spans="2:5" ht="50.1" customHeight="1">
      <c r="B3579" s="23">
        <v>89720</v>
      </c>
      <c r="C3579" s="23" t="s">
        <v>3891</v>
      </c>
      <c r="D3579" s="23" t="s">
        <v>18</v>
      </c>
      <c r="E3579" s="24">
        <v>7.57</v>
      </c>
    </row>
    <row r="3580" spans="2:5" ht="50.1" customHeight="1">
      <c r="B3580" s="23">
        <v>89721</v>
      </c>
      <c r="C3580" s="23" t="s">
        <v>3892</v>
      </c>
      <c r="D3580" s="23" t="s">
        <v>18</v>
      </c>
      <c r="E3580" s="24">
        <v>7.92</v>
      </c>
    </row>
    <row r="3581" spans="2:5" ht="50.1" customHeight="1">
      <c r="B3581" s="23">
        <v>89723</v>
      </c>
      <c r="C3581" s="23" t="s">
        <v>3893</v>
      </c>
      <c r="D3581" s="23" t="s">
        <v>18</v>
      </c>
      <c r="E3581" s="24">
        <v>10.36</v>
      </c>
    </row>
    <row r="3582" spans="2:5" ht="50.1" customHeight="1">
      <c r="B3582" s="23">
        <v>89724</v>
      </c>
      <c r="C3582" s="23" t="s">
        <v>3894</v>
      </c>
      <c r="D3582" s="23" t="s">
        <v>18</v>
      </c>
      <c r="E3582" s="24">
        <v>6.55</v>
      </c>
    </row>
    <row r="3583" spans="2:5" ht="50.1" customHeight="1">
      <c r="B3583" s="23">
        <v>89725</v>
      </c>
      <c r="C3583" s="23" t="s">
        <v>3895</v>
      </c>
      <c r="D3583" s="23" t="s">
        <v>18</v>
      </c>
      <c r="E3583" s="24">
        <v>10.11</v>
      </c>
    </row>
    <row r="3584" spans="2:5" ht="50.1" customHeight="1">
      <c r="B3584" s="23">
        <v>89726</v>
      </c>
      <c r="C3584" s="23" t="s">
        <v>3896</v>
      </c>
      <c r="D3584" s="23" t="s">
        <v>18</v>
      </c>
      <c r="E3584" s="24">
        <v>5.09</v>
      </c>
    </row>
    <row r="3585" spans="2:5" ht="50.1" customHeight="1">
      <c r="B3585" s="23">
        <v>89727</v>
      </c>
      <c r="C3585" s="23" t="s">
        <v>3897</v>
      </c>
      <c r="D3585" s="23" t="s">
        <v>18</v>
      </c>
      <c r="E3585" s="24">
        <v>11.25</v>
      </c>
    </row>
    <row r="3586" spans="2:5" ht="50.1" customHeight="1">
      <c r="B3586" s="23">
        <v>89728</v>
      </c>
      <c r="C3586" s="23" t="s">
        <v>3898</v>
      </c>
      <c r="D3586" s="23" t="s">
        <v>18</v>
      </c>
      <c r="E3586" s="24">
        <v>6.91</v>
      </c>
    </row>
    <row r="3587" spans="2:5" ht="50.1" customHeight="1">
      <c r="B3587" s="23">
        <v>89729</v>
      </c>
      <c r="C3587" s="23" t="s">
        <v>3899</v>
      </c>
      <c r="D3587" s="23" t="s">
        <v>18</v>
      </c>
      <c r="E3587" s="24">
        <v>15.43</v>
      </c>
    </row>
    <row r="3588" spans="2:5" ht="50.1" customHeight="1">
      <c r="B3588" s="23">
        <v>89730</v>
      </c>
      <c r="C3588" s="23" t="s">
        <v>3900</v>
      </c>
      <c r="D3588" s="23" t="s">
        <v>18</v>
      </c>
      <c r="E3588" s="24">
        <v>7.39</v>
      </c>
    </row>
    <row r="3589" spans="2:5" ht="50.1" customHeight="1">
      <c r="B3589" s="23">
        <v>89731</v>
      </c>
      <c r="C3589" s="23" t="s">
        <v>3901</v>
      </c>
      <c r="D3589" s="23" t="s">
        <v>18</v>
      </c>
      <c r="E3589" s="24">
        <v>7.31</v>
      </c>
    </row>
    <row r="3590" spans="2:5" ht="50.1" customHeight="1">
      <c r="B3590" s="23">
        <v>89732</v>
      </c>
      <c r="C3590" s="23" t="s">
        <v>3902</v>
      </c>
      <c r="D3590" s="23" t="s">
        <v>18</v>
      </c>
      <c r="E3590" s="24">
        <v>7.66</v>
      </c>
    </row>
    <row r="3591" spans="2:5" ht="50.1" customHeight="1">
      <c r="B3591" s="23">
        <v>89733</v>
      </c>
      <c r="C3591" s="23" t="s">
        <v>3903</v>
      </c>
      <c r="D3591" s="23" t="s">
        <v>18</v>
      </c>
      <c r="E3591" s="24">
        <v>11.37</v>
      </c>
    </row>
    <row r="3592" spans="2:5" ht="50.1" customHeight="1">
      <c r="B3592" s="23">
        <v>89734</v>
      </c>
      <c r="C3592" s="23" t="s">
        <v>3904</v>
      </c>
      <c r="D3592" s="23" t="s">
        <v>18</v>
      </c>
      <c r="E3592" s="24">
        <v>15.43</v>
      </c>
    </row>
    <row r="3593" spans="2:5" ht="50.1" customHeight="1">
      <c r="B3593" s="23">
        <v>89735</v>
      </c>
      <c r="C3593" s="23" t="s">
        <v>3905</v>
      </c>
      <c r="D3593" s="23" t="s">
        <v>18</v>
      </c>
      <c r="E3593" s="24">
        <v>11.94</v>
      </c>
    </row>
    <row r="3594" spans="2:5" ht="50.1" customHeight="1">
      <c r="B3594" s="23">
        <v>89736</v>
      </c>
      <c r="C3594" s="23" t="s">
        <v>3906</v>
      </c>
      <c r="D3594" s="23" t="s">
        <v>18</v>
      </c>
      <c r="E3594" s="24">
        <v>4.37</v>
      </c>
    </row>
    <row r="3595" spans="2:5" ht="50.1" customHeight="1">
      <c r="B3595" s="23">
        <v>89737</v>
      </c>
      <c r="C3595" s="23" t="s">
        <v>3907</v>
      </c>
      <c r="D3595" s="23" t="s">
        <v>18</v>
      </c>
      <c r="E3595" s="24">
        <v>12.25</v>
      </c>
    </row>
    <row r="3596" spans="2:5" ht="50.1" customHeight="1">
      <c r="B3596" s="23">
        <v>89738</v>
      </c>
      <c r="C3596" s="23" t="s">
        <v>3908</v>
      </c>
      <c r="D3596" s="23" t="s">
        <v>18</v>
      </c>
      <c r="E3596" s="24">
        <v>8.07</v>
      </c>
    </row>
    <row r="3597" spans="2:5" ht="50.1" customHeight="1">
      <c r="B3597" s="23">
        <v>89739</v>
      </c>
      <c r="C3597" s="23" t="s">
        <v>3909</v>
      </c>
      <c r="D3597" s="23" t="s">
        <v>18</v>
      </c>
      <c r="E3597" s="24">
        <v>12.74</v>
      </c>
    </row>
    <row r="3598" spans="2:5" ht="50.1" customHeight="1">
      <c r="B3598" s="23">
        <v>89740</v>
      </c>
      <c r="C3598" s="23" t="s">
        <v>3910</v>
      </c>
      <c r="D3598" s="23" t="s">
        <v>18</v>
      </c>
      <c r="E3598" s="24">
        <v>4.04</v>
      </c>
    </row>
    <row r="3599" spans="2:5" ht="50.1" customHeight="1">
      <c r="B3599" s="23">
        <v>89741</v>
      </c>
      <c r="C3599" s="23" t="s">
        <v>3911</v>
      </c>
      <c r="D3599" s="23" t="s">
        <v>18</v>
      </c>
      <c r="E3599" s="24">
        <v>10.89</v>
      </c>
    </row>
    <row r="3600" spans="2:5" ht="50.1" customHeight="1">
      <c r="B3600" s="23">
        <v>89742</v>
      </c>
      <c r="C3600" s="23" t="s">
        <v>3912</v>
      </c>
      <c r="D3600" s="23" t="s">
        <v>18</v>
      </c>
      <c r="E3600" s="24">
        <v>19.29</v>
      </c>
    </row>
    <row r="3601" spans="2:5" ht="50.1" customHeight="1">
      <c r="B3601" s="23">
        <v>89743</v>
      </c>
      <c r="C3601" s="23" t="s">
        <v>3913</v>
      </c>
      <c r="D3601" s="23" t="s">
        <v>18</v>
      </c>
      <c r="E3601" s="24">
        <v>26.34</v>
      </c>
    </row>
    <row r="3602" spans="2:5" ht="50.1" customHeight="1">
      <c r="B3602" s="23">
        <v>89744</v>
      </c>
      <c r="C3602" s="23" t="s">
        <v>3914</v>
      </c>
      <c r="D3602" s="23" t="s">
        <v>18</v>
      </c>
      <c r="E3602" s="24">
        <v>15.99</v>
      </c>
    </row>
    <row r="3603" spans="2:5" ht="50.1" customHeight="1">
      <c r="B3603" s="23">
        <v>89745</v>
      </c>
      <c r="C3603" s="23" t="s">
        <v>3915</v>
      </c>
      <c r="D3603" s="23" t="s">
        <v>18</v>
      </c>
      <c r="E3603" s="24">
        <v>16.920000000000002</v>
      </c>
    </row>
    <row r="3604" spans="2:5" ht="50.1" customHeight="1">
      <c r="B3604" s="23">
        <v>89746</v>
      </c>
      <c r="C3604" s="23" t="s">
        <v>3916</v>
      </c>
      <c r="D3604" s="23" t="s">
        <v>18</v>
      </c>
      <c r="E3604" s="24">
        <v>15.96</v>
      </c>
    </row>
    <row r="3605" spans="2:5" ht="50.1" customHeight="1">
      <c r="B3605" s="23">
        <v>89747</v>
      </c>
      <c r="C3605" s="23" t="s">
        <v>3917</v>
      </c>
      <c r="D3605" s="23" t="s">
        <v>18</v>
      </c>
      <c r="E3605" s="24">
        <v>6.82</v>
      </c>
    </row>
    <row r="3606" spans="2:5" ht="50.1" customHeight="1">
      <c r="B3606" s="23">
        <v>89748</v>
      </c>
      <c r="C3606" s="23" t="s">
        <v>3918</v>
      </c>
      <c r="D3606" s="23" t="s">
        <v>18</v>
      </c>
      <c r="E3606" s="24">
        <v>23.64</v>
      </c>
    </row>
    <row r="3607" spans="2:5" ht="50.1" customHeight="1">
      <c r="B3607" s="23">
        <v>89749</v>
      </c>
      <c r="C3607" s="23" t="s">
        <v>3919</v>
      </c>
      <c r="D3607" s="23" t="s">
        <v>18</v>
      </c>
      <c r="E3607" s="24">
        <v>8.07</v>
      </c>
    </row>
    <row r="3608" spans="2:5" ht="50.1" customHeight="1">
      <c r="B3608" s="23">
        <v>89750</v>
      </c>
      <c r="C3608" s="23" t="s">
        <v>3920</v>
      </c>
      <c r="D3608" s="23" t="s">
        <v>18</v>
      </c>
      <c r="E3608" s="24">
        <v>37.22</v>
      </c>
    </row>
    <row r="3609" spans="2:5" ht="50.1" customHeight="1">
      <c r="B3609" s="23">
        <v>89751</v>
      </c>
      <c r="C3609" s="23" t="s">
        <v>3921</v>
      </c>
      <c r="D3609" s="23" t="s">
        <v>18</v>
      </c>
      <c r="E3609" s="24">
        <v>3.49</v>
      </c>
    </row>
    <row r="3610" spans="2:5" ht="50.1" customHeight="1">
      <c r="B3610" s="23">
        <v>89752</v>
      </c>
      <c r="C3610" s="23" t="s">
        <v>3922</v>
      </c>
      <c r="D3610" s="23" t="s">
        <v>18</v>
      </c>
      <c r="E3610" s="24">
        <v>4.16</v>
      </c>
    </row>
    <row r="3611" spans="2:5" ht="50.1" customHeight="1">
      <c r="B3611" s="23">
        <v>89753</v>
      </c>
      <c r="C3611" s="23" t="s">
        <v>3923</v>
      </c>
      <c r="D3611" s="23" t="s">
        <v>18</v>
      </c>
      <c r="E3611" s="24">
        <v>5.76</v>
      </c>
    </row>
    <row r="3612" spans="2:5" ht="50.1" customHeight="1">
      <c r="B3612" s="23">
        <v>89754</v>
      </c>
      <c r="C3612" s="23" t="s">
        <v>3924</v>
      </c>
      <c r="D3612" s="23" t="s">
        <v>18</v>
      </c>
      <c r="E3612" s="24">
        <v>9.8800000000000008</v>
      </c>
    </row>
    <row r="3613" spans="2:5" ht="50.1" customHeight="1">
      <c r="B3613" s="23">
        <v>89755</v>
      </c>
      <c r="C3613" s="23" t="s">
        <v>3925</v>
      </c>
      <c r="D3613" s="23" t="s">
        <v>18</v>
      </c>
      <c r="E3613" s="24">
        <v>6.59</v>
      </c>
    </row>
    <row r="3614" spans="2:5" ht="50.1" customHeight="1">
      <c r="B3614" s="23">
        <v>89756</v>
      </c>
      <c r="C3614" s="23" t="s">
        <v>3926</v>
      </c>
      <c r="D3614" s="23" t="s">
        <v>18</v>
      </c>
      <c r="E3614" s="24">
        <v>10.84</v>
      </c>
    </row>
    <row r="3615" spans="2:5" ht="50.1" customHeight="1">
      <c r="B3615" s="23">
        <v>89757</v>
      </c>
      <c r="C3615" s="23" t="s">
        <v>3927</v>
      </c>
      <c r="D3615" s="23" t="s">
        <v>18</v>
      </c>
      <c r="E3615" s="24">
        <v>16.239999999999998</v>
      </c>
    </row>
    <row r="3616" spans="2:5" ht="50.1" customHeight="1">
      <c r="B3616" s="23">
        <v>89758</v>
      </c>
      <c r="C3616" s="23" t="s">
        <v>3928</v>
      </c>
      <c r="D3616" s="23" t="s">
        <v>18</v>
      </c>
      <c r="E3616" s="24">
        <v>25.06</v>
      </c>
    </row>
    <row r="3617" spans="2:5" ht="50.1" customHeight="1">
      <c r="B3617" s="23">
        <v>89759</v>
      </c>
      <c r="C3617" s="23" t="s">
        <v>3929</v>
      </c>
      <c r="D3617" s="23" t="s">
        <v>18</v>
      </c>
      <c r="E3617" s="24">
        <v>4.71</v>
      </c>
    </row>
    <row r="3618" spans="2:5" ht="50.1" customHeight="1">
      <c r="B3618" s="23">
        <v>89760</v>
      </c>
      <c r="C3618" s="23" t="s">
        <v>3930</v>
      </c>
      <c r="D3618" s="23" t="s">
        <v>18</v>
      </c>
      <c r="E3618" s="24">
        <v>10.49</v>
      </c>
    </row>
    <row r="3619" spans="2:5" ht="50.1" customHeight="1">
      <c r="B3619" s="23">
        <v>89761</v>
      </c>
      <c r="C3619" s="23" t="s">
        <v>3931</v>
      </c>
      <c r="D3619" s="23" t="s">
        <v>18</v>
      </c>
      <c r="E3619" s="24">
        <v>16.829999999999998</v>
      </c>
    </row>
    <row r="3620" spans="2:5" ht="50.1" customHeight="1">
      <c r="B3620" s="23">
        <v>89762</v>
      </c>
      <c r="C3620" s="23" t="s">
        <v>3932</v>
      </c>
      <c r="D3620" s="23" t="s">
        <v>18</v>
      </c>
      <c r="E3620" s="24">
        <v>23.63</v>
      </c>
    </row>
    <row r="3621" spans="2:5" ht="50.1" customHeight="1">
      <c r="B3621" s="23">
        <v>89763</v>
      </c>
      <c r="C3621" s="23" t="s">
        <v>3933</v>
      </c>
      <c r="D3621" s="23" t="s">
        <v>18</v>
      </c>
      <c r="E3621" s="24">
        <v>90.9</v>
      </c>
    </row>
    <row r="3622" spans="2:5" ht="50.1" customHeight="1">
      <c r="B3622" s="23">
        <v>89764</v>
      </c>
      <c r="C3622" s="23" t="s">
        <v>3934</v>
      </c>
      <c r="D3622" s="23" t="s">
        <v>18</v>
      </c>
      <c r="E3622" s="24">
        <v>18.2</v>
      </c>
    </row>
    <row r="3623" spans="2:5" ht="50.1" customHeight="1">
      <c r="B3623" s="23">
        <v>89765</v>
      </c>
      <c r="C3623" s="23" t="s">
        <v>3935</v>
      </c>
      <c r="D3623" s="23" t="s">
        <v>18</v>
      </c>
      <c r="E3623" s="24">
        <v>8.44</v>
      </c>
    </row>
    <row r="3624" spans="2:5" ht="50.1" customHeight="1">
      <c r="B3624" s="23">
        <v>89766</v>
      </c>
      <c r="C3624" s="23" t="s">
        <v>3936</v>
      </c>
      <c r="D3624" s="23" t="s">
        <v>18</v>
      </c>
      <c r="E3624" s="24">
        <v>11.99</v>
      </c>
    </row>
    <row r="3625" spans="2:5" ht="50.1" customHeight="1">
      <c r="B3625" s="23">
        <v>89767</v>
      </c>
      <c r="C3625" s="23" t="s">
        <v>3937</v>
      </c>
      <c r="D3625" s="23" t="s">
        <v>18</v>
      </c>
      <c r="E3625" s="24">
        <v>11.99</v>
      </c>
    </row>
    <row r="3626" spans="2:5" ht="50.1" customHeight="1">
      <c r="B3626" s="23">
        <v>89768</v>
      </c>
      <c r="C3626" s="23" t="s">
        <v>3938</v>
      </c>
      <c r="D3626" s="23" t="s">
        <v>18</v>
      </c>
      <c r="E3626" s="24">
        <v>12.25</v>
      </c>
    </row>
    <row r="3627" spans="2:5" ht="50.1" customHeight="1">
      <c r="B3627" s="23">
        <v>89769</v>
      </c>
      <c r="C3627" s="23" t="s">
        <v>3939</v>
      </c>
      <c r="D3627" s="23" t="s">
        <v>18</v>
      </c>
      <c r="E3627" s="24">
        <v>27.6</v>
      </c>
    </row>
    <row r="3628" spans="2:5" ht="50.1" customHeight="1">
      <c r="B3628" s="23">
        <v>89772</v>
      </c>
      <c r="C3628" s="23" t="s">
        <v>3940</v>
      </c>
      <c r="D3628" s="23" t="s">
        <v>4</v>
      </c>
      <c r="E3628" s="24">
        <v>54.1</v>
      </c>
    </row>
    <row r="3629" spans="2:5" ht="50.1" customHeight="1">
      <c r="B3629" s="23">
        <v>89774</v>
      </c>
      <c r="C3629" s="23" t="s">
        <v>3941</v>
      </c>
      <c r="D3629" s="23" t="s">
        <v>18</v>
      </c>
      <c r="E3629" s="24">
        <v>9.5399999999999991</v>
      </c>
    </row>
    <row r="3630" spans="2:5" ht="50.1" customHeight="1">
      <c r="B3630" s="23">
        <v>89776</v>
      </c>
      <c r="C3630" s="23" t="s">
        <v>3942</v>
      </c>
      <c r="D3630" s="23" t="s">
        <v>18</v>
      </c>
      <c r="E3630" s="24">
        <v>12.73</v>
      </c>
    </row>
    <row r="3631" spans="2:5" ht="50.1" customHeight="1">
      <c r="B3631" s="23">
        <v>89777</v>
      </c>
      <c r="C3631" s="23" t="s">
        <v>3943</v>
      </c>
      <c r="D3631" s="23" t="s">
        <v>18</v>
      </c>
      <c r="E3631" s="24">
        <v>14.2</v>
      </c>
    </row>
    <row r="3632" spans="2:5" ht="50.1" customHeight="1">
      <c r="B3632" s="23">
        <v>89778</v>
      </c>
      <c r="C3632" s="23" t="s">
        <v>3944</v>
      </c>
      <c r="D3632" s="23" t="s">
        <v>18</v>
      </c>
      <c r="E3632" s="24">
        <v>12.07</v>
      </c>
    </row>
    <row r="3633" spans="2:5" ht="50.1" customHeight="1">
      <c r="B3633" s="23">
        <v>89779</v>
      </c>
      <c r="C3633" s="23" t="s">
        <v>3945</v>
      </c>
      <c r="D3633" s="23" t="s">
        <v>18</v>
      </c>
      <c r="E3633" s="24">
        <v>17.97</v>
      </c>
    </row>
    <row r="3634" spans="2:5" ht="50.1" customHeight="1">
      <c r="B3634" s="23">
        <v>89780</v>
      </c>
      <c r="C3634" s="23" t="s">
        <v>3946</v>
      </c>
      <c r="D3634" s="23" t="s">
        <v>18</v>
      </c>
      <c r="E3634" s="24">
        <v>14.2</v>
      </c>
    </row>
    <row r="3635" spans="2:5" ht="50.1" customHeight="1">
      <c r="B3635" s="23">
        <v>89781</v>
      </c>
      <c r="C3635" s="23" t="s">
        <v>3947</v>
      </c>
      <c r="D3635" s="23" t="s">
        <v>18</v>
      </c>
      <c r="E3635" s="24">
        <v>20.96</v>
      </c>
    </row>
    <row r="3636" spans="2:5" ht="50.1" customHeight="1">
      <c r="B3636" s="23">
        <v>89782</v>
      </c>
      <c r="C3636" s="23" t="s">
        <v>3948</v>
      </c>
      <c r="D3636" s="23" t="s">
        <v>18</v>
      </c>
      <c r="E3636" s="24">
        <v>8.0500000000000007</v>
      </c>
    </row>
    <row r="3637" spans="2:5" ht="50.1" customHeight="1">
      <c r="B3637" s="23">
        <v>89783</v>
      </c>
      <c r="C3637" s="23" t="s">
        <v>3949</v>
      </c>
      <c r="D3637" s="23" t="s">
        <v>18</v>
      </c>
      <c r="E3637" s="24">
        <v>8.1999999999999993</v>
      </c>
    </row>
    <row r="3638" spans="2:5" ht="50.1" customHeight="1">
      <c r="B3638" s="23">
        <v>89784</v>
      </c>
      <c r="C3638" s="23" t="s">
        <v>3950</v>
      </c>
      <c r="D3638" s="23" t="s">
        <v>18</v>
      </c>
      <c r="E3638" s="24">
        <v>12.63</v>
      </c>
    </row>
    <row r="3639" spans="2:5" ht="50.1" customHeight="1">
      <c r="B3639" s="23">
        <v>89785</v>
      </c>
      <c r="C3639" s="23" t="s">
        <v>3951</v>
      </c>
      <c r="D3639" s="23" t="s">
        <v>18</v>
      </c>
      <c r="E3639" s="24">
        <v>13.61</v>
      </c>
    </row>
    <row r="3640" spans="2:5" ht="50.1" customHeight="1">
      <c r="B3640" s="23">
        <v>89786</v>
      </c>
      <c r="C3640" s="23" t="s">
        <v>3952</v>
      </c>
      <c r="D3640" s="23" t="s">
        <v>18</v>
      </c>
      <c r="E3640" s="24">
        <v>20.57</v>
      </c>
    </row>
    <row r="3641" spans="2:5" ht="50.1" customHeight="1">
      <c r="B3641" s="23">
        <v>89787</v>
      </c>
      <c r="C3641" s="23" t="s">
        <v>3953</v>
      </c>
      <c r="D3641" s="23" t="s">
        <v>18</v>
      </c>
      <c r="E3641" s="24">
        <v>20.96</v>
      </c>
    </row>
    <row r="3642" spans="2:5" ht="50.1" customHeight="1">
      <c r="B3642" s="23">
        <v>89788</v>
      </c>
      <c r="C3642" s="23" t="s">
        <v>3954</v>
      </c>
      <c r="D3642" s="23" t="s">
        <v>18</v>
      </c>
      <c r="E3642" s="24">
        <v>40.46</v>
      </c>
    </row>
    <row r="3643" spans="2:5" ht="50.1" customHeight="1">
      <c r="B3643" s="23">
        <v>89789</v>
      </c>
      <c r="C3643" s="23" t="s">
        <v>3955</v>
      </c>
      <c r="D3643" s="23" t="s">
        <v>18</v>
      </c>
      <c r="E3643" s="24">
        <v>41.08</v>
      </c>
    </row>
    <row r="3644" spans="2:5" ht="50.1" customHeight="1">
      <c r="B3644" s="23">
        <v>89790</v>
      </c>
      <c r="C3644" s="23" t="s">
        <v>3956</v>
      </c>
      <c r="D3644" s="23" t="s">
        <v>18</v>
      </c>
      <c r="E3644" s="24">
        <v>99.08</v>
      </c>
    </row>
    <row r="3645" spans="2:5" ht="50.1" customHeight="1">
      <c r="B3645" s="23">
        <v>89791</v>
      </c>
      <c r="C3645" s="23" t="s">
        <v>3957</v>
      </c>
      <c r="D3645" s="23" t="s">
        <v>18</v>
      </c>
      <c r="E3645" s="24">
        <v>101.38</v>
      </c>
    </row>
    <row r="3646" spans="2:5" ht="50.1" customHeight="1">
      <c r="B3646" s="23">
        <v>89792</v>
      </c>
      <c r="C3646" s="23" t="s">
        <v>3958</v>
      </c>
      <c r="D3646" s="23" t="s">
        <v>18</v>
      </c>
      <c r="E3646" s="24">
        <v>116.38</v>
      </c>
    </row>
    <row r="3647" spans="2:5" ht="50.1" customHeight="1">
      <c r="B3647" s="23">
        <v>89793</v>
      </c>
      <c r="C3647" s="23" t="s">
        <v>3959</v>
      </c>
      <c r="D3647" s="23" t="s">
        <v>18</v>
      </c>
      <c r="E3647" s="24">
        <v>119.48</v>
      </c>
    </row>
    <row r="3648" spans="2:5" ht="50.1" customHeight="1">
      <c r="B3648" s="23">
        <v>89794</v>
      </c>
      <c r="C3648" s="23" t="s">
        <v>3960</v>
      </c>
      <c r="D3648" s="23" t="s">
        <v>18</v>
      </c>
      <c r="E3648" s="24">
        <v>9.68</v>
      </c>
    </row>
    <row r="3649" spans="2:5" ht="50.1" customHeight="1">
      <c r="B3649" s="23">
        <v>89795</v>
      </c>
      <c r="C3649" s="23" t="s">
        <v>3961</v>
      </c>
      <c r="D3649" s="23" t="s">
        <v>18</v>
      </c>
      <c r="E3649" s="24">
        <v>21.92</v>
      </c>
    </row>
    <row r="3650" spans="2:5" ht="50.1" customHeight="1">
      <c r="B3650" s="23">
        <v>89796</v>
      </c>
      <c r="C3650" s="23" t="s">
        <v>3962</v>
      </c>
      <c r="D3650" s="23" t="s">
        <v>18</v>
      </c>
      <c r="E3650" s="24">
        <v>25.65</v>
      </c>
    </row>
    <row r="3651" spans="2:5" ht="50.1" customHeight="1">
      <c r="B3651" s="23">
        <v>89797</v>
      </c>
      <c r="C3651" s="23" t="s">
        <v>3963</v>
      </c>
      <c r="D3651" s="23" t="s">
        <v>18</v>
      </c>
      <c r="E3651" s="24">
        <v>28.81</v>
      </c>
    </row>
    <row r="3652" spans="2:5" ht="50.1" customHeight="1">
      <c r="B3652" s="23">
        <v>89801</v>
      </c>
      <c r="C3652" s="23" t="s">
        <v>3964</v>
      </c>
      <c r="D3652" s="23" t="s">
        <v>18</v>
      </c>
      <c r="E3652" s="24">
        <v>4.1399999999999997</v>
      </c>
    </row>
    <row r="3653" spans="2:5" ht="50.1" customHeight="1">
      <c r="B3653" s="23">
        <v>89802</v>
      </c>
      <c r="C3653" s="23" t="s">
        <v>3965</v>
      </c>
      <c r="D3653" s="23" t="s">
        <v>18</v>
      </c>
      <c r="E3653" s="24">
        <v>4.49</v>
      </c>
    </row>
    <row r="3654" spans="2:5" ht="50.1" customHeight="1">
      <c r="B3654" s="23">
        <v>89803</v>
      </c>
      <c r="C3654" s="23" t="s">
        <v>3966</v>
      </c>
      <c r="D3654" s="23" t="s">
        <v>18</v>
      </c>
      <c r="E3654" s="24">
        <v>8.1999999999999993</v>
      </c>
    </row>
    <row r="3655" spans="2:5" ht="50.1" customHeight="1">
      <c r="B3655" s="23">
        <v>89804</v>
      </c>
      <c r="C3655" s="23" t="s">
        <v>3967</v>
      </c>
      <c r="D3655" s="23" t="s">
        <v>18</v>
      </c>
      <c r="E3655" s="24">
        <v>8.77</v>
      </c>
    </row>
    <row r="3656" spans="2:5" ht="50.1" customHeight="1">
      <c r="B3656" s="23">
        <v>89805</v>
      </c>
      <c r="C3656" s="23" t="s">
        <v>3968</v>
      </c>
      <c r="D3656" s="23" t="s">
        <v>18</v>
      </c>
      <c r="E3656" s="24">
        <v>8.3800000000000008</v>
      </c>
    </row>
    <row r="3657" spans="2:5" ht="50.1" customHeight="1">
      <c r="B3657" s="23">
        <v>89806</v>
      </c>
      <c r="C3657" s="23" t="s">
        <v>3969</v>
      </c>
      <c r="D3657" s="23" t="s">
        <v>18</v>
      </c>
      <c r="E3657" s="24">
        <v>8.8699999999999992</v>
      </c>
    </row>
    <row r="3658" spans="2:5" ht="50.1" customHeight="1">
      <c r="B3658" s="23">
        <v>89807</v>
      </c>
      <c r="C3658" s="23" t="s">
        <v>3970</v>
      </c>
      <c r="D3658" s="23" t="s">
        <v>18</v>
      </c>
      <c r="E3658" s="24">
        <v>15.42</v>
      </c>
    </row>
    <row r="3659" spans="2:5" ht="50.1" customHeight="1">
      <c r="B3659" s="23">
        <v>89808</v>
      </c>
      <c r="C3659" s="23" t="s">
        <v>3971</v>
      </c>
      <c r="D3659" s="23" t="s">
        <v>18</v>
      </c>
      <c r="E3659" s="24">
        <v>22.47</v>
      </c>
    </row>
    <row r="3660" spans="2:5" ht="50.1" customHeight="1">
      <c r="B3660" s="23">
        <v>89809</v>
      </c>
      <c r="C3660" s="23" t="s">
        <v>3972</v>
      </c>
      <c r="D3660" s="23" t="s">
        <v>18</v>
      </c>
      <c r="E3660" s="24">
        <v>11.41</v>
      </c>
    </row>
    <row r="3661" spans="2:5" ht="50.1" customHeight="1">
      <c r="B3661" s="23">
        <v>89810</v>
      </c>
      <c r="C3661" s="23" t="s">
        <v>3973</v>
      </c>
      <c r="D3661" s="23" t="s">
        <v>18</v>
      </c>
      <c r="E3661" s="24">
        <v>11.38</v>
      </c>
    </row>
    <row r="3662" spans="2:5" ht="50.1" customHeight="1">
      <c r="B3662" s="23">
        <v>89811</v>
      </c>
      <c r="C3662" s="23" t="s">
        <v>3974</v>
      </c>
      <c r="D3662" s="23" t="s">
        <v>18</v>
      </c>
      <c r="E3662" s="24">
        <v>19.059999999999999</v>
      </c>
    </row>
    <row r="3663" spans="2:5" ht="50.1" customHeight="1">
      <c r="B3663" s="23">
        <v>89812</v>
      </c>
      <c r="C3663" s="23" t="s">
        <v>3975</v>
      </c>
      <c r="D3663" s="23" t="s">
        <v>18</v>
      </c>
      <c r="E3663" s="24">
        <v>32.64</v>
      </c>
    </row>
    <row r="3664" spans="2:5" ht="50.1" customHeight="1">
      <c r="B3664" s="23">
        <v>89813</v>
      </c>
      <c r="C3664" s="23" t="s">
        <v>3976</v>
      </c>
      <c r="D3664" s="23" t="s">
        <v>18</v>
      </c>
      <c r="E3664" s="24">
        <v>4</v>
      </c>
    </row>
    <row r="3665" spans="2:5" ht="50.1" customHeight="1">
      <c r="B3665" s="23">
        <v>89814</v>
      </c>
      <c r="C3665" s="23" t="s">
        <v>3977</v>
      </c>
      <c r="D3665" s="23" t="s">
        <v>18</v>
      </c>
      <c r="E3665" s="24">
        <v>8.1199999999999992</v>
      </c>
    </row>
    <row r="3666" spans="2:5" ht="50.1" customHeight="1">
      <c r="B3666" s="23">
        <v>89815</v>
      </c>
      <c r="C3666" s="23" t="s">
        <v>3978</v>
      </c>
      <c r="D3666" s="23" t="s">
        <v>18</v>
      </c>
      <c r="E3666" s="24">
        <v>16.02</v>
      </c>
    </row>
    <row r="3667" spans="2:5" ht="50.1" customHeight="1">
      <c r="B3667" s="23">
        <v>89816</v>
      </c>
      <c r="C3667" s="23" t="s">
        <v>3979</v>
      </c>
      <c r="D3667" s="23" t="s">
        <v>18</v>
      </c>
      <c r="E3667" s="24">
        <v>22.82</v>
      </c>
    </row>
    <row r="3668" spans="2:5" ht="50.1" customHeight="1">
      <c r="B3668" s="23">
        <v>89817</v>
      </c>
      <c r="C3668" s="23" t="s">
        <v>3980</v>
      </c>
      <c r="D3668" s="23" t="s">
        <v>18</v>
      </c>
      <c r="E3668" s="24">
        <v>7.08</v>
      </c>
    </row>
    <row r="3669" spans="2:5" ht="50.1" customHeight="1">
      <c r="B3669" s="23">
        <v>89818</v>
      </c>
      <c r="C3669" s="23" t="s">
        <v>3981</v>
      </c>
      <c r="D3669" s="23" t="s">
        <v>18</v>
      </c>
      <c r="E3669" s="24">
        <v>90.09</v>
      </c>
    </row>
    <row r="3670" spans="2:5" ht="50.1" customHeight="1">
      <c r="B3670" s="23">
        <v>89819</v>
      </c>
      <c r="C3670" s="23" t="s">
        <v>3982</v>
      </c>
      <c r="D3670" s="23" t="s">
        <v>18</v>
      </c>
      <c r="E3670" s="24">
        <v>10.27</v>
      </c>
    </row>
    <row r="3671" spans="2:5" ht="50.1" customHeight="1">
      <c r="B3671" s="23">
        <v>89820</v>
      </c>
      <c r="C3671" s="23" t="s">
        <v>3983</v>
      </c>
      <c r="D3671" s="23" t="s">
        <v>18</v>
      </c>
      <c r="E3671" s="24">
        <v>17.39</v>
      </c>
    </row>
    <row r="3672" spans="2:5" ht="50.1" customHeight="1">
      <c r="B3672" s="23">
        <v>89821</v>
      </c>
      <c r="C3672" s="23" t="s">
        <v>3984</v>
      </c>
      <c r="D3672" s="23" t="s">
        <v>18</v>
      </c>
      <c r="E3672" s="24">
        <v>8.9</v>
      </c>
    </row>
    <row r="3673" spans="2:5" ht="50.1" customHeight="1">
      <c r="B3673" s="23">
        <v>89822</v>
      </c>
      <c r="C3673" s="23" t="s">
        <v>3985</v>
      </c>
      <c r="D3673" s="23" t="s">
        <v>18</v>
      </c>
      <c r="E3673" s="24">
        <v>12.67</v>
      </c>
    </row>
    <row r="3674" spans="2:5" ht="50.1" customHeight="1">
      <c r="B3674" s="23">
        <v>89823</v>
      </c>
      <c r="C3674" s="23" t="s">
        <v>3986</v>
      </c>
      <c r="D3674" s="23" t="s">
        <v>18</v>
      </c>
      <c r="E3674" s="24">
        <v>14.8</v>
      </c>
    </row>
    <row r="3675" spans="2:5" ht="50.1" customHeight="1">
      <c r="B3675" s="23">
        <v>89824</v>
      </c>
      <c r="C3675" s="23" t="s">
        <v>3987</v>
      </c>
      <c r="D3675" s="23" t="s">
        <v>18</v>
      </c>
      <c r="E3675" s="24">
        <v>21.7</v>
      </c>
    </row>
    <row r="3676" spans="2:5" ht="50.1" customHeight="1">
      <c r="B3676" s="23">
        <v>89825</v>
      </c>
      <c r="C3676" s="23" t="s">
        <v>3988</v>
      </c>
      <c r="D3676" s="23" t="s">
        <v>18</v>
      </c>
      <c r="E3676" s="24">
        <v>8.76</v>
      </c>
    </row>
    <row r="3677" spans="2:5" ht="50.1" customHeight="1">
      <c r="B3677" s="23">
        <v>89826</v>
      </c>
      <c r="C3677" s="23" t="s">
        <v>3989</v>
      </c>
      <c r="D3677" s="23" t="s">
        <v>18</v>
      </c>
      <c r="E3677" s="24">
        <v>92.05</v>
      </c>
    </row>
    <row r="3678" spans="2:5" ht="50.1" customHeight="1">
      <c r="B3678" s="23">
        <v>89827</v>
      </c>
      <c r="C3678" s="23" t="s">
        <v>3990</v>
      </c>
      <c r="D3678" s="23" t="s">
        <v>18</v>
      </c>
      <c r="E3678" s="24">
        <v>9.74</v>
      </c>
    </row>
    <row r="3679" spans="2:5" ht="50.1" customHeight="1">
      <c r="B3679" s="23">
        <v>89828</v>
      </c>
      <c r="C3679" s="23" t="s">
        <v>3991</v>
      </c>
      <c r="D3679" s="23" t="s">
        <v>18</v>
      </c>
      <c r="E3679" s="24">
        <v>32.85</v>
      </c>
    </row>
    <row r="3680" spans="2:5" ht="50.1" customHeight="1">
      <c r="B3680" s="23">
        <v>89829</v>
      </c>
      <c r="C3680" s="23" t="s">
        <v>3992</v>
      </c>
      <c r="D3680" s="23" t="s">
        <v>18</v>
      </c>
      <c r="E3680" s="24">
        <v>15.64</v>
      </c>
    </row>
    <row r="3681" spans="2:5" ht="50.1" customHeight="1">
      <c r="B3681" s="23">
        <v>89830</v>
      </c>
      <c r="C3681" s="23" t="s">
        <v>3993</v>
      </c>
      <c r="D3681" s="23" t="s">
        <v>18</v>
      </c>
      <c r="E3681" s="24">
        <v>16.989999999999998</v>
      </c>
    </row>
    <row r="3682" spans="2:5" ht="50.1" customHeight="1">
      <c r="B3682" s="23">
        <v>89831</v>
      </c>
      <c r="C3682" s="23" t="s">
        <v>3994</v>
      </c>
      <c r="D3682" s="23" t="s">
        <v>18</v>
      </c>
      <c r="E3682" s="24">
        <v>109.98</v>
      </c>
    </row>
    <row r="3683" spans="2:5" ht="50.1" customHeight="1">
      <c r="B3683" s="23">
        <v>89832</v>
      </c>
      <c r="C3683" s="23" t="s">
        <v>3995</v>
      </c>
      <c r="D3683" s="23" t="s">
        <v>18</v>
      </c>
      <c r="E3683" s="24">
        <v>22.73</v>
      </c>
    </row>
    <row r="3684" spans="2:5" ht="50.1" customHeight="1">
      <c r="B3684" s="23">
        <v>89833</v>
      </c>
      <c r="C3684" s="23" t="s">
        <v>3996</v>
      </c>
      <c r="D3684" s="23" t="s">
        <v>18</v>
      </c>
      <c r="E3684" s="24">
        <v>19.670000000000002</v>
      </c>
    </row>
    <row r="3685" spans="2:5" ht="50.1" customHeight="1">
      <c r="B3685" s="23">
        <v>89834</v>
      </c>
      <c r="C3685" s="23" t="s">
        <v>3997</v>
      </c>
      <c r="D3685" s="23" t="s">
        <v>18</v>
      </c>
      <c r="E3685" s="24">
        <v>22.83</v>
      </c>
    </row>
    <row r="3686" spans="2:5" ht="50.1" customHeight="1">
      <c r="B3686" s="23">
        <v>89835</v>
      </c>
      <c r="C3686" s="23" t="s">
        <v>3998</v>
      </c>
      <c r="D3686" s="23" t="s">
        <v>18</v>
      </c>
      <c r="E3686" s="24">
        <v>22.5</v>
      </c>
    </row>
    <row r="3687" spans="2:5" ht="50.1" customHeight="1">
      <c r="B3687" s="23">
        <v>89836</v>
      </c>
      <c r="C3687" s="23" t="s">
        <v>3999</v>
      </c>
      <c r="D3687" s="23" t="s">
        <v>18</v>
      </c>
      <c r="E3687" s="24">
        <v>148.57</v>
      </c>
    </row>
    <row r="3688" spans="2:5" ht="50.1" customHeight="1">
      <c r="B3688" s="23">
        <v>89837</v>
      </c>
      <c r="C3688" s="23" t="s">
        <v>4000</v>
      </c>
      <c r="D3688" s="23" t="s">
        <v>18</v>
      </c>
      <c r="E3688" s="24">
        <v>74.23</v>
      </c>
    </row>
    <row r="3689" spans="2:5" ht="50.1" customHeight="1">
      <c r="B3689" s="23">
        <v>89838</v>
      </c>
      <c r="C3689" s="23" t="s">
        <v>4001</v>
      </c>
      <c r="D3689" s="23" t="s">
        <v>18</v>
      </c>
      <c r="E3689" s="24">
        <v>81.25</v>
      </c>
    </row>
    <row r="3690" spans="2:5" ht="50.1" customHeight="1">
      <c r="B3690" s="23">
        <v>89839</v>
      </c>
      <c r="C3690" s="23" t="s">
        <v>4002</v>
      </c>
      <c r="D3690" s="23" t="s">
        <v>18</v>
      </c>
      <c r="E3690" s="24">
        <v>107.45</v>
      </c>
    </row>
    <row r="3691" spans="2:5" ht="50.1" customHeight="1">
      <c r="B3691" s="23">
        <v>89840</v>
      </c>
      <c r="C3691" s="23" t="s">
        <v>4003</v>
      </c>
      <c r="D3691" s="23" t="s">
        <v>18</v>
      </c>
      <c r="E3691" s="24">
        <v>93.48</v>
      </c>
    </row>
    <row r="3692" spans="2:5" ht="50.1" customHeight="1">
      <c r="B3692" s="23">
        <v>89841</v>
      </c>
      <c r="C3692" s="23" t="s">
        <v>4004</v>
      </c>
      <c r="D3692" s="23" t="s">
        <v>18</v>
      </c>
      <c r="E3692" s="24">
        <v>157.38999999999999</v>
      </c>
    </row>
    <row r="3693" spans="2:5" ht="50.1" customHeight="1">
      <c r="B3693" s="23">
        <v>89842</v>
      </c>
      <c r="C3693" s="23" t="s">
        <v>4005</v>
      </c>
      <c r="D3693" s="23" t="s">
        <v>18</v>
      </c>
      <c r="E3693" s="24">
        <v>25.98</v>
      </c>
    </row>
    <row r="3694" spans="2:5" ht="50.1" customHeight="1">
      <c r="B3694" s="23">
        <v>89844</v>
      </c>
      <c r="C3694" s="23" t="s">
        <v>4006</v>
      </c>
      <c r="D3694" s="23" t="s">
        <v>18</v>
      </c>
      <c r="E3694" s="24">
        <v>33.020000000000003</v>
      </c>
    </row>
    <row r="3695" spans="2:5" ht="50.1" customHeight="1">
      <c r="B3695" s="23">
        <v>89845</v>
      </c>
      <c r="C3695" s="23" t="s">
        <v>4007</v>
      </c>
      <c r="D3695" s="23" t="s">
        <v>18</v>
      </c>
      <c r="E3695" s="24">
        <v>51.02</v>
      </c>
    </row>
    <row r="3696" spans="2:5" ht="50.1" customHeight="1">
      <c r="B3696" s="23">
        <v>89846</v>
      </c>
      <c r="C3696" s="23" t="s">
        <v>4008</v>
      </c>
      <c r="D3696" s="23" t="s">
        <v>18</v>
      </c>
      <c r="E3696" s="24">
        <v>113.84</v>
      </c>
    </row>
    <row r="3697" spans="2:5" ht="50.1" customHeight="1">
      <c r="B3697" s="23">
        <v>89847</v>
      </c>
      <c r="C3697" s="23" t="s">
        <v>4009</v>
      </c>
      <c r="D3697" s="23" t="s">
        <v>18</v>
      </c>
      <c r="E3697" s="24">
        <v>139.65</v>
      </c>
    </row>
    <row r="3698" spans="2:5" ht="50.1" customHeight="1">
      <c r="B3698" s="23">
        <v>89850</v>
      </c>
      <c r="C3698" s="23" t="s">
        <v>4010</v>
      </c>
      <c r="D3698" s="23" t="s">
        <v>18</v>
      </c>
      <c r="E3698" s="24">
        <v>15.63</v>
      </c>
    </row>
    <row r="3699" spans="2:5" ht="50.1" customHeight="1">
      <c r="B3699" s="23">
        <v>89851</v>
      </c>
      <c r="C3699" s="23" t="s">
        <v>4011</v>
      </c>
      <c r="D3699" s="23" t="s">
        <v>18</v>
      </c>
      <c r="E3699" s="24">
        <v>15.6</v>
      </c>
    </row>
    <row r="3700" spans="2:5" ht="50.1" customHeight="1">
      <c r="B3700" s="23">
        <v>89852</v>
      </c>
      <c r="C3700" s="23" t="s">
        <v>4012</v>
      </c>
      <c r="D3700" s="23" t="s">
        <v>18</v>
      </c>
      <c r="E3700" s="24">
        <v>23.28</v>
      </c>
    </row>
    <row r="3701" spans="2:5" ht="50.1" customHeight="1">
      <c r="B3701" s="23">
        <v>89853</v>
      </c>
      <c r="C3701" s="23" t="s">
        <v>4013</v>
      </c>
      <c r="D3701" s="23" t="s">
        <v>18</v>
      </c>
      <c r="E3701" s="24">
        <v>36.86</v>
      </c>
    </row>
    <row r="3702" spans="2:5" ht="50.1" customHeight="1">
      <c r="B3702" s="23">
        <v>89854</v>
      </c>
      <c r="C3702" s="23" t="s">
        <v>4014</v>
      </c>
      <c r="D3702" s="23" t="s">
        <v>18</v>
      </c>
      <c r="E3702" s="24">
        <v>47.87</v>
      </c>
    </row>
    <row r="3703" spans="2:5" ht="50.1" customHeight="1">
      <c r="B3703" s="23">
        <v>89855</v>
      </c>
      <c r="C3703" s="23" t="s">
        <v>4015</v>
      </c>
      <c r="D3703" s="23" t="s">
        <v>18</v>
      </c>
      <c r="E3703" s="24">
        <v>50.61</v>
      </c>
    </row>
    <row r="3704" spans="2:5" ht="50.1" customHeight="1">
      <c r="B3704" s="23">
        <v>89856</v>
      </c>
      <c r="C3704" s="23" t="s">
        <v>4016</v>
      </c>
      <c r="D3704" s="23" t="s">
        <v>18</v>
      </c>
      <c r="E3704" s="24">
        <v>11.72</v>
      </c>
    </row>
    <row r="3705" spans="2:5" ht="50.1" customHeight="1">
      <c r="B3705" s="23">
        <v>89857</v>
      </c>
      <c r="C3705" s="23" t="s">
        <v>4017</v>
      </c>
      <c r="D3705" s="23" t="s">
        <v>18</v>
      </c>
      <c r="E3705" s="24">
        <v>17.62</v>
      </c>
    </row>
    <row r="3706" spans="2:5" ht="50.1" customHeight="1">
      <c r="B3706" s="23">
        <v>89859</v>
      </c>
      <c r="C3706" s="23" t="s">
        <v>4018</v>
      </c>
      <c r="D3706" s="23" t="s">
        <v>18</v>
      </c>
      <c r="E3706" s="24">
        <v>46.64</v>
      </c>
    </row>
    <row r="3707" spans="2:5" ht="50.1" customHeight="1">
      <c r="B3707" s="23">
        <v>89860</v>
      </c>
      <c r="C3707" s="23" t="s">
        <v>4019</v>
      </c>
      <c r="D3707" s="23" t="s">
        <v>18</v>
      </c>
      <c r="E3707" s="24">
        <v>25.3</v>
      </c>
    </row>
    <row r="3708" spans="2:5" ht="50.1" customHeight="1">
      <c r="B3708" s="23">
        <v>89861</v>
      </c>
      <c r="C3708" s="23" t="s">
        <v>4020</v>
      </c>
      <c r="D3708" s="23" t="s">
        <v>18</v>
      </c>
      <c r="E3708" s="24">
        <v>28.46</v>
      </c>
    </row>
    <row r="3709" spans="2:5" ht="50.1" customHeight="1">
      <c r="B3709" s="23">
        <v>89862</v>
      </c>
      <c r="C3709" s="23" t="s">
        <v>4021</v>
      </c>
      <c r="D3709" s="23" t="s">
        <v>18</v>
      </c>
      <c r="E3709" s="24">
        <v>52.51</v>
      </c>
    </row>
    <row r="3710" spans="2:5" ht="50.1" customHeight="1">
      <c r="B3710" s="23">
        <v>89863</v>
      </c>
      <c r="C3710" s="23" t="s">
        <v>4022</v>
      </c>
      <c r="D3710" s="23" t="s">
        <v>18</v>
      </c>
      <c r="E3710" s="24">
        <v>105.36</v>
      </c>
    </row>
    <row r="3711" spans="2:5" ht="50.1" customHeight="1">
      <c r="B3711" s="23">
        <v>89866</v>
      </c>
      <c r="C3711" s="23" t="s">
        <v>4023</v>
      </c>
      <c r="D3711" s="23" t="s">
        <v>18</v>
      </c>
      <c r="E3711" s="24">
        <v>3.52</v>
      </c>
    </row>
    <row r="3712" spans="2:5" ht="50.1" customHeight="1">
      <c r="B3712" s="23">
        <v>89867</v>
      </c>
      <c r="C3712" s="23" t="s">
        <v>4024</v>
      </c>
      <c r="D3712" s="23" t="s">
        <v>18</v>
      </c>
      <c r="E3712" s="24">
        <v>3.99</v>
      </c>
    </row>
    <row r="3713" spans="2:5" ht="50.1" customHeight="1">
      <c r="B3713" s="23">
        <v>89868</v>
      </c>
      <c r="C3713" s="23" t="s">
        <v>4025</v>
      </c>
      <c r="D3713" s="23" t="s">
        <v>18</v>
      </c>
      <c r="E3713" s="24">
        <v>2.4900000000000002</v>
      </c>
    </row>
    <row r="3714" spans="2:5" ht="50.1" customHeight="1">
      <c r="B3714" s="23">
        <v>89869</v>
      </c>
      <c r="C3714" s="23" t="s">
        <v>4026</v>
      </c>
      <c r="D3714" s="23" t="s">
        <v>18</v>
      </c>
      <c r="E3714" s="24">
        <v>5.41</v>
      </c>
    </row>
    <row r="3715" spans="2:5" ht="50.1" customHeight="1">
      <c r="B3715" s="23">
        <v>89979</v>
      </c>
      <c r="C3715" s="23" t="s">
        <v>4027</v>
      </c>
      <c r="D3715" s="23" t="s">
        <v>18</v>
      </c>
      <c r="E3715" s="24">
        <v>16.36</v>
      </c>
    </row>
    <row r="3716" spans="2:5" ht="50.1" customHeight="1">
      <c r="B3716" s="23">
        <v>89980</v>
      </c>
      <c r="C3716" s="23" t="s">
        <v>4028</v>
      </c>
      <c r="D3716" s="23" t="s">
        <v>18</v>
      </c>
      <c r="E3716" s="24">
        <v>6.15</v>
      </c>
    </row>
    <row r="3717" spans="2:5" ht="50.1" customHeight="1">
      <c r="B3717" s="23">
        <v>89981</v>
      </c>
      <c r="C3717" s="23" t="s">
        <v>4029</v>
      </c>
      <c r="D3717" s="23" t="s">
        <v>18</v>
      </c>
      <c r="E3717" s="24">
        <v>13.83</v>
      </c>
    </row>
    <row r="3718" spans="2:5" ht="50.1" customHeight="1">
      <c r="B3718" s="23">
        <v>90373</v>
      </c>
      <c r="C3718" s="23" t="s">
        <v>4030</v>
      </c>
      <c r="D3718" s="23" t="s">
        <v>18</v>
      </c>
      <c r="E3718" s="24">
        <v>9.69</v>
      </c>
    </row>
    <row r="3719" spans="2:5" ht="50.1" customHeight="1">
      <c r="B3719" s="23">
        <v>90374</v>
      </c>
      <c r="C3719" s="23" t="s">
        <v>4031</v>
      </c>
      <c r="D3719" s="23" t="s">
        <v>18</v>
      </c>
      <c r="E3719" s="24">
        <v>14.82</v>
      </c>
    </row>
    <row r="3720" spans="2:5" ht="50.1" customHeight="1">
      <c r="B3720" s="23">
        <v>90375</v>
      </c>
      <c r="C3720" s="23" t="s">
        <v>4032</v>
      </c>
      <c r="D3720" s="23" t="s">
        <v>18</v>
      </c>
      <c r="E3720" s="24">
        <v>6.25</v>
      </c>
    </row>
    <row r="3721" spans="2:5" ht="50.1" customHeight="1">
      <c r="B3721" s="23">
        <v>92287</v>
      </c>
      <c r="C3721" s="23" t="s">
        <v>4033</v>
      </c>
      <c r="D3721" s="23" t="s">
        <v>18</v>
      </c>
      <c r="E3721" s="24">
        <v>10.29</v>
      </c>
    </row>
    <row r="3722" spans="2:5" ht="50.1" customHeight="1">
      <c r="B3722" s="23">
        <v>92288</v>
      </c>
      <c r="C3722" s="23" t="s">
        <v>4034</v>
      </c>
      <c r="D3722" s="23" t="s">
        <v>18</v>
      </c>
      <c r="E3722" s="24">
        <v>15.53</v>
      </c>
    </row>
    <row r="3723" spans="2:5" ht="50.1" customHeight="1">
      <c r="B3723" s="23">
        <v>92289</v>
      </c>
      <c r="C3723" s="23" t="s">
        <v>4035</v>
      </c>
      <c r="D3723" s="23" t="s">
        <v>18</v>
      </c>
      <c r="E3723" s="24">
        <v>26.55</v>
      </c>
    </row>
    <row r="3724" spans="2:5" ht="50.1" customHeight="1">
      <c r="B3724" s="23">
        <v>92290</v>
      </c>
      <c r="C3724" s="23" t="s">
        <v>4036</v>
      </c>
      <c r="D3724" s="23" t="s">
        <v>18</v>
      </c>
      <c r="E3724" s="24">
        <v>39.81</v>
      </c>
    </row>
    <row r="3725" spans="2:5" ht="50.1" customHeight="1">
      <c r="B3725" s="23">
        <v>92291</v>
      </c>
      <c r="C3725" s="23" t="s">
        <v>4037</v>
      </c>
      <c r="D3725" s="23" t="s">
        <v>18</v>
      </c>
      <c r="E3725" s="24">
        <v>60.5</v>
      </c>
    </row>
    <row r="3726" spans="2:5" ht="50.1" customHeight="1">
      <c r="B3726" s="23">
        <v>92292</v>
      </c>
      <c r="C3726" s="23" t="s">
        <v>4038</v>
      </c>
      <c r="D3726" s="23" t="s">
        <v>18</v>
      </c>
      <c r="E3726" s="24">
        <v>185.06</v>
      </c>
    </row>
    <row r="3727" spans="2:5" ht="50.1" customHeight="1">
      <c r="B3727" s="23">
        <v>92293</v>
      </c>
      <c r="C3727" s="23" t="s">
        <v>4039</v>
      </c>
      <c r="D3727" s="23" t="s">
        <v>18</v>
      </c>
      <c r="E3727" s="24">
        <v>6.01</v>
      </c>
    </row>
    <row r="3728" spans="2:5" ht="50.1" customHeight="1">
      <c r="B3728" s="23">
        <v>92294</v>
      </c>
      <c r="C3728" s="23" t="s">
        <v>4040</v>
      </c>
      <c r="D3728" s="23" t="s">
        <v>18</v>
      </c>
      <c r="E3728" s="24">
        <v>9.59</v>
      </c>
    </row>
    <row r="3729" spans="2:5" ht="50.1" customHeight="1">
      <c r="B3729" s="23">
        <v>92295</v>
      </c>
      <c r="C3729" s="23" t="s">
        <v>4041</v>
      </c>
      <c r="D3729" s="23" t="s">
        <v>18</v>
      </c>
      <c r="E3729" s="24">
        <v>17.309999999999999</v>
      </c>
    </row>
    <row r="3730" spans="2:5" ht="50.1" customHeight="1">
      <c r="B3730" s="23">
        <v>92296</v>
      </c>
      <c r="C3730" s="23" t="s">
        <v>4042</v>
      </c>
      <c r="D3730" s="23" t="s">
        <v>18</v>
      </c>
      <c r="E3730" s="24">
        <v>22.88</v>
      </c>
    </row>
    <row r="3731" spans="2:5" ht="50.1" customHeight="1">
      <c r="B3731" s="23">
        <v>92297</v>
      </c>
      <c r="C3731" s="23" t="s">
        <v>4043</v>
      </c>
      <c r="D3731" s="23" t="s">
        <v>18</v>
      </c>
      <c r="E3731" s="24">
        <v>35.04</v>
      </c>
    </row>
    <row r="3732" spans="2:5" ht="50.1" customHeight="1">
      <c r="B3732" s="23">
        <v>92298</v>
      </c>
      <c r="C3732" s="23" t="s">
        <v>4044</v>
      </c>
      <c r="D3732" s="23" t="s">
        <v>18</v>
      </c>
      <c r="E3732" s="24">
        <v>96.15</v>
      </c>
    </row>
    <row r="3733" spans="2:5" ht="50.1" customHeight="1">
      <c r="B3733" s="23">
        <v>92299</v>
      </c>
      <c r="C3733" s="23" t="s">
        <v>4045</v>
      </c>
      <c r="D3733" s="23" t="s">
        <v>18</v>
      </c>
      <c r="E3733" s="24">
        <v>13.6</v>
      </c>
    </row>
    <row r="3734" spans="2:5" ht="50.1" customHeight="1">
      <c r="B3734" s="23">
        <v>92300</v>
      </c>
      <c r="C3734" s="23" t="s">
        <v>4046</v>
      </c>
      <c r="D3734" s="23" t="s">
        <v>18</v>
      </c>
      <c r="E3734" s="24">
        <v>19.87</v>
      </c>
    </row>
    <row r="3735" spans="2:5" ht="50.1" customHeight="1">
      <c r="B3735" s="23">
        <v>92301</v>
      </c>
      <c r="C3735" s="23" t="s">
        <v>4047</v>
      </c>
      <c r="D3735" s="23" t="s">
        <v>18</v>
      </c>
      <c r="E3735" s="24">
        <v>37.67</v>
      </c>
    </row>
    <row r="3736" spans="2:5" ht="50.1" customHeight="1">
      <c r="B3736" s="23">
        <v>92302</v>
      </c>
      <c r="C3736" s="23" t="s">
        <v>4048</v>
      </c>
      <c r="D3736" s="23" t="s">
        <v>18</v>
      </c>
      <c r="E3736" s="24">
        <v>49.55</v>
      </c>
    </row>
    <row r="3737" spans="2:5" ht="50.1" customHeight="1">
      <c r="B3737" s="23">
        <v>92303</v>
      </c>
      <c r="C3737" s="23" t="s">
        <v>4049</v>
      </c>
      <c r="D3737" s="23" t="s">
        <v>18</v>
      </c>
      <c r="E3737" s="24">
        <v>89.39</v>
      </c>
    </row>
    <row r="3738" spans="2:5" ht="50.1" customHeight="1">
      <c r="B3738" s="23">
        <v>92304</v>
      </c>
      <c r="C3738" s="23" t="s">
        <v>4050</v>
      </c>
      <c r="D3738" s="23" t="s">
        <v>18</v>
      </c>
      <c r="E3738" s="24">
        <v>228.63</v>
      </c>
    </row>
    <row r="3739" spans="2:5" ht="50.1" customHeight="1">
      <c r="B3739" s="23">
        <v>92311</v>
      </c>
      <c r="C3739" s="23" t="s">
        <v>4051</v>
      </c>
      <c r="D3739" s="23" t="s">
        <v>18</v>
      </c>
      <c r="E3739" s="24">
        <v>8.0399999999999991</v>
      </c>
    </row>
    <row r="3740" spans="2:5" ht="50.1" customHeight="1">
      <c r="B3740" s="23">
        <v>92312</v>
      </c>
      <c r="C3740" s="23" t="s">
        <v>4052</v>
      </c>
      <c r="D3740" s="23" t="s">
        <v>18</v>
      </c>
      <c r="E3740" s="24">
        <v>12.5</v>
      </c>
    </row>
    <row r="3741" spans="2:5" ht="50.1" customHeight="1">
      <c r="B3741" s="23">
        <v>92313</v>
      </c>
      <c r="C3741" s="23" t="s">
        <v>4053</v>
      </c>
      <c r="D3741" s="23" t="s">
        <v>18</v>
      </c>
      <c r="E3741" s="24">
        <v>17.73</v>
      </c>
    </row>
    <row r="3742" spans="2:5" ht="50.1" customHeight="1">
      <c r="B3742" s="23">
        <v>92314</v>
      </c>
      <c r="C3742" s="23" t="s">
        <v>4054</v>
      </c>
      <c r="D3742" s="23" t="s">
        <v>18</v>
      </c>
      <c r="E3742" s="24">
        <v>5.24</v>
      </c>
    </row>
    <row r="3743" spans="2:5" ht="50.1" customHeight="1">
      <c r="B3743" s="23">
        <v>92315</v>
      </c>
      <c r="C3743" s="23" t="s">
        <v>4055</v>
      </c>
      <c r="D3743" s="23" t="s">
        <v>18</v>
      </c>
      <c r="E3743" s="24">
        <v>7.51</v>
      </c>
    </row>
    <row r="3744" spans="2:5" ht="50.1" customHeight="1">
      <c r="B3744" s="23">
        <v>92316</v>
      </c>
      <c r="C3744" s="23" t="s">
        <v>4056</v>
      </c>
      <c r="D3744" s="23" t="s">
        <v>18</v>
      </c>
      <c r="E3744" s="24">
        <v>11.09</v>
      </c>
    </row>
    <row r="3745" spans="2:5" ht="50.1" customHeight="1">
      <c r="B3745" s="23">
        <v>92317</v>
      </c>
      <c r="C3745" s="23" t="s">
        <v>4057</v>
      </c>
      <c r="D3745" s="23" t="s">
        <v>18</v>
      </c>
      <c r="E3745" s="24">
        <v>10.91</v>
      </c>
    </row>
    <row r="3746" spans="2:5" ht="50.1" customHeight="1">
      <c r="B3746" s="23">
        <v>92318</v>
      </c>
      <c r="C3746" s="23" t="s">
        <v>4058</v>
      </c>
      <c r="D3746" s="23" t="s">
        <v>18</v>
      </c>
      <c r="E3746" s="24">
        <v>16.54</v>
      </c>
    </row>
    <row r="3747" spans="2:5" ht="50.1" customHeight="1">
      <c r="B3747" s="23">
        <v>92319</v>
      </c>
      <c r="C3747" s="23" t="s">
        <v>4059</v>
      </c>
      <c r="D3747" s="23" t="s">
        <v>18</v>
      </c>
      <c r="E3747" s="24">
        <v>22.81</v>
      </c>
    </row>
    <row r="3748" spans="2:5" ht="50.1" customHeight="1">
      <c r="B3748" s="23">
        <v>92326</v>
      </c>
      <c r="C3748" s="23" t="s">
        <v>4060</v>
      </c>
      <c r="D3748" s="23" t="s">
        <v>18</v>
      </c>
      <c r="E3748" s="24">
        <v>8.99</v>
      </c>
    </row>
    <row r="3749" spans="2:5" ht="50.1" customHeight="1">
      <c r="B3749" s="23">
        <v>92327</v>
      </c>
      <c r="C3749" s="23" t="s">
        <v>4061</v>
      </c>
      <c r="D3749" s="23" t="s">
        <v>18</v>
      </c>
      <c r="E3749" s="24">
        <v>14.53</v>
      </c>
    </row>
    <row r="3750" spans="2:5" ht="50.1" customHeight="1">
      <c r="B3750" s="23">
        <v>92328</v>
      </c>
      <c r="C3750" s="23" t="s">
        <v>4062</v>
      </c>
      <c r="D3750" s="23" t="s">
        <v>18</v>
      </c>
      <c r="E3750" s="24">
        <v>21.34</v>
      </c>
    </row>
    <row r="3751" spans="2:5" ht="50.1" customHeight="1">
      <c r="B3751" s="23">
        <v>92329</v>
      </c>
      <c r="C3751" s="23" t="s">
        <v>4063</v>
      </c>
      <c r="D3751" s="23" t="s">
        <v>18</v>
      </c>
      <c r="E3751" s="24">
        <v>5.38</v>
      </c>
    </row>
    <row r="3752" spans="2:5" ht="50.1" customHeight="1">
      <c r="B3752" s="23">
        <v>92330</v>
      </c>
      <c r="C3752" s="23" t="s">
        <v>4064</v>
      </c>
      <c r="D3752" s="23" t="s">
        <v>18</v>
      </c>
      <c r="E3752" s="24">
        <v>8.84</v>
      </c>
    </row>
    <row r="3753" spans="2:5" ht="50.1" customHeight="1">
      <c r="B3753" s="23">
        <v>92331</v>
      </c>
      <c r="C3753" s="23" t="s">
        <v>4065</v>
      </c>
      <c r="D3753" s="23" t="s">
        <v>18</v>
      </c>
      <c r="E3753" s="24">
        <v>13.5</v>
      </c>
    </row>
    <row r="3754" spans="2:5" ht="50.1" customHeight="1">
      <c r="B3754" s="23">
        <v>92332</v>
      </c>
      <c r="C3754" s="23" t="s">
        <v>4066</v>
      </c>
      <c r="D3754" s="23" t="s">
        <v>18</v>
      </c>
      <c r="E3754" s="24">
        <v>11.13</v>
      </c>
    </row>
    <row r="3755" spans="2:5" ht="50.1" customHeight="1">
      <c r="B3755" s="23">
        <v>92333</v>
      </c>
      <c r="C3755" s="23" t="s">
        <v>4067</v>
      </c>
      <c r="D3755" s="23" t="s">
        <v>18</v>
      </c>
      <c r="E3755" s="24">
        <v>19.22</v>
      </c>
    </row>
    <row r="3756" spans="2:5" ht="50.1" customHeight="1">
      <c r="B3756" s="23">
        <v>92334</v>
      </c>
      <c r="C3756" s="23" t="s">
        <v>4068</v>
      </c>
      <c r="D3756" s="23" t="s">
        <v>18</v>
      </c>
      <c r="E3756" s="24">
        <v>27.59</v>
      </c>
    </row>
    <row r="3757" spans="2:5" ht="50.1" customHeight="1">
      <c r="B3757" s="23">
        <v>92344</v>
      </c>
      <c r="C3757" s="23" t="s">
        <v>4069</v>
      </c>
      <c r="D3757" s="23" t="s">
        <v>18</v>
      </c>
      <c r="E3757" s="24">
        <v>43.22</v>
      </c>
    </row>
    <row r="3758" spans="2:5" ht="50.1" customHeight="1">
      <c r="B3758" s="23">
        <v>92345</v>
      </c>
      <c r="C3758" s="23" t="s">
        <v>4070</v>
      </c>
      <c r="D3758" s="23" t="s">
        <v>18</v>
      </c>
      <c r="E3758" s="24">
        <v>43.2</v>
      </c>
    </row>
    <row r="3759" spans="2:5" ht="50.1" customHeight="1">
      <c r="B3759" s="23">
        <v>92346</v>
      </c>
      <c r="C3759" s="23" t="s">
        <v>4071</v>
      </c>
      <c r="D3759" s="23" t="s">
        <v>18</v>
      </c>
      <c r="E3759" s="24">
        <v>55.98</v>
      </c>
    </row>
    <row r="3760" spans="2:5" ht="50.1" customHeight="1">
      <c r="B3760" s="23">
        <v>92347</v>
      </c>
      <c r="C3760" s="23" t="s">
        <v>4072</v>
      </c>
      <c r="D3760" s="23" t="s">
        <v>18</v>
      </c>
      <c r="E3760" s="24">
        <v>61.86</v>
      </c>
    </row>
    <row r="3761" spans="2:5" ht="50.1" customHeight="1">
      <c r="B3761" s="23">
        <v>92348</v>
      </c>
      <c r="C3761" s="23" t="s">
        <v>4073</v>
      </c>
      <c r="D3761" s="23" t="s">
        <v>18</v>
      </c>
      <c r="E3761" s="24">
        <v>77.349999999999994</v>
      </c>
    </row>
    <row r="3762" spans="2:5" ht="50.1" customHeight="1">
      <c r="B3762" s="23">
        <v>92349</v>
      </c>
      <c r="C3762" s="23" t="s">
        <v>4074</v>
      </c>
      <c r="D3762" s="23" t="s">
        <v>18</v>
      </c>
      <c r="E3762" s="24">
        <v>82.58</v>
      </c>
    </row>
    <row r="3763" spans="2:5" ht="50.1" customHeight="1">
      <c r="B3763" s="23">
        <v>92350</v>
      </c>
      <c r="C3763" s="23" t="s">
        <v>4075</v>
      </c>
      <c r="D3763" s="23" t="s">
        <v>18</v>
      </c>
      <c r="E3763" s="24">
        <v>64.290000000000006</v>
      </c>
    </row>
    <row r="3764" spans="2:5" ht="50.1" customHeight="1">
      <c r="B3764" s="23">
        <v>92351</v>
      </c>
      <c r="C3764" s="23" t="s">
        <v>4076</v>
      </c>
      <c r="D3764" s="23" t="s">
        <v>18</v>
      </c>
      <c r="E3764" s="24">
        <v>62.98</v>
      </c>
    </row>
    <row r="3765" spans="2:5" ht="50.1" customHeight="1">
      <c r="B3765" s="23">
        <v>92352</v>
      </c>
      <c r="C3765" s="23" t="s">
        <v>4077</v>
      </c>
      <c r="D3765" s="23" t="s">
        <v>18</v>
      </c>
      <c r="E3765" s="24">
        <v>95.24</v>
      </c>
    </row>
    <row r="3766" spans="2:5" ht="50.1" customHeight="1">
      <c r="B3766" s="23">
        <v>92353</v>
      </c>
      <c r="C3766" s="23" t="s">
        <v>4078</v>
      </c>
      <c r="D3766" s="23" t="s">
        <v>18</v>
      </c>
      <c r="E3766" s="24">
        <v>89.48</v>
      </c>
    </row>
    <row r="3767" spans="2:5" ht="50.1" customHeight="1">
      <c r="B3767" s="23">
        <v>92354</v>
      </c>
      <c r="C3767" s="23" t="s">
        <v>4079</v>
      </c>
      <c r="D3767" s="23" t="s">
        <v>18</v>
      </c>
      <c r="E3767" s="24">
        <v>125</v>
      </c>
    </row>
    <row r="3768" spans="2:5" ht="50.1" customHeight="1">
      <c r="B3768" s="23">
        <v>92355</v>
      </c>
      <c r="C3768" s="23" t="s">
        <v>4080</v>
      </c>
      <c r="D3768" s="23" t="s">
        <v>18</v>
      </c>
      <c r="E3768" s="24">
        <v>113.9</v>
      </c>
    </row>
    <row r="3769" spans="2:5" ht="50.1" customHeight="1">
      <c r="B3769" s="23">
        <v>92356</v>
      </c>
      <c r="C3769" s="23" t="s">
        <v>4081</v>
      </c>
      <c r="D3769" s="23" t="s">
        <v>18</v>
      </c>
      <c r="E3769" s="24">
        <v>83.97</v>
      </c>
    </row>
    <row r="3770" spans="2:5" ht="50.1" customHeight="1">
      <c r="B3770" s="23">
        <v>92357</v>
      </c>
      <c r="C3770" s="23" t="s">
        <v>4082</v>
      </c>
      <c r="D3770" s="23" t="s">
        <v>18</v>
      </c>
      <c r="E3770" s="24">
        <v>122.22</v>
      </c>
    </row>
    <row r="3771" spans="2:5" ht="50.1" customHeight="1">
      <c r="B3771" s="23">
        <v>92358</v>
      </c>
      <c r="C3771" s="23" t="s">
        <v>4083</v>
      </c>
      <c r="D3771" s="23" t="s">
        <v>18</v>
      </c>
      <c r="E3771" s="24">
        <v>150.83000000000001</v>
      </c>
    </row>
    <row r="3772" spans="2:5" ht="50.1" customHeight="1">
      <c r="B3772" s="23">
        <v>92369</v>
      </c>
      <c r="C3772" s="23" t="s">
        <v>4084</v>
      </c>
      <c r="D3772" s="23" t="s">
        <v>18</v>
      </c>
      <c r="E3772" s="24">
        <v>24.05</v>
      </c>
    </row>
    <row r="3773" spans="2:5" ht="50.1" customHeight="1">
      <c r="B3773" s="23">
        <v>92370</v>
      </c>
      <c r="C3773" s="23" t="s">
        <v>4085</v>
      </c>
      <c r="D3773" s="23" t="s">
        <v>18</v>
      </c>
      <c r="E3773" s="24">
        <v>25.1</v>
      </c>
    </row>
    <row r="3774" spans="2:5" ht="50.1" customHeight="1">
      <c r="B3774" s="23">
        <v>92371</v>
      </c>
      <c r="C3774" s="23" t="s">
        <v>4086</v>
      </c>
      <c r="D3774" s="23" t="s">
        <v>18</v>
      </c>
      <c r="E3774" s="24">
        <v>28.75</v>
      </c>
    </row>
    <row r="3775" spans="2:5" ht="50.1" customHeight="1">
      <c r="B3775" s="23">
        <v>92372</v>
      </c>
      <c r="C3775" s="23" t="s">
        <v>4087</v>
      </c>
      <c r="D3775" s="23" t="s">
        <v>18</v>
      </c>
      <c r="E3775" s="24">
        <v>29.74</v>
      </c>
    </row>
    <row r="3776" spans="2:5" ht="50.1" customHeight="1">
      <c r="B3776" s="23">
        <v>92373</v>
      </c>
      <c r="C3776" s="23" t="s">
        <v>4088</v>
      </c>
      <c r="D3776" s="23" t="s">
        <v>18</v>
      </c>
      <c r="E3776" s="24">
        <v>33.729999999999997</v>
      </c>
    </row>
    <row r="3777" spans="2:5" ht="50.1" customHeight="1">
      <c r="B3777" s="23">
        <v>92374</v>
      </c>
      <c r="C3777" s="23" t="s">
        <v>4089</v>
      </c>
      <c r="D3777" s="23" t="s">
        <v>18</v>
      </c>
      <c r="E3777" s="24">
        <v>33.92</v>
      </c>
    </row>
    <row r="3778" spans="2:5" ht="50.1" customHeight="1">
      <c r="B3778" s="23">
        <v>92375</v>
      </c>
      <c r="C3778" s="23" t="s">
        <v>4090</v>
      </c>
      <c r="D3778" s="23" t="s">
        <v>18</v>
      </c>
      <c r="E3778" s="24">
        <v>43.18</v>
      </c>
    </row>
    <row r="3779" spans="2:5" ht="50.1" customHeight="1">
      <c r="B3779" s="23">
        <v>92376</v>
      </c>
      <c r="C3779" s="23" t="s">
        <v>4091</v>
      </c>
      <c r="D3779" s="23" t="s">
        <v>18</v>
      </c>
      <c r="E3779" s="24">
        <v>43.16</v>
      </c>
    </row>
    <row r="3780" spans="2:5" ht="50.1" customHeight="1">
      <c r="B3780" s="23">
        <v>92377</v>
      </c>
      <c r="C3780" s="23" t="s">
        <v>4092</v>
      </c>
      <c r="D3780" s="23" t="s">
        <v>18</v>
      </c>
      <c r="E3780" s="24">
        <v>57.17</v>
      </c>
    </row>
    <row r="3781" spans="2:5" ht="50.1" customHeight="1">
      <c r="B3781" s="23">
        <v>92378</v>
      </c>
      <c r="C3781" s="23" t="s">
        <v>4093</v>
      </c>
      <c r="D3781" s="23" t="s">
        <v>18</v>
      </c>
      <c r="E3781" s="24">
        <v>63.05</v>
      </c>
    </row>
    <row r="3782" spans="2:5" ht="50.1" customHeight="1">
      <c r="B3782" s="23">
        <v>92379</v>
      </c>
      <c r="C3782" s="23" t="s">
        <v>4094</v>
      </c>
      <c r="D3782" s="23" t="s">
        <v>18</v>
      </c>
      <c r="E3782" s="24">
        <v>79.81</v>
      </c>
    </row>
    <row r="3783" spans="2:5" ht="50.1" customHeight="1">
      <c r="B3783" s="23">
        <v>92380</v>
      </c>
      <c r="C3783" s="23" t="s">
        <v>4095</v>
      </c>
      <c r="D3783" s="23" t="s">
        <v>18</v>
      </c>
      <c r="E3783" s="24">
        <v>85.04</v>
      </c>
    </row>
    <row r="3784" spans="2:5" ht="50.1" customHeight="1">
      <c r="B3784" s="23">
        <v>92381</v>
      </c>
      <c r="C3784" s="23" t="s">
        <v>4096</v>
      </c>
      <c r="D3784" s="23" t="s">
        <v>18</v>
      </c>
      <c r="E3784" s="24">
        <v>36.369999999999997</v>
      </c>
    </row>
    <row r="3785" spans="2:5" ht="50.1" customHeight="1">
      <c r="B3785" s="23">
        <v>92382</v>
      </c>
      <c r="C3785" s="23" t="s">
        <v>4097</v>
      </c>
      <c r="D3785" s="23" t="s">
        <v>18</v>
      </c>
      <c r="E3785" s="24">
        <v>34.97</v>
      </c>
    </row>
    <row r="3786" spans="2:5" ht="50.1" customHeight="1">
      <c r="B3786" s="23">
        <v>92383</v>
      </c>
      <c r="C3786" s="23" t="s">
        <v>4098</v>
      </c>
      <c r="D3786" s="23" t="s">
        <v>18</v>
      </c>
      <c r="E3786" s="24">
        <v>45.13</v>
      </c>
    </row>
    <row r="3787" spans="2:5" ht="50.1" customHeight="1">
      <c r="B3787" s="23">
        <v>92384</v>
      </c>
      <c r="C3787" s="23" t="s">
        <v>4099</v>
      </c>
      <c r="D3787" s="23" t="s">
        <v>18</v>
      </c>
      <c r="E3787" s="24">
        <v>42.34</v>
      </c>
    </row>
    <row r="3788" spans="2:5" ht="50.1" customHeight="1">
      <c r="B3788" s="23">
        <v>92385</v>
      </c>
      <c r="C3788" s="23" t="s">
        <v>4100</v>
      </c>
      <c r="D3788" s="23" t="s">
        <v>18</v>
      </c>
      <c r="E3788" s="24">
        <v>51.51</v>
      </c>
    </row>
    <row r="3789" spans="2:5" ht="50.1" customHeight="1">
      <c r="B3789" s="23">
        <v>92386</v>
      </c>
      <c r="C3789" s="23" t="s">
        <v>4101</v>
      </c>
      <c r="D3789" s="23" t="s">
        <v>18</v>
      </c>
      <c r="E3789" s="24">
        <v>49.58</v>
      </c>
    </row>
    <row r="3790" spans="2:5" ht="50.1" customHeight="1">
      <c r="B3790" s="23">
        <v>92387</v>
      </c>
      <c r="C3790" s="23" t="s">
        <v>4102</v>
      </c>
      <c r="D3790" s="23" t="s">
        <v>18</v>
      </c>
      <c r="E3790" s="24">
        <v>64.22</v>
      </c>
    </row>
    <row r="3791" spans="2:5" ht="50.1" customHeight="1">
      <c r="B3791" s="23">
        <v>92388</v>
      </c>
      <c r="C3791" s="23" t="s">
        <v>4103</v>
      </c>
      <c r="D3791" s="23" t="s">
        <v>18</v>
      </c>
      <c r="E3791" s="24">
        <v>62.91</v>
      </c>
    </row>
    <row r="3792" spans="2:5" ht="50.1" customHeight="1">
      <c r="B3792" s="23">
        <v>92389</v>
      </c>
      <c r="C3792" s="23" t="s">
        <v>4104</v>
      </c>
      <c r="D3792" s="23" t="s">
        <v>18</v>
      </c>
      <c r="E3792" s="24">
        <v>97.07</v>
      </c>
    </row>
    <row r="3793" spans="2:5" ht="50.1" customHeight="1">
      <c r="B3793" s="23">
        <v>92390</v>
      </c>
      <c r="C3793" s="23" t="s">
        <v>4105</v>
      </c>
      <c r="D3793" s="23" t="s">
        <v>18</v>
      </c>
      <c r="E3793" s="24">
        <v>91.31</v>
      </c>
    </row>
    <row r="3794" spans="2:5" ht="50.1" customHeight="1">
      <c r="B3794" s="23">
        <v>92635</v>
      </c>
      <c r="C3794" s="23" t="s">
        <v>4106</v>
      </c>
      <c r="D3794" s="23" t="s">
        <v>18</v>
      </c>
      <c r="E3794" s="24">
        <v>128.69</v>
      </c>
    </row>
    <row r="3795" spans="2:5" ht="50.1" customHeight="1">
      <c r="B3795" s="23">
        <v>92636</v>
      </c>
      <c r="C3795" s="23" t="s">
        <v>4107</v>
      </c>
      <c r="D3795" s="23" t="s">
        <v>18</v>
      </c>
      <c r="E3795" s="24">
        <v>117.59</v>
      </c>
    </row>
    <row r="3796" spans="2:5" ht="50.1" customHeight="1">
      <c r="B3796" s="23">
        <v>92637</v>
      </c>
      <c r="C3796" s="23" t="s">
        <v>4108</v>
      </c>
      <c r="D3796" s="23" t="s">
        <v>18</v>
      </c>
      <c r="E3796" s="24">
        <v>47.17</v>
      </c>
    </row>
    <row r="3797" spans="2:5" ht="50.1" customHeight="1">
      <c r="B3797" s="23">
        <v>92638</v>
      </c>
      <c r="C3797" s="23" t="s">
        <v>4109</v>
      </c>
      <c r="D3797" s="23" t="s">
        <v>18</v>
      </c>
      <c r="E3797" s="24">
        <v>56.83</v>
      </c>
    </row>
    <row r="3798" spans="2:5" ht="50.1" customHeight="1">
      <c r="B3798" s="23">
        <v>92639</v>
      </c>
      <c r="C3798" s="23" t="s">
        <v>4110</v>
      </c>
      <c r="D3798" s="23" t="s">
        <v>18</v>
      </c>
      <c r="E3798" s="24">
        <v>65.39</v>
      </c>
    </row>
    <row r="3799" spans="2:5" ht="50.1" customHeight="1">
      <c r="B3799" s="23">
        <v>92640</v>
      </c>
      <c r="C3799" s="23" t="s">
        <v>4111</v>
      </c>
      <c r="D3799" s="23" t="s">
        <v>18</v>
      </c>
      <c r="E3799" s="24">
        <v>83.87</v>
      </c>
    </row>
    <row r="3800" spans="2:5" ht="50.1" customHeight="1">
      <c r="B3800" s="23">
        <v>92642</v>
      </c>
      <c r="C3800" s="23" t="s">
        <v>4112</v>
      </c>
      <c r="D3800" s="23" t="s">
        <v>18</v>
      </c>
      <c r="E3800" s="24">
        <v>124.61</v>
      </c>
    </row>
    <row r="3801" spans="2:5" ht="50.1" customHeight="1">
      <c r="B3801" s="23">
        <v>92644</v>
      </c>
      <c r="C3801" s="23" t="s">
        <v>4113</v>
      </c>
      <c r="D3801" s="23" t="s">
        <v>18</v>
      </c>
      <c r="E3801" s="24">
        <v>155.76</v>
      </c>
    </row>
    <row r="3802" spans="2:5" ht="50.1" customHeight="1">
      <c r="B3802" s="23">
        <v>92657</v>
      </c>
      <c r="C3802" s="23" t="s">
        <v>4114</v>
      </c>
      <c r="D3802" s="23" t="s">
        <v>18</v>
      </c>
      <c r="E3802" s="24">
        <v>17.41</v>
      </c>
    </row>
    <row r="3803" spans="2:5" ht="50.1" customHeight="1">
      <c r="B3803" s="23">
        <v>92658</v>
      </c>
      <c r="C3803" s="23" t="s">
        <v>4115</v>
      </c>
      <c r="D3803" s="23" t="s">
        <v>18</v>
      </c>
      <c r="E3803" s="24">
        <v>18.46</v>
      </c>
    </row>
    <row r="3804" spans="2:5" ht="50.1" customHeight="1">
      <c r="B3804" s="23">
        <v>92659</v>
      </c>
      <c r="C3804" s="23" t="s">
        <v>4116</v>
      </c>
      <c r="D3804" s="23" t="s">
        <v>18</v>
      </c>
      <c r="E3804" s="24">
        <v>21.19</v>
      </c>
    </row>
    <row r="3805" spans="2:5" ht="50.1" customHeight="1">
      <c r="B3805" s="23">
        <v>92660</v>
      </c>
      <c r="C3805" s="23" t="s">
        <v>4117</v>
      </c>
      <c r="D3805" s="23" t="s">
        <v>18</v>
      </c>
      <c r="E3805" s="24">
        <v>22.18</v>
      </c>
    </row>
    <row r="3806" spans="2:5" ht="50.1" customHeight="1">
      <c r="B3806" s="23">
        <v>92661</v>
      </c>
      <c r="C3806" s="23" t="s">
        <v>4118</v>
      </c>
      <c r="D3806" s="23" t="s">
        <v>18</v>
      </c>
      <c r="E3806" s="24">
        <v>25.11</v>
      </c>
    </row>
    <row r="3807" spans="2:5" ht="50.1" customHeight="1">
      <c r="B3807" s="23">
        <v>92662</v>
      </c>
      <c r="C3807" s="23" t="s">
        <v>4119</v>
      </c>
      <c r="D3807" s="23" t="s">
        <v>18</v>
      </c>
      <c r="E3807" s="24">
        <v>25.3</v>
      </c>
    </row>
    <row r="3808" spans="2:5" ht="50.1" customHeight="1">
      <c r="B3808" s="23">
        <v>92663</v>
      </c>
      <c r="C3808" s="23" t="s">
        <v>4120</v>
      </c>
      <c r="D3808" s="23" t="s">
        <v>18</v>
      </c>
      <c r="E3808" s="24">
        <v>33.26</v>
      </c>
    </row>
    <row r="3809" spans="2:5" ht="50.1" customHeight="1">
      <c r="B3809" s="23">
        <v>92664</v>
      </c>
      <c r="C3809" s="23" t="s">
        <v>4121</v>
      </c>
      <c r="D3809" s="23" t="s">
        <v>18</v>
      </c>
      <c r="E3809" s="24">
        <v>33.24</v>
      </c>
    </row>
    <row r="3810" spans="2:5" ht="50.1" customHeight="1">
      <c r="B3810" s="23">
        <v>92665</v>
      </c>
      <c r="C3810" s="23" t="s">
        <v>4122</v>
      </c>
      <c r="D3810" s="23" t="s">
        <v>18</v>
      </c>
      <c r="E3810" s="24">
        <v>45.28</v>
      </c>
    </row>
    <row r="3811" spans="2:5" ht="50.1" customHeight="1">
      <c r="B3811" s="23">
        <v>92666</v>
      </c>
      <c r="C3811" s="23" t="s">
        <v>4123</v>
      </c>
      <c r="D3811" s="23" t="s">
        <v>18</v>
      </c>
      <c r="E3811" s="24">
        <v>51.16</v>
      </c>
    </row>
    <row r="3812" spans="2:5" ht="50.1" customHeight="1">
      <c r="B3812" s="23">
        <v>92667</v>
      </c>
      <c r="C3812" s="23" t="s">
        <v>4124</v>
      </c>
      <c r="D3812" s="23" t="s">
        <v>18</v>
      </c>
      <c r="E3812" s="24">
        <v>65.989999999999995</v>
      </c>
    </row>
    <row r="3813" spans="2:5" ht="50.1" customHeight="1">
      <c r="B3813" s="23">
        <v>92668</v>
      </c>
      <c r="C3813" s="23" t="s">
        <v>4125</v>
      </c>
      <c r="D3813" s="23" t="s">
        <v>18</v>
      </c>
      <c r="E3813" s="24">
        <v>71.22</v>
      </c>
    </row>
    <row r="3814" spans="2:5" ht="50.1" customHeight="1">
      <c r="B3814" s="23">
        <v>92669</v>
      </c>
      <c r="C3814" s="23" t="s">
        <v>4126</v>
      </c>
      <c r="D3814" s="23" t="s">
        <v>18</v>
      </c>
      <c r="E3814" s="24">
        <v>26.38</v>
      </c>
    </row>
    <row r="3815" spans="2:5" ht="50.1" customHeight="1">
      <c r="B3815" s="23">
        <v>92670</v>
      </c>
      <c r="C3815" s="23" t="s">
        <v>4127</v>
      </c>
      <c r="D3815" s="23" t="s">
        <v>18</v>
      </c>
      <c r="E3815" s="24">
        <v>24.98</v>
      </c>
    </row>
    <row r="3816" spans="2:5" ht="50.1" customHeight="1">
      <c r="B3816" s="23">
        <v>92671</v>
      </c>
      <c r="C3816" s="23" t="s">
        <v>4128</v>
      </c>
      <c r="D3816" s="23" t="s">
        <v>18</v>
      </c>
      <c r="E3816" s="24">
        <v>33.81</v>
      </c>
    </row>
    <row r="3817" spans="2:5" ht="50.1" customHeight="1">
      <c r="B3817" s="23">
        <v>92672</v>
      </c>
      <c r="C3817" s="23" t="s">
        <v>4129</v>
      </c>
      <c r="D3817" s="23" t="s">
        <v>18</v>
      </c>
      <c r="E3817" s="24">
        <v>31.02</v>
      </c>
    </row>
    <row r="3818" spans="2:5" ht="50.1" customHeight="1">
      <c r="B3818" s="23">
        <v>92673</v>
      </c>
      <c r="C3818" s="23" t="s">
        <v>4130</v>
      </c>
      <c r="D3818" s="23" t="s">
        <v>18</v>
      </c>
      <c r="E3818" s="24">
        <v>38.61</v>
      </c>
    </row>
    <row r="3819" spans="2:5" ht="50.1" customHeight="1">
      <c r="B3819" s="23">
        <v>92674</v>
      </c>
      <c r="C3819" s="23" t="s">
        <v>4131</v>
      </c>
      <c r="D3819" s="23" t="s">
        <v>18</v>
      </c>
      <c r="E3819" s="24">
        <v>36.68</v>
      </c>
    </row>
    <row r="3820" spans="2:5" ht="50.1" customHeight="1">
      <c r="B3820" s="23">
        <v>92675</v>
      </c>
      <c r="C3820" s="23" t="s">
        <v>4132</v>
      </c>
      <c r="D3820" s="23" t="s">
        <v>18</v>
      </c>
      <c r="E3820" s="24">
        <v>49.38</v>
      </c>
    </row>
    <row r="3821" spans="2:5" ht="50.1" customHeight="1">
      <c r="B3821" s="23">
        <v>92676</v>
      </c>
      <c r="C3821" s="23" t="s">
        <v>4133</v>
      </c>
      <c r="D3821" s="23" t="s">
        <v>18</v>
      </c>
      <c r="E3821" s="24">
        <v>48.07</v>
      </c>
    </row>
    <row r="3822" spans="2:5" ht="50.1" customHeight="1">
      <c r="B3822" s="23">
        <v>92677</v>
      </c>
      <c r="C3822" s="23" t="s">
        <v>4134</v>
      </c>
      <c r="D3822" s="23" t="s">
        <v>18</v>
      </c>
      <c r="E3822" s="24">
        <v>79.27</v>
      </c>
    </row>
    <row r="3823" spans="2:5" ht="50.1" customHeight="1">
      <c r="B3823" s="23">
        <v>92678</v>
      </c>
      <c r="C3823" s="23" t="s">
        <v>4135</v>
      </c>
      <c r="D3823" s="23" t="s">
        <v>18</v>
      </c>
      <c r="E3823" s="24">
        <v>73.510000000000005</v>
      </c>
    </row>
    <row r="3824" spans="2:5" ht="50.1" customHeight="1">
      <c r="B3824" s="23">
        <v>92679</v>
      </c>
      <c r="C3824" s="23" t="s">
        <v>4136</v>
      </c>
      <c r="D3824" s="23" t="s">
        <v>18</v>
      </c>
      <c r="E3824" s="24">
        <v>107.98</v>
      </c>
    </row>
    <row r="3825" spans="2:5" ht="50.1" customHeight="1">
      <c r="B3825" s="23">
        <v>92680</v>
      </c>
      <c r="C3825" s="23" t="s">
        <v>4137</v>
      </c>
      <c r="D3825" s="23" t="s">
        <v>18</v>
      </c>
      <c r="E3825" s="24">
        <v>96.88</v>
      </c>
    </row>
    <row r="3826" spans="2:5" ht="50.1" customHeight="1">
      <c r="B3826" s="23">
        <v>92681</v>
      </c>
      <c r="C3826" s="23" t="s">
        <v>4138</v>
      </c>
      <c r="D3826" s="23" t="s">
        <v>18</v>
      </c>
      <c r="E3826" s="24">
        <v>33.840000000000003</v>
      </c>
    </row>
    <row r="3827" spans="2:5" ht="50.1" customHeight="1">
      <c r="B3827" s="23">
        <v>92682</v>
      </c>
      <c r="C3827" s="23" t="s">
        <v>4139</v>
      </c>
      <c r="D3827" s="23" t="s">
        <v>18</v>
      </c>
      <c r="E3827" s="24">
        <v>41.68</v>
      </c>
    </row>
    <row r="3828" spans="2:5" ht="50.1" customHeight="1">
      <c r="B3828" s="23">
        <v>92683</v>
      </c>
      <c r="C3828" s="23" t="s">
        <v>4140</v>
      </c>
      <c r="D3828" s="23" t="s">
        <v>18</v>
      </c>
      <c r="E3828" s="24">
        <v>48.19</v>
      </c>
    </row>
    <row r="3829" spans="2:5" ht="50.1" customHeight="1">
      <c r="B3829" s="23">
        <v>92684</v>
      </c>
      <c r="C3829" s="23" t="s">
        <v>4141</v>
      </c>
      <c r="D3829" s="23" t="s">
        <v>18</v>
      </c>
      <c r="E3829" s="24">
        <v>64.06</v>
      </c>
    </row>
    <row r="3830" spans="2:5" ht="50.1" customHeight="1">
      <c r="B3830" s="23">
        <v>92685</v>
      </c>
      <c r="C3830" s="23" t="s">
        <v>4142</v>
      </c>
      <c r="D3830" s="23" t="s">
        <v>18</v>
      </c>
      <c r="E3830" s="24">
        <v>100.91</v>
      </c>
    </row>
    <row r="3831" spans="2:5" ht="50.1" customHeight="1">
      <c r="B3831" s="23">
        <v>92686</v>
      </c>
      <c r="C3831" s="23" t="s">
        <v>4143</v>
      </c>
      <c r="D3831" s="23" t="s">
        <v>18</v>
      </c>
      <c r="E3831" s="24">
        <v>128.11000000000001</v>
      </c>
    </row>
    <row r="3832" spans="2:5" ht="50.1" customHeight="1">
      <c r="B3832" s="23">
        <v>92692</v>
      </c>
      <c r="C3832" s="23" t="s">
        <v>4144</v>
      </c>
      <c r="D3832" s="23" t="s">
        <v>18</v>
      </c>
      <c r="E3832" s="24">
        <v>9.43</v>
      </c>
    </row>
    <row r="3833" spans="2:5" ht="50.1" customHeight="1">
      <c r="B3833" s="23">
        <v>92693</v>
      </c>
      <c r="C3833" s="23" t="s">
        <v>4145</v>
      </c>
      <c r="D3833" s="23" t="s">
        <v>18</v>
      </c>
      <c r="E3833" s="24">
        <v>9.67</v>
      </c>
    </row>
    <row r="3834" spans="2:5" ht="50.1" customHeight="1">
      <c r="B3834" s="23">
        <v>92694</v>
      </c>
      <c r="C3834" s="23" t="s">
        <v>4146</v>
      </c>
      <c r="D3834" s="23" t="s">
        <v>18</v>
      </c>
      <c r="E3834" s="24">
        <v>15.11</v>
      </c>
    </row>
    <row r="3835" spans="2:5" ht="50.1" customHeight="1">
      <c r="B3835" s="23">
        <v>92695</v>
      </c>
      <c r="C3835" s="23" t="s">
        <v>4147</v>
      </c>
      <c r="D3835" s="23" t="s">
        <v>18</v>
      </c>
      <c r="E3835" s="24">
        <v>15.35</v>
      </c>
    </row>
    <row r="3836" spans="2:5" ht="50.1" customHeight="1">
      <c r="B3836" s="23">
        <v>92696</v>
      </c>
      <c r="C3836" s="23" t="s">
        <v>4148</v>
      </c>
      <c r="D3836" s="23" t="s">
        <v>18</v>
      </c>
      <c r="E3836" s="24">
        <v>23.77</v>
      </c>
    </row>
    <row r="3837" spans="2:5" ht="50.1" customHeight="1">
      <c r="B3837" s="23">
        <v>92697</v>
      </c>
      <c r="C3837" s="23" t="s">
        <v>4149</v>
      </c>
      <c r="D3837" s="23" t="s">
        <v>18</v>
      </c>
      <c r="E3837" s="24">
        <v>24.82</v>
      </c>
    </row>
    <row r="3838" spans="2:5" ht="50.1" customHeight="1">
      <c r="B3838" s="23">
        <v>92698</v>
      </c>
      <c r="C3838" s="23" t="s">
        <v>4150</v>
      </c>
      <c r="D3838" s="23" t="s">
        <v>18</v>
      </c>
      <c r="E3838" s="24">
        <v>13.96</v>
      </c>
    </row>
    <row r="3839" spans="2:5" ht="50.1" customHeight="1">
      <c r="B3839" s="23">
        <v>92699</v>
      </c>
      <c r="C3839" s="23" t="s">
        <v>4151</v>
      </c>
      <c r="D3839" s="23" t="s">
        <v>18</v>
      </c>
      <c r="E3839" s="24">
        <v>13.2</v>
      </c>
    </row>
    <row r="3840" spans="2:5" ht="50.1" customHeight="1">
      <c r="B3840" s="23">
        <v>92700</v>
      </c>
      <c r="C3840" s="23" t="s">
        <v>4152</v>
      </c>
      <c r="D3840" s="23" t="s">
        <v>18</v>
      </c>
      <c r="E3840" s="24">
        <v>22.91</v>
      </c>
    </row>
    <row r="3841" spans="2:5" ht="50.1" customHeight="1">
      <c r="B3841" s="23">
        <v>92701</v>
      </c>
      <c r="C3841" s="23" t="s">
        <v>4153</v>
      </c>
      <c r="D3841" s="23" t="s">
        <v>18</v>
      </c>
      <c r="E3841" s="24">
        <v>21.77</v>
      </c>
    </row>
    <row r="3842" spans="2:5" ht="50.1" customHeight="1">
      <c r="B3842" s="23">
        <v>92702</v>
      </c>
      <c r="C3842" s="23" t="s">
        <v>4154</v>
      </c>
      <c r="D3842" s="23" t="s">
        <v>18</v>
      </c>
      <c r="E3842" s="24">
        <v>35.979999999999997</v>
      </c>
    </row>
    <row r="3843" spans="2:5" ht="50.1" customHeight="1">
      <c r="B3843" s="23">
        <v>92703</v>
      </c>
      <c r="C3843" s="23" t="s">
        <v>4155</v>
      </c>
      <c r="D3843" s="23" t="s">
        <v>18</v>
      </c>
      <c r="E3843" s="24">
        <v>34.58</v>
      </c>
    </row>
    <row r="3844" spans="2:5" ht="50.1" customHeight="1">
      <c r="B3844" s="23">
        <v>92704</v>
      </c>
      <c r="C3844" s="23" t="s">
        <v>4156</v>
      </c>
      <c r="D3844" s="23" t="s">
        <v>18</v>
      </c>
      <c r="E3844" s="24">
        <v>17.75</v>
      </c>
    </row>
    <row r="3845" spans="2:5" ht="50.1" customHeight="1">
      <c r="B3845" s="23">
        <v>92705</v>
      </c>
      <c r="C3845" s="23" t="s">
        <v>4157</v>
      </c>
      <c r="D3845" s="23" t="s">
        <v>18</v>
      </c>
      <c r="E3845" s="24">
        <v>28.79</v>
      </c>
    </row>
    <row r="3846" spans="2:5" ht="50.1" customHeight="1">
      <c r="B3846" s="23">
        <v>92706</v>
      </c>
      <c r="C3846" s="23" t="s">
        <v>4158</v>
      </c>
      <c r="D3846" s="23" t="s">
        <v>18</v>
      </c>
      <c r="E3846" s="24">
        <v>46.64</v>
      </c>
    </row>
    <row r="3847" spans="2:5" ht="50.1" customHeight="1">
      <c r="B3847" s="23">
        <v>92889</v>
      </c>
      <c r="C3847" s="23" t="s">
        <v>4159</v>
      </c>
      <c r="D3847" s="23" t="s">
        <v>18</v>
      </c>
      <c r="E3847" s="24">
        <v>81.41</v>
      </c>
    </row>
    <row r="3848" spans="2:5" ht="50.1" customHeight="1">
      <c r="B3848" s="23">
        <v>92890</v>
      </c>
      <c r="C3848" s="23" t="s">
        <v>4160</v>
      </c>
      <c r="D3848" s="23" t="s">
        <v>18</v>
      </c>
      <c r="E3848" s="24">
        <v>121.67</v>
      </c>
    </row>
    <row r="3849" spans="2:5" ht="50.1" customHeight="1">
      <c r="B3849" s="23">
        <v>92891</v>
      </c>
      <c r="C3849" s="23" t="s">
        <v>4161</v>
      </c>
      <c r="D3849" s="23" t="s">
        <v>18</v>
      </c>
      <c r="E3849" s="24">
        <v>176.73</v>
      </c>
    </row>
    <row r="3850" spans="2:5" ht="50.1" customHeight="1">
      <c r="B3850" s="23">
        <v>92892</v>
      </c>
      <c r="C3850" s="23" t="s">
        <v>4162</v>
      </c>
      <c r="D3850" s="23" t="s">
        <v>18</v>
      </c>
      <c r="E3850" s="24">
        <v>36.479999999999997</v>
      </c>
    </row>
    <row r="3851" spans="2:5" ht="50.1" customHeight="1">
      <c r="B3851" s="23">
        <v>92893</v>
      </c>
      <c r="C3851" s="23" t="s">
        <v>4163</v>
      </c>
      <c r="D3851" s="23" t="s">
        <v>18</v>
      </c>
      <c r="E3851" s="24">
        <v>50.88</v>
      </c>
    </row>
    <row r="3852" spans="2:5" ht="50.1" customHeight="1">
      <c r="B3852" s="23">
        <v>92894</v>
      </c>
      <c r="C3852" s="23" t="s">
        <v>4164</v>
      </c>
      <c r="D3852" s="23" t="s">
        <v>18</v>
      </c>
      <c r="E3852" s="24">
        <v>60.45</v>
      </c>
    </row>
    <row r="3853" spans="2:5" ht="50.1" customHeight="1">
      <c r="B3853" s="23">
        <v>92895</v>
      </c>
      <c r="C3853" s="23" t="s">
        <v>4165</v>
      </c>
      <c r="D3853" s="23" t="s">
        <v>18</v>
      </c>
      <c r="E3853" s="24">
        <v>81.37</v>
      </c>
    </row>
    <row r="3854" spans="2:5" ht="50.1" customHeight="1">
      <c r="B3854" s="23">
        <v>92896</v>
      </c>
      <c r="C3854" s="23" t="s">
        <v>4166</v>
      </c>
      <c r="D3854" s="23" t="s">
        <v>18</v>
      </c>
      <c r="E3854" s="24">
        <v>122.86</v>
      </c>
    </row>
    <row r="3855" spans="2:5" ht="50.1" customHeight="1">
      <c r="B3855" s="23">
        <v>92897</v>
      </c>
      <c r="C3855" s="23" t="s">
        <v>4167</v>
      </c>
      <c r="D3855" s="23" t="s">
        <v>18</v>
      </c>
      <c r="E3855" s="24">
        <v>179.19</v>
      </c>
    </row>
    <row r="3856" spans="2:5" ht="50.1" customHeight="1">
      <c r="B3856" s="23">
        <v>92898</v>
      </c>
      <c r="C3856" s="23" t="s">
        <v>4168</v>
      </c>
      <c r="D3856" s="23" t="s">
        <v>18</v>
      </c>
      <c r="E3856" s="24">
        <v>29.84</v>
      </c>
    </row>
    <row r="3857" spans="2:5" ht="50.1" customHeight="1">
      <c r="B3857" s="23">
        <v>92899</v>
      </c>
      <c r="C3857" s="23" t="s">
        <v>4169</v>
      </c>
      <c r="D3857" s="23" t="s">
        <v>18</v>
      </c>
      <c r="E3857" s="24">
        <v>43.32</v>
      </c>
    </row>
    <row r="3858" spans="2:5" ht="50.1" customHeight="1">
      <c r="B3858" s="23">
        <v>92900</v>
      </c>
      <c r="C3858" s="23" t="s">
        <v>4170</v>
      </c>
      <c r="D3858" s="23" t="s">
        <v>18</v>
      </c>
      <c r="E3858" s="24">
        <v>51.83</v>
      </c>
    </row>
    <row r="3859" spans="2:5" ht="50.1" customHeight="1">
      <c r="B3859" s="23">
        <v>92901</v>
      </c>
      <c r="C3859" s="23" t="s">
        <v>4171</v>
      </c>
      <c r="D3859" s="23" t="s">
        <v>18</v>
      </c>
      <c r="E3859" s="24">
        <v>71.45</v>
      </c>
    </row>
    <row r="3860" spans="2:5" ht="50.1" customHeight="1">
      <c r="B3860" s="23">
        <v>92902</v>
      </c>
      <c r="C3860" s="23" t="s">
        <v>4172</v>
      </c>
      <c r="D3860" s="23" t="s">
        <v>18</v>
      </c>
      <c r="E3860" s="24">
        <v>110.97</v>
      </c>
    </row>
    <row r="3861" spans="2:5" ht="50.1" customHeight="1">
      <c r="B3861" s="23">
        <v>92903</v>
      </c>
      <c r="C3861" s="23" t="s">
        <v>4173</v>
      </c>
      <c r="D3861" s="23" t="s">
        <v>18</v>
      </c>
      <c r="E3861" s="24">
        <v>165.37</v>
      </c>
    </row>
    <row r="3862" spans="2:5" ht="50.1" customHeight="1">
      <c r="B3862" s="23">
        <v>92904</v>
      </c>
      <c r="C3862" s="23" t="s">
        <v>4174</v>
      </c>
      <c r="D3862" s="23" t="s">
        <v>18</v>
      </c>
      <c r="E3862" s="24">
        <v>20.100000000000001</v>
      </c>
    </row>
    <row r="3863" spans="2:5" ht="50.1" customHeight="1">
      <c r="B3863" s="23">
        <v>92905</v>
      </c>
      <c r="C3863" s="23" t="s">
        <v>4175</v>
      </c>
      <c r="D3863" s="23" t="s">
        <v>18</v>
      </c>
      <c r="E3863" s="24">
        <v>29.04</v>
      </c>
    </row>
    <row r="3864" spans="2:5" ht="50.1" customHeight="1">
      <c r="B3864" s="23">
        <v>92906</v>
      </c>
      <c r="C3864" s="23" t="s">
        <v>4176</v>
      </c>
      <c r="D3864" s="23" t="s">
        <v>18</v>
      </c>
      <c r="E3864" s="24">
        <v>36.200000000000003</v>
      </c>
    </row>
    <row r="3865" spans="2:5" ht="50.1" customHeight="1">
      <c r="B3865" s="23">
        <v>92907</v>
      </c>
      <c r="C3865" s="23" t="s">
        <v>4177</v>
      </c>
      <c r="D3865" s="23" t="s">
        <v>18</v>
      </c>
      <c r="E3865" s="24">
        <v>45.42</v>
      </c>
    </row>
    <row r="3866" spans="2:5" ht="50.1" customHeight="1">
      <c r="B3866" s="23">
        <v>92908</v>
      </c>
      <c r="C3866" s="23" t="s">
        <v>4178</v>
      </c>
      <c r="D3866" s="23" t="s">
        <v>18</v>
      </c>
      <c r="E3866" s="24">
        <v>45.42</v>
      </c>
    </row>
    <row r="3867" spans="2:5" ht="50.1" customHeight="1">
      <c r="B3867" s="23">
        <v>92909</v>
      </c>
      <c r="C3867" s="23" t="s">
        <v>4179</v>
      </c>
      <c r="D3867" s="23" t="s">
        <v>18</v>
      </c>
      <c r="E3867" s="24">
        <v>45.42</v>
      </c>
    </row>
    <row r="3868" spans="2:5" ht="50.1" customHeight="1">
      <c r="B3868" s="23">
        <v>92910</v>
      </c>
      <c r="C3868" s="23" t="s">
        <v>4180</v>
      </c>
      <c r="D3868" s="23" t="s">
        <v>18</v>
      </c>
      <c r="E3868" s="24">
        <v>64.349999999999994</v>
      </c>
    </row>
    <row r="3869" spans="2:5" ht="50.1" customHeight="1">
      <c r="B3869" s="23">
        <v>92911</v>
      </c>
      <c r="C3869" s="23" t="s">
        <v>4181</v>
      </c>
      <c r="D3869" s="23" t="s">
        <v>18</v>
      </c>
      <c r="E3869" s="24">
        <v>64.349999999999994</v>
      </c>
    </row>
    <row r="3870" spans="2:5" ht="50.1" customHeight="1">
      <c r="B3870" s="23">
        <v>92912</v>
      </c>
      <c r="C3870" s="23" t="s">
        <v>4182</v>
      </c>
      <c r="D3870" s="23" t="s">
        <v>18</v>
      </c>
      <c r="E3870" s="24">
        <v>84.86</v>
      </c>
    </row>
    <row r="3871" spans="2:5" ht="50.1" customHeight="1">
      <c r="B3871" s="23">
        <v>92913</v>
      </c>
      <c r="C3871" s="23" t="s">
        <v>4183</v>
      </c>
      <c r="D3871" s="23" t="s">
        <v>18</v>
      </c>
      <c r="E3871" s="24">
        <v>86.92</v>
      </c>
    </row>
    <row r="3872" spans="2:5" ht="50.1" customHeight="1">
      <c r="B3872" s="23">
        <v>92914</v>
      </c>
      <c r="C3872" s="23" t="s">
        <v>4184</v>
      </c>
      <c r="D3872" s="23" t="s">
        <v>18</v>
      </c>
      <c r="E3872" s="24">
        <v>86.92</v>
      </c>
    </row>
    <row r="3873" spans="2:5" ht="50.1" customHeight="1">
      <c r="B3873" s="23">
        <v>92918</v>
      </c>
      <c r="C3873" s="23" t="s">
        <v>4185</v>
      </c>
      <c r="D3873" s="23" t="s">
        <v>18</v>
      </c>
      <c r="E3873" s="24">
        <v>25.02</v>
      </c>
    </row>
    <row r="3874" spans="2:5" ht="50.1" customHeight="1">
      <c r="B3874" s="23">
        <v>92920</v>
      </c>
      <c r="C3874" s="23" t="s">
        <v>4186</v>
      </c>
      <c r="D3874" s="23" t="s">
        <v>18</v>
      </c>
      <c r="E3874" s="24">
        <v>25.16</v>
      </c>
    </row>
    <row r="3875" spans="2:5" ht="50.1" customHeight="1">
      <c r="B3875" s="23">
        <v>92925</v>
      </c>
      <c r="C3875" s="23" t="s">
        <v>4187</v>
      </c>
      <c r="D3875" s="23" t="s">
        <v>18</v>
      </c>
      <c r="E3875" s="24">
        <v>30.52</v>
      </c>
    </row>
    <row r="3876" spans="2:5" ht="50.1" customHeight="1">
      <c r="B3876" s="23">
        <v>92926</v>
      </c>
      <c r="C3876" s="23" t="s">
        <v>4188</v>
      </c>
      <c r="D3876" s="23" t="s">
        <v>18</v>
      </c>
      <c r="E3876" s="24">
        <v>30.52</v>
      </c>
    </row>
    <row r="3877" spans="2:5" ht="50.1" customHeight="1">
      <c r="B3877" s="23">
        <v>92927</v>
      </c>
      <c r="C3877" s="23" t="s">
        <v>4189</v>
      </c>
      <c r="D3877" s="23" t="s">
        <v>18</v>
      </c>
      <c r="E3877" s="24">
        <v>30.52</v>
      </c>
    </row>
    <row r="3878" spans="2:5" ht="50.1" customHeight="1">
      <c r="B3878" s="23">
        <v>92928</v>
      </c>
      <c r="C3878" s="23" t="s">
        <v>4190</v>
      </c>
      <c r="D3878" s="23" t="s">
        <v>18</v>
      </c>
      <c r="E3878" s="24">
        <v>34.74</v>
      </c>
    </row>
    <row r="3879" spans="2:5" ht="50.1" customHeight="1">
      <c r="B3879" s="23">
        <v>92929</v>
      </c>
      <c r="C3879" s="23" t="s">
        <v>4191</v>
      </c>
      <c r="D3879" s="23" t="s">
        <v>18</v>
      </c>
      <c r="E3879" s="24">
        <v>34.74</v>
      </c>
    </row>
    <row r="3880" spans="2:5" ht="50.1" customHeight="1">
      <c r="B3880" s="23">
        <v>92930</v>
      </c>
      <c r="C3880" s="23" t="s">
        <v>4192</v>
      </c>
      <c r="D3880" s="23" t="s">
        <v>18</v>
      </c>
      <c r="E3880" s="24">
        <v>34.74</v>
      </c>
    </row>
    <row r="3881" spans="2:5" ht="50.1" customHeight="1">
      <c r="B3881" s="23">
        <v>92931</v>
      </c>
      <c r="C3881" s="23" t="s">
        <v>4193</v>
      </c>
      <c r="D3881" s="23" t="s">
        <v>18</v>
      </c>
      <c r="E3881" s="24">
        <v>45.38</v>
      </c>
    </row>
    <row r="3882" spans="2:5" ht="50.1" customHeight="1">
      <c r="B3882" s="23">
        <v>92932</v>
      </c>
      <c r="C3882" s="23" t="s">
        <v>4194</v>
      </c>
      <c r="D3882" s="23" t="s">
        <v>18</v>
      </c>
      <c r="E3882" s="24">
        <v>45.38</v>
      </c>
    </row>
    <row r="3883" spans="2:5" ht="50.1" customHeight="1">
      <c r="B3883" s="23">
        <v>92933</v>
      </c>
      <c r="C3883" s="23" t="s">
        <v>4195</v>
      </c>
      <c r="D3883" s="23" t="s">
        <v>18</v>
      </c>
      <c r="E3883" s="24">
        <v>45.38</v>
      </c>
    </row>
    <row r="3884" spans="2:5" ht="50.1" customHeight="1">
      <c r="B3884" s="23">
        <v>92934</v>
      </c>
      <c r="C3884" s="23" t="s">
        <v>4196</v>
      </c>
      <c r="D3884" s="23" t="s">
        <v>18</v>
      </c>
      <c r="E3884" s="24">
        <v>65.540000000000006</v>
      </c>
    </row>
    <row r="3885" spans="2:5" ht="50.1" customHeight="1">
      <c r="B3885" s="23">
        <v>92935</v>
      </c>
      <c r="C3885" s="23" t="s">
        <v>4197</v>
      </c>
      <c r="D3885" s="23" t="s">
        <v>18</v>
      </c>
      <c r="E3885" s="24">
        <v>65.540000000000006</v>
      </c>
    </row>
    <row r="3886" spans="2:5" ht="50.1" customHeight="1">
      <c r="B3886" s="23">
        <v>92936</v>
      </c>
      <c r="C3886" s="23" t="s">
        <v>4198</v>
      </c>
      <c r="D3886" s="23" t="s">
        <v>18</v>
      </c>
      <c r="E3886" s="24">
        <v>89.38</v>
      </c>
    </row>
    <row r="3887" spans="2:5" ht="50.1" customHeight="1">
      <c r="B3887" s="23">
        <v>92937</v>
      </c>
      <c r="C3887" s="23" t="s">
        <v>4199</v>
      </c>
      <c r="D3887" s="23" t="s">
        <v>18</v>
      </c>
      <c r="E3887" s="24">
        <v>89.38</v>
      </c>
    </row>
    <row r="3888" spans="2:5" ht="50.1" customHeight="1">
      <c r="B3888" s="23">
        <v>92938</v>
      </c>
      <c r="C3888" s="23" t="s">
        <v>4200</v>
      </c>
      <c r="D3888" s="23" t="s">
        <v>18</v>
      </c>
      <c r="E3888" s="24">
        <v>18.38</v>
      </c>
    </row>
    <row r="3889" spans="2:5" ht="50.1" customHeight="1">
      <c r="B3889" s="23">
        <v>92939</v>
      </c>
      <c r="C3889" s="23" t="s">
        <v>4201</v>
      </c>
      <c r="D3889" s="23" t="s">
        <v>18</v>
      </c>
      <c r="E3889" s="24">
        <v>18.52</v>
      </c>
    </row>
    <row r="3890" spans="2:5" ht="50.1" customHeight="1">
      <c r="B3890" s="23">
        <v>92940</v>
      </c>
      <c r="C3890" s="23" t="s">
        <v>4202</v>
      </c>
      <c r="D3890" s="23" t="s">
        <v>18</v>
      </c>
      <c r="E3890" s="24">
        <v>22.96</v>
      </c>
    </row>
    <row r="3891" spans="2:5" ht="50.1" customHeight="1">
      <c r="B3891" s="23">
        <v>92941</v>
      </c>
      <c r="C3891" s="23" t="s">
        <v>4203</v>
      </c>
      <c r="D3891" s="23" t="s">
        <v>18</v>
      </c>
      <c r="E3891" s="24">
        <v>22.96</v>
      </c>
    </row>
    <row r="3892" spans="2:5" ht="50.1" customHeight="1">
      <c r="B3892" s="23">
        <v>92942</v>
      </c>
      <c r="C3892" s="23" t="s">
        <v>4204</v>
      </c>
      <c r="D3892" s="23" t="s">
        <v>18</v>
      </c>
      <c r="E3892" s="24">
        <v>22.96</v>
      </c>
    </row>
    <row r="3893" spans="2:5" ht="50.1" customHeight="1">
      <c r="B3893" s="23">
        <v>92943</v>
      </c>
      <c r="C3893" s="23" t="s">
        <v>4205</v>
      </c>
      <c r="D3893" s="23" t="s">
        <v>18</v>
      </c>
      <c r="E3893" s="24">
        <v>26.12</v>
      </c>
    </row>
    <row r="3894" spans="2:5" ht="50.1" customHeight="1">
      <c r="B3894" s="23">
        <v>92944</v>
      </c>
      <c r="C3894" s="23" t="s">
        <v>4206</v>
      </c>
      <c r="D3894" s="23" t="s">
        <v>18</v>
      </c>
      <c r="E3894" s="24">
        <v>26.12</v>
      </c>
    </row>
    <row r="3895" spans="2:5" ht="50.1" customHeight="1">
      <c r="B3895" s="23">
        <v>92945</v>
      </c>
      <c r="C3895" s="23" t="s">
        <v>4207</v>
      </c>
      <c r="D3895" s="23" t="s">
        <v>18</v>
      </c>
      <c r="E3895" s="24">
        <v>26.12</v>
      </c>
    </row>
    <row r="3896" spans="2:5" ht="50.1" customHeight="1">
      <c r="B3896" s="23">
        <v>92946</v>
      </c>
      <c r="C3896" s="23" t="s">
        <v>4208</v>
      </c>
      <c r="D3896" s="23" t="s">
        <v>18</v>
      </c>
      <c r="E3896" s="24">
        <v>35.46</v>
      </c>
    </row>
    <row r="3897" spans="2:5" ht="50.1" customHeight="1">
      <c r="B3897" s="23">
        <v>92947</v>
      </c>
      <c r="C3897" s="23" t="s">
        <v>4209</v>
      </c>
      <c r="D3897" s="23" t="s">
        <v>18</v>
      </c>
      <c r="E3897" s="24">
        <v>35.46</v>
      </c>
    </row>
    <row r="3898" spans="2:5" ht="50.1" customHeight="1">
      <c r="B3898" s="23">
        <v>92948</v>
      </c>
      <c r="C3898" s="23" t="s">
        <v>4210</v>
      </c>
      <c r="D3898" s="23" t="s">
        <v>18</v>
      </c>
      <c r="E3898" s="24">
        <v>35.46</v>
      </c>
    </row>
    <row r="3899" spans="2:5" ht="50.1" customHeight="1">
      <c r="B3899" s="23">
        <v>92949</v>
      </c>
      <c r="C3899" s="23" t="s">
        <v>4211</v>
      </c>
      <c r="D3899" s="23" t="s">
        <v>18</v>
      </c>
      <c r="E3899" s="24">
        <v>53.65</v>
      </c>
    </row>
    <row r="3900" spans="2:5" ht="50.1" customHeight="1">
      <c r="B3900" s="23">
        <v>92950</v>
      </c>
      <c r="C3900" s="23" t="s">
        <v>4212</v>
      </c>
      <c r="D3900" s="23" t="s">
        <v>18</v>
      </c>
      <c r="E3900" s="24">
        <v>53.65</v>
      </c>
    </row>
    <row r="3901" spans="2:5" ht="50.1" customHeight="1">
      <c r="B3901" s="23">
        <v>92951</v>
      </c>
      <c r="C3901" s="23" t="s">
        <v>4213</v>
      </c>
      <c r="D3901" s="23" t="s">
        <v>18</v>
      </c>
      <c r="E3901" s="24">
        <v>75.56</v>
      </c>
    </row>
    <row r="3902" spans="2:5" ht="50.1" customHeight="1">
      <c r="B3902" s="23">
        <v>92952</v>
      </c>
      <c r="C3902" s="23" t="s">
        <v>4214</v>
      </c>
      <c r="D3902" s="23" t="s">
        <v>18</v>
      </c>
      <c r="E3902" s="24">
        <v>75.56</v>
      </c>
    </row>
    <row r="3903" spans="2:5" ht="50.1" customHeight="1">
      <c r="B3903" s="23">
        <v>92953</v>
      </c>
      <c r="C3903" s="23" t="s">
        <v>4215</v>
      </c>
      <c r="D3903" s="23" t="s">
        <v>18</v>
      </c>
      <c r="E3903" s="24">
        <v>16.11</v>
      </c>
    </row>
    <row r="3904" spans="2:5" ht="50.1" customHeight="1">
      <c r="B3904" s="23">
        <v>93050</v>
      </c>
      <c r="C3904" s="23" t="s">
        <v>4216</v>
      </c>
      <c r="D3904" s="23" t="s">
        <v>18</v>
      </c>
      <c r="E3904" s="24">
        <v>6.69</v>
      </c>
    </row>
    <row r="3905" spans="2:5" ht="50.1" customHeight="1">
      <c r="B3905" s="23">
        <v>93051</v>
      </c>
      <c r="C3905" s="23" t="s">
        <v>4217</v>
      </c>
      <c r="D3905" s="23" t="s">
        <v>18</v>
      </c>
      <c r="E3905" s="24">
        <v>6.23</v>
      </c>
    </row>
    <row r="3906" spans="2:5" ht="50.1" customHeight="1">
      <c r="B3906" s="23">
        <v>93052</v>
      </c>
      <c r="C3906" s="23" t="s">
        <v>4218</v>
      </c>
      <c r="D3906" s="23" t="s">
        <v>18</v>
      </c>
      <c r="E3906" s="24">
        <v>268.61</v>
      </c>
    </row>
    <row r="3907" spans="2:5" ht="50.1" customHeight="1">
      <c r="B3907" s="23">
        <v>93054</v>
      </c>
      <c r="C3907" s="23" t="s">
        <v>4219</v>
      </c>
      <c r="D3907" s="23" t="s">
        <v>18</v>
      </c>
      <c r="E3907" s="24">
        <v>12.15</v>
      </c>
    </row>
    <row r="3908" spans="2:5" ht="50.1" customHeight="1">
      <c r="B3908" s="23">
        <v>93055</v>
      </c>
      <c r="C3908" s="23" t="s">
        <v>4220</v>
      </c>
      <c r="D3908" s="23" t="s">
        <v>18</v>
      </c>
      <c r="E3908" s="24">
        <v>24.04</v>
      </c>
    </row>
    <row r="3909" spans="2:5" ht="50.1" customHeight="1">
      <c r="B3909" s="23">
        <v>93056</v>
      </c>
      <c r="C3909" s="23" t="s">
        <v>4221</v>
      </c>
      <c r="D3909" s="23" t="s">
        <v>18</v>
      </c>
      <c r="E3909" s="24">
        <v>9.59</v>
      </c>
    </row>
    <row r="3910" spans="2:5" ht="50.1" customHeight="1">
      <c r="B3910" s="23">
        <v>93057</v>
      </c>
      <c r="C3910" s="23" t="s">
        <v>4222</v>
      </c>
      <c r="D3910" s="23" t="s">
        <v>18</v>
      </c>
      <c r="E3910" s="24">
        <v>8.48</v>
      </c>
    </row>
    <row r="3911" spans="2:5" ht="50.1" customHeight="1">
      <c r="B3911" s="23">
        <v>93058</v>
      </c>
      <c r="C3911" s="23" t="s">
        <v>4223</v>
      </c>
      <c r="D3911" s="23" t="s">
        <v>18</v>
      </c>
      <c r="E3911" s="24">
        <v>295.44</v>
      </c>
    </row>
    <row r="3912" spans="2:5" ht="50.1" customHeight="1">
      <c r="B3912" s="23">
        <v>93059</v>
      </c>
      <c r="C3912" s="23" t="s">
        <v>4224</v>
      </c>
      <c r="D3912" s="23" t="s">
        <v>18</v>
      </c>
      <c r="E3912" s="24">
        <v>16.55</v>
      </c>
    </row>
    <row r="3913" spans="2:5" ht="50.1" customHeight="1">
      <c r="B3913" s="23">
        <v>93060</v>
      </c>
      <c r="C3913" s="23" t="s">
        <v>4225</v>
      </c>
      <c r="D3913" s="23" t="s">
        <v>18</v>
      </c>
      <c r="E3913" s="24">
        <v>41.48</v>
      </c>
    </row>
    <row r="3914" spans="2:5" ht="50.1" customHeight="1">
      <c r="B3914" s="23">
        <v>93061</v>
      </c>
      <c r="C3914" s="23" t="s">
        <v>4226</v>
      </c>
      <c r="D3914" s="23" t="s">
        <v>18</v>
      </c>
      <c r="E3914" s="24">
        <v>17.38</v>
      </c>
    </row>
    <row r="3915" spans="2:5" ht="50.1" customHeight="1">
      <c r="B3915" s="23">
        <v>93062</v>
      </c>
      <c r="C3915" s="23" t="s">
        <v>4227</v>
      </c>
      <c r="D3915" s="23" t="s">
        <v>18</v>
      </c>
      <c r="E3915" s="24">
        <v>15.22</v>
      </c>
    </row>
    <row r="3916" spans="2:5" ht="50.1" customHeight="1">
      <c r="B3916" s="23">
        <v>93063</v>
      </c>
      <c r="C3916" s="23" t="s">
        <v>4228</v>
      </c>
      <c r="D3916" s="23" t="s">
        <v>18</v>
      </c>
      <c r="E3916" s="24">
        <v>338.43</v>
      </c>
    </row>
    <row r="3917" spans="2:5" ht="50.1" customHeight="1">
      <c r="B3917" s="23">
        <v>93064</v>
      </c>
      <c r="C3917" s="23" t="s">
        <v>4229</v>
      </c>
      <c r="D3917" s="23" t="s">
        <v>18</v>
      </c>
      <c r="E3917" s="24">
        <v>26.41</v>
      </c>
    </row>
    <row r="3918" spans="2:5" ht="50.1" customHeight="1">
      <c r="B3918" s="23">
        <v>93065</v>
      </c>
      <c r="C3918" s="23" t="s">
        <v>4230</v>
      </c>
      <c r="D3918" s="23" t="s">
        <v>18</v>
      </c>
      <c r="E3918" s="24">
        <v>24.82</v>
      </c>
    </row>
    <row r="3919" spans="2:5" ht="50.1" customHeight="1">
      <c r="B3919" s="23">
        <v>93066</v>
      </c>
      <c r="C3919" s="23" t="s">
        <v>4231</v>
      </c>
      <c r="D3919" s="23" t="s">
        <v>18</v>
      </c>
      <c r="E3919" s="24">
        <v>424.72</v>
      </c>
    </row>
    <row r="3920" spans="2:5" ht="50.1" customHeight="1">
      <c r="B3920" s="23">
        <v>93067</v>
      </c>
      <c r="C3920" s="23" t="s">
        <v>4232</v>
      </c>
      <c r="D3920" s="23" t="s">
        <v>18</v>
      </c>
      <c r="E3920" s="24">
        <v>38.89</v>
      </c>
    </row>
    <row r="3921" spans="2:5" ht="50.1" customHeight="1">
      <c r="B3921" s="23">
        <v>93068</v>
      </c>
      <c r="C3921" s="23" t="s">
        <v>4233</v>
      </c>
      <c r="D3921" s="23" t="s">
        <v>18</v>
      </c>
      <c r="E3921" s="24">
        <v>34.22</v>
      </c>
    </row>
    <row r="3922" spans="2:5" ht="50.1" customHeight="1">
      <c r="B3922" s="23">
        <v>93069</v>
      </c>
      <c r="C3922" s="23" t="s">
        <v>4234</v>
      </c>
      <c r="D3922" s="23" t="s">
        <v>18</v>
      </c>
      <c r="E3922" s="24">
        <v>588.45000000000005</v>
      </c>
    </row>
    <row r="3923" spans="2:5" ht="50.1" customHeight="1">
      <c r="B3923" s="23">
        <v>93070</v>
      </c>
      <c r="C3923" s="23" t="s">
        <v>4235</v>
      </c>
      <c r="D3923" s="23" t="s">
        <v>18</v>
      </c>
      <c r="E3923" s="24">
        <v>96.15</v>
      </c>
    </row>
    <row r="3924" spans="2:5" ht="50.1" customHeight="1">
      <c r="B3924" s="23">
        <v>93071</v>
      </c>
      <c r="C3924" s="23" t="s">
        <v>4236</v>
      </c>
      <c r="D3924" s="23" t="s">
        <v>18</v>
      </c>
      <c r="E3924" s="24">
        <v>89.42</v>
      </c>
    </row>
    <row r="3925" spans="2:5" ht="50.1" customHeight="1">
      <c r="B3925" s="23">
        <v>93072</v>
      </c>
      <c r="C3925" s="23" t="s">
        <v>4237</v>
      </c>
      <c r="D3925" s="23" t="s">
        <v>18</v>
      </c>
      <c r="E3925" s="24">
        <v>776.19</v>
      </c>
    </row>
    <row r="3926" spans="2:5" ht="50.1" customHeight="1">
      <c r="B3926" s="23">
        <v>93073</v>
      </c>
      <c r="C3926" s="23" t="s">
        <v>4238</v>
      </c>
      <c r="D3926" s="23" t="s">
        <v>18</v>
      </c>
      <c r="E3926" s="24">
        <v>44.1</v>
      </c>
    </row>
    <row r="3927" spans="2:5" ht="50.1" customHeight="1">
      <c r="B3927" s="23">
        <v>93074</v>
      </c>
      <c r="C3927" s="23" t="s">
        <v>4239</v>
      </c>
      <c r="D3927" s="23" t="s">
        <v>18</v>
      </c>
      <c r="E3927" s="24">
        <v>8.02</v>
      </c>
    </row>
    <row r="3928" spans="2:5" ht="50.1" customHeight="1">
      <c r="B3928" s="23">
        <v>93075</v>
      </c>
      <c r="C3928" s="23" t="s">
        <v>4240</v>
      </c>
      <c r="D3928" s="23" t="s">
        <v>18</v>
      </c>
      <c r="E3928" s="24">
        <v>12.47</v>
      </c>
    </row>
    <row r="3929" spans="2:5" ht="50.1" customHeight="1">
      <c r="B3929" s="23">
        <v>93076</v>
      </c>
      <c r="C3929" s="23" t="s">
        <v>4241</v>
      </c>
      <c r="D3929" s="23" t="s">
        <v>18</v>
      </c>
      <c r="E3929" s="24">
        <v>12.35</v>
      </c>
    </row>
    <row r="3930" spans="2:5" ht="50.1" customHeight="1">
      <c r="B3930" s="23">
        <v>93077</v>
      </c>
      <c r="C3930" s="23" t="s">
        <v>4242</v>
      </c>
      <c r="D3930" s="23" t="s">
        <v>18</v>
      </c>
      <c r="E3930" s="24">
        <v>17.34</v>
      </c>
    </row>
    <row r="3931" spans="2:5" ht="50.1" customHeight="1">
      <c r="B3931" s="23">
        <v>93078</v>
      </c>
      <c r="C3931" s="23" t="s">
        <v>4243</v>
      </c>
      <c r="D3931" s="23" t="s">
        <v>18</v>
      </c>
      <c r="E3931" s="24">
        <v>18.66</v>
      </c>
    </row>
    <row r="3932" spans="2:5" ht="50.1" customHeight="1">
      <c r="B3932" s="23">
        <v>93079</v>
      </c>
      <c r="C3932" s="23" t="s">
        <v>4244</v>
      </c>
      <c r="D3932" s="23" t="s">
        <v>18</v>
      </c>
      <c r="E3932" s="24">
        <v>16.809999999999999</v>
      </c>
    </row>
    <row r="3933" spans="2:5" ht="50.1" customHeight="1">
      <c r="B3933" s="23">
        <v>93080</v>
      </c>
      <c r="C3933" s="23" t="s">
        <v>4245</v>
      </c>
      <c r="D3933" s="23" t="s">
        <v>18</v>
      </c>
      <c r="E3933" s="24">
        <v>5.26</v>
      </c>
    </row>
    <row r="3934" spans="2:5" ht="50.1" customHeight="1">
      <c r="B3934" s="23">
        <v>93081</v>
      </c>
      <c r="C3934" s="23" t="s">
        <v>4246</v>
      </c>
      <c r="D3934" s="23" t="s">
        <v>18</v>
      </c>
      <c r="E3934" s="24">
        <v>10.9</v>
      </c>
    </row>
    <row r="3935" spans="2:5" ht="50.1" customHeight="1">
      <c r="B3935" s="23">
        <v>93082</v>
      </c>
      <c r="C3935" s="23" t="s">
        <v>4247</v>
      </c>
      <c r="D3935" s="23" t="s">
        <v>18</v>
      </c>
      <c r="E3935" s="24">
        <v>13.15</v>
      </c>
    </row>
    <row r="3936" spans="2:5" ht="50.1" customHeight="1">
      <c r="B3936" s="23">
        <v>93083</v>
      </c>
      <c r="C3936" s="23" t="s">
        <v>4248</v>
      </c>
      <c r="D3936" s="23" t="s">
        <v>18</v>
      </c>
      <c r="E3936" s="24">
        <v>232.6</v>
      </c>
    </row>
    <row r="3937" spans="2:5" ht="50.1" customHeight="1">
      <c r="B3937" s="23">
        <v>93084</v>
      </c>
      <c r="C3937" s="23" t="s">
        <v>4249</v>
      </c>
      <c r="D3937" s="23" t="s">
        <v>18</v>
      </c>
      <c r="E3937" s="24">
        <v>8.19</v>
      </c>
    </row>
    <row r="3938" spans="2:5" ht="50.1" customHeight="1">
      <c r="B3938" s="23">
        <v>93085</v>
      </c>
      <c r="C3938" s="23" t="s">
        <v>4250</v>
      </c>
      <c r="D3938" s="23" t="s">
        <v>18</v>
      </c>
      <c r="E3938" s="24">
        <v>7.73</v>
      </c>
    </row>
    <row r="3939" spans="2:5" ht="50.1" customHeight="1">
      <c r="B3939" s="23">
        <v>93086</v>
      </c>
      <c r="C3939" s="23" t="s">
        <v>4251</v>
      </c>
      <c r="D3939" s="23" t="s">
        <v>18</v>
      </c>
      <c r="E3939" s="24">
        <v>270.11</v>
      </c>
    </row>
    <row r="3940" spans="2:5" ht="50.1" customHeight="1">
      <c r="B3940" s="23">
        <v>93087</v>
      </c>
      <c r="C3940" s="23" t="s">
        <v>4252</v>
      </c>
      <c r="D3940" s="23" t="s">
        <v>18</v>
      </c>
      <c r="E3940" s="24">
        <v>11.91</v>
      </c>
    </row>
    <row r="3941" spans="2:5" ht="50.1" customHeight="1">
      <c r="B3941" s="23">
        <v>93088</v>
      </c>
      <c r="C3941" s="23" t="s">
        <v>4253</v>
      </c>
      <c r="D3941" s="23" t="s">
        <v>18</v>
      </c>
      <c r="E3941" s="24">
        <v>13.74</v>
      </c>
    </row>
    <row r="3942" spans="2:5" ht="50.1" customHeight="1">
      <c r="B3942" s="23">
        <v>93089</v>
      </c>
      <c r="C3942" s="23" t="s">
        <v>4254</v>
      </c>
      <c r="D3942" s="23" t="s">
        <v>18</v>
      </c>
      <c r="E3942" s="24">
        <v>25.54</v>
      </c>
    </row>
    <row r="3943" spans="2:5" ht="50.1" customHeight="1">
      <c r="B3943" s="23">
        <v>93090</v>
      </c>
      <c r="C3943" s="23" t="s">
        <v>4255</v>
      </c>
      <c r="D3943" s="23" t="s">
        <v>18</v>
      </c>
      <c r="E3943" s="24">
        <v>11.09</v>
      </c>
    </row>
    <row r="3944" spans="2:5" ht="50.1" customHeight="1">
      <c r="B3944" s="23">
        <v>93091</v>
      </c>
      <c r="C3944" s="23" t="s">
        <v>4256</v>
      </c>
      <c r="D3944" s="23" t="s">
        <v>18</v>
      </c>
      <c r="E3944" s="24">
        <v>9.98</v>
      </c>
    </row>
    <row r="3945" spans="2:5" ht="50.1" customHeight="1">
      <c r="B3945" s="23">
        <v>93092</v>
      </c>
      <c r="C3945" s="23" t="s">
        <v>4257</v>
      </c>
      <c r="D3945" s="23" t="s">
        <v>18</v>
      </c>
      <c r="E3945" s="24">
        <v>296.94</v>
      </c>
    </row>
    <row r="3946" spans="2:5" ht="50.1" customHeight="1">
      <c r="B3946" s="23">
        <v>93093</v>
      </c>
      <c r="C3946" s="23" t="s">
        <v>4258</v>
      </c>
      <c r="D3946" s="23" t="s">
        <v>18</v>
      </c>
      <c r="E3946" s="24">
        <v>18.05</v>
      </c>
    </row>
    <row r="3947" spans="2:5" ht="50.1" customHeight="1">
      <c r="B3947" s="23">
        <v>93094</v>
      </c>
      <c r="C3947" s="23" t="s">
        <v>4259</v>
      </c>
      <c r="D3947" s="23" t="s">
        <v>18</v>
      </c>
      <c r="E3947" s="24">
        <v>42.98</v>
      </c>
    </row>
    <row r="3948" spans="2:5" ht="50.1" customHeight="1">
      <c r="B3948" s="23">
        <v>93095</v>
      </c>
      <c r="C3948" s="23" t="s">
        <v>4260</v>
      </c>
      <c r="D3948" s="23" t="s">
        <v>18</v>
      </c>
      <c r="E3948" s="24">
        <v>33.35</v>
      </c>
    </row>
    <row r="3949" spans="2:5" ht="50.1" customHeight="1">
      <c r="B3949" s="23">
        <v>93096</v>
      </c>
      <c r="C3949" s="23" t="s">
        <v>4261</v>
      </c>
      <c r="D3949" s="23" t="s">
        <v>18</v>
      </c>
      <c r="E3949" s="24">
        <v>47.04</v>
      </c>
    </row>
    <row r="3950" spans="2:5" ht="50.1" customHeight="1">
      <c r="B3950" s="23">
        <v>93097</v>
      </c>
      <c r="C3950" s="23" t="s">
        <v>4262</v>
      </c>
      <c r="D3950" s="23" t="s">
        <v>18</v>
      </c>
      <c r="E3950" s="24">
        <v>8.19</v>
      </c>
    </row>
    <row r="3951" spans="2:5" ht="50.1" customHeight="1">
      <c r="B3951" s="23">
        <v>93098</v>
      </c>
      <c r="C3951" s="23" t="s">
        <v>4263</v>
      </c>
      <c r="D3951" s="23" t="s">
        <v>18</v>
      </c>
      <c r="E3951" s="24">
        <v>12.64</v>
      </c>
    </row>
    <row r="3952" spans="2:5" ht="50.1" customHeight="1">
      <c r="B3952" s="23">
        <v>93099</v>
      </c>
      <c r="C3952" s="23" t="s">
        <v>4264</v>
      </c>
      <c r="D3952" s="23" t="s">
        <v>18</v>
      </c>
      <c r="E3952" s="24">
        <v>14.38</v>
      </c>
    </row>
    <row r="3953" spans="2:5" ht="50.1" customHeight="1">
      <c r="B3953" s="23">
        <v>93100</v>
      </c>
      <c r="C3953" s="23" t="s">
        <v>4265</v>
      </c>
      <c r="D3953" s="23" t="s">
        <v>18</v>
      </c>
      <c r="E3953" s="24">
        <v>19.37</v>
      </c>
    </row>
    <row r="3954" spans="2:5" ht="50.1" customHeight="1">
      <c r="B3954" s="23">
        <v>93101</v>
      </c>
      <c r="C3954" s="23" t="s">
        <v>4266</v>
      </c>
      <c r="D3954" s="23" t="s">
        <v>18</v>
      </c>
      <c r="E3954" s="24">
        <v>20.69</v>
      </c>
    </row>
    <row r="3955" spans="2:5" ht="50.1" customHeight="1">
      <c r="B3955" s="23">
        <v>93102</v>
      </c>
      <c r="C3955" s="23" t="s">
        <v>4267</v>
      </c>
      <c r="D3955" s="23" t="s">
        <v>18</v>
      </c>
      <c r="E3955" s="24">
        <v>18.66</v>
      </c>
    </row>
    <row r="3956" spans="2:5" ht="50.1" customHeight="1">
      <c r="B3956" s="23">
        <v>93103</v>
      </c>
      <c r="C3956" s="23" t="s">
        <v>4268</v>
      </c>
      <c r="D3956" s="23" t="s">
        <v>18</v>
      </c>
      <c r="E3956" s="24">
        <v>5.4</v>
      </c>
    </row>
    <row r="3957" spans="2:5" ht="50.1" customHeight="1">
      <c r="B3957" s="23">
        <v>93104</v>
      </c>
      <c r="C3957" s="23" t="s">
        <v>4269</v>
      </c>
      <c r="D3957" s="23" t="s">
        <v>18</v>
      </c>
      <c r="E3957" s="24">
        <v>11.04</v>
      </c>
    </row>
    <row r="3958" spans="2:5" ht="50.1" customHeight="1">
      <c r="B3958" s="23">
        <v>93105</v>
      </c>
      <c r="C3958" s="23" t="s">
        <v>4270</v>
      </c>
      <c r="D3958" s="23" t="s">
        <v>18</v>
      </c>
      <c r="E3958" s="24">
        <v>13.29</v>
      </c>
    </row>
    <row r="3959" spans="2:5" ht="50.1" customHeight="1">
      <c r="B3959" s="23">
        <v>93106</v>
      </c>
      <c r="C3959" s="23" t="s">
        <v>4271</v>
      </c>
      <c r="D3959" s="23" t="s">
        <v>18</v>
      </c>
      <c r="E3959" s="24">
        <v>232.74</v>
      </c>
    </row>
    <row r="3960" spans="2:5" ht="50.1" customHeight="1">
      <c r="B3960" s="23">
        <v>93107</v>
      </c>
      <c r="C3960" s="23" t="s">
        <v>4272</v>
      </c>
      <c r="D3960" s="23" t="s">
        <v>18</v>
      </c>
      <c r="E3960" s="24">
        <v>9.52</v>
      </c>
    </row>
    <row r="3961" spans="2:5" ht="50.1" customHeight="1">
      <c r="B3961" s="23">
        <v>93108</v>
      </c>
      <c r="C3961" s="23" t="s">
        <v>4273</v>
      </c>
      <c r="D3961" s="23" t="s">
        <v>18</v>
      </c>
      <c r="E3961" s="24">
        <v>9.06</v>
      </c>
    </row>
    <row r="3962" spans="2:5" ht="50.1" customHeight="1">
      <c r="B3962" s="23">
        <v>93109</v>
      </c>
      <c r="C3962" s="23" t="s">
        <v>4274</v>
      </c>
      <c r="D3962" s="23" t="s">
        <v>18</v>
      </c>
      <c r="E3962" s="24">
        <v>271.44</v>
      </c>
    </row>
    <row r="3963" spans="2:5" ht="50.1" customHeight="1">
      <c r="B3963" s="23">
        <v>93110</v>
      </c>
      <c r="C3963" s="23" t="s">
        <v>4275</v>
      </c>
      <c r="D3963" s="23" t="s">
        <v>18</v>
      </c>
      <c r="E3963" s="24">
        <v>13.24</v>
      </c>
    </row>
    <row r="3964" spans="2:5" ht="50.1" customHeight="1">
      <c r="B3964" s="23">
        <v>93111</v>
      </c>
      <c r="C3964" s="23" t="s">
        <v>4276</v>
      </c>
      <c r="D3964" s="23" t="s">
        <v>18</v>
      </c>
      <c r="E3964" s="24">
        <v>14.98</v>
      </c>
    </row>
    <row r="3965" spans="2:5" ht="50.1" customHeight="1">
      <c r="B3965" s="23">
        <v>93112</v>
      </c>
      <c r="C3965" s="23" t="s">
        <v>4277</v>
      </c>
      <c r="D3965" s="23" t="s">
        <v>18</v>
      </c>
      <c r="E3965" s="24">
        <v>26.87</v>
      </c>
    </row>
    <row r="3966" spans="2:5" ht="50.1" customHeight="1">
      <c r="B3966" s="23">
        <v>93113</v>
      </c>
      <c r="C3966" s="23" t="s">
        <v>4278</v>
      </c>
      <c r="D3966" s="23" t="s">
        <v>18</v>
      </c>
      <c r="E3966" s="24">
        <v>13.5</v>
      </c>
    </row>
    <row r="3967" spans="2:5" ht="50.1" customHeight="1">
      <c r="B3967" s="23">
        <v>93114</v>
      </c>
      <c r="C3967" s="23" t="s">
        <v>4279</v>
      </c>
      <c r="D3967" s="23" t="s">
        <v>18</v>
      </c>
      <c r="E3967" s="24">
        <v>20.46</v>
      </c>
    </row>
    <row r="3968" spans="2:5" ht="50.1" customHeight="1">
      <c r="B3968" s="23">
        <v>93115</v>
      </c>
      <c r="C3968" s="23" t="s">
        <v>4280</v>
      </c>
      <c r="D3968" s="23" t="s">
        <v>18</v>
      </c>
      <c r="E3968" s="24">
        <v>45.39</v>
      </c>
    </row>
    <row r="3969" spans="2:5" ht="50.1" customHeight="1">
      <c r="B3969" s="23">
        <v>93116</v>
      </c>
      <c r="C3969" s="23" t="s">
        <v>4281</v>
      </c>
      <c r="D3969" s="23" t="s">
        <v>18</v>
      </c>
      <c r="E3969" s="24">
        <v>299.35000000000002</v>
      </c>
    </row>
    <row r="3970" spans="2:5" ht="50.1" customHeight="1">
      <c r="B3970" s="23">
        <v>93117</v>
      </c>
      <c r="C3970" s="23" t="s">
        <v>4282</v>
      </c>
      <c r="D3970" s="23" t="s">
        <v>18</v>
      </c>
      <c r="E3970" s="24">
        <v>33.57</v>
      </c>
    </row>
    <row r="3971" spans="2:5" ht="50.1" customHeight="1">
      <c r="B3971" s="23">
        <v>93118</v>
      </c>
      <c r="C3971" s="23" t="s">
        <v>4283</v>
      </c>
      <c r="D3971" s="23" t="s">
        <v>18</v>
      </c>
      <c r="E3971" s="24">
        <v>49.72</v>
      </c>
    </row>
    <row r="3972" spans="2:5" ht="50.1" customHeight="1">
      <c r="B3972" s="23">
        <v>93119</v>
      </c>
      <c r="C3972" s="23" t="s">
        <v>4284</v>
      </c>
      <c r="D3972" s="23" t="s">
        <v>18</v>
      </c>
      <c r="E3972" s="24">
        <v>10.14</v>
      </c>
    </row>
    <row r="3973" spans="2:5" ht="50.1" customHeight="1">
      <c r="B3973" s="23">
        <v>93120</v>
      </c>
      <c r="C3973" s="23" t="s">
        <v>4285</v>
      </c>
      <c r="D3973" s="23" t="s">
        <v>18</v>
      </c>
      <c r="E3973" s="24">
        <v>15.13</v>
      </c>
    </row>
    <row r="3974" spans="2:5" ht="50.1" customHeight="1">
      <c r="B3974" s="23">
        <v>93121</v>
      </c>
      <c r="C3974" s="23" t="s">
        <v>4286</v>
      </c>
      <c r="D3974" s="23" t="s">
        <v>18</v>
      </c>
      <c r="E3974" s="24">
        <v>16.45</v>
      </c>
    </row>
    <row r="3975" spans="2:5" ht="50.1" customHeight="1">
      <c r="B3975" s="23">
        <v>93122</v>
      </c>
      <c r="C3975" s="23" t="s">
        <v>4287</v>
      </c>
      <c r="D3975" s="23" t="s">
        <v>18</v>
      </c>
      <c r="E3975" s="24">
        <v>14.61</v>
      </c>
    </row>
    <row r="3976" spans="2:5" ht="50.1" customHeight="1">
      <c r="B3976" s="23">
        <v>93123</v>
      </c>
      <c r="C3976" s="23" t="s">
        <v>4288</v>
      </c>
      <c r="D3976" s="23" t="s">
        <v>18</v>
      </c>
      <c r="E3976" s="24">
        <v>31.02</v>
      </c>
    </row>
    <row r="3977" spans="2:5" ht="50.1" customHeight="1">
      <c r="B3977" s="23">
        <v>93124</v>
      </c>
      <c r="C3977" s="23" t="s">
        <v>4289</v>
      </c>
      <c r="D3977" s="23" t="s">
        <v>18</v>
      </c>
      <c r="E3977" s="24">
        <v>48.21</v>
      </c>
    </row>
    <row r="3978" spans="2:5" ht="50.1" customHeight="1">
      <c r="B3978" s="23">
        <v>93125</v>
      </c>
      <c r="C3978" s="23" t="s">
        <v>4290</v>
      </c>
      <c r="D3978" s="23" t="s">
        <v>18</v>
      </c>
      <c r="E3978" s="24">
        <v>69.8</v>
      </c>
    </row>
    <row r="3979" spans="2:5" ht="50.1" customHeight="1">
      <c r="B3979" s="23">
        <v>93126</v>
      </c>
      <c r="C3979" s="23" t="s">
        <v>4291</v>
      </c>
      <c r="D3979" s="23" t="s">
        <v>18</v>
      </c>
      <c r="E3979" s="24">
        <v>152.71</v>
      </c>
    </row>
    <row r="3980" spans="2:5" ht="50.1" customHeight="1">
      <c r="B3980" s="23">
        <v>93133</v>
      </c>
      <c r="C3980" s="23" t="s">
        <v>4292</v>
      </c>
      <c r="D3980" s="23" t="s">
        <v>18</v>
      </c>
      <c r="E3980" s="24">
        <v>12.39</v>
      </c>
    </row>
    <row r="3981" spans="2:5" ht="50.1" customHeight="1">
      <c r="B3981" s="23">
        <v>94465</v>
      </c>
      <c r="C3981" s="23" t="s">
        <v>4293</v>
      </c>
      <c r="D3981" s="23" t="s">
        <v>18</v>
      </c>
      <c r="E3981" s="24">
        <v>32.69</v>
      </c>
    </row>
    <row r="3982" spans="2:5" ht="50.1" customHeight="1">
      <c r="B3982" s="23">
        <v>94466</v>
      </c>
      <c r="C3982" s="23" t="s">
        <v>4294</v>
      </c>
      <c r="D3982" s="23" t="s">
        <v>18</v>
      </c>
      <c r="E3982" s="24">
        <v>32.71</v>
      </c>
    </row>
    <row r="3983" spans="2:5" ht="50.1" customHeight="1">
      <c r="B3983" s="23">
        <v>94467</v>
      </c>
      <c r="C3983" s="23" t="s">
        <v>4295</v>
      </c>
      <c r="D3983" s="23" t="s">
        <v>18</v>
      </c>
      <c r="E3983" s="24">
        <v>49.27</v>
      </c>
    </row>
    <row r="3984" spans="2:5" ht="50.1" customHeight="1">
      <c r="B3984" s="23">
        <v>94468</v>
      </c>
      <c r="C3984" s="23" t="s">
        <v>4296</v>
      </c>
      <c r="D3984" s="23" t="s">
        <v>18</v>
      </c>
      <c r="E3984" s="24">
        <v>43.39</v>
      </c>
    </row>
    <row r="3985" spans="2:5" ht="50.1" customHeight="1">
      <c r="B3985" s="23">
        <v>94469</v>
      </c>
      <c r="C3985" s="23" t="s">
        <v>4297</v>
      </c>
      <c r="D3985" s="23" t="s">
        <v>18</v>
      </c>
      <c r="E3985" s="24">
        <v>71.11</v>
      </c>
    </row>
    <row r="3986" spans="2:5" ht="50.1" customHeight="1">
      <c r="B3986" s="23">
        <v>94470</v>
      </c>
      <c r="C3986" s="23" t="s">
        <v>4298</v>
      </c>
      <c r="D3986" s="23" t="s">
        <v>18</v>
      </c>
      <c r="E3986" s="24">
        <v>65.88</v>
      </c>
    </row>
    <row r="3987" spans="2:5" ht="50.1" customHeight="1">
      <c r="B3987" s="23">
        <v>94471</v>
      </c>
      <c r="C3987" s="23" t="s">
        <v>4299</v>
      </c>
      <c r="D3987" s="23" t="s">
        <v>18</v>
      </c>
      <c r="E3987" s="24">
        <v>47.28</v>
      </c>
    </row>
    <row r="3988" spans="2:5" ht="50.1" customHeight="1">
      <c r="B3988" s="23">
        <v>94472</v>
      </c>
      <c r="C3988" s="23" t="s">
        <v>4300</v>
      </c>
      <c r="D3988" s="23" t="s">
        <v>18</v>
      </c>
      <c r="E3988" s="24">
        <v>48.59</v>
      </c>
    </row>
    <row r="3989" spans="2:5" ht="50.1" customHeight="1">
      <c r="B3989" s="23">
        <v>94473</v>
      </c>
      <c r="C3989" s="23" t="s">
        <v>4301</v>
      </c>
      <c r="D3989" s="23" t="s">
        <v>18</v>
      </c>
      <c r="E3989" s="24">
        <v>70.709999999999994</v>
      </c>
    </row>
    <row r="3990" spans="2:5" ht="50.1" customHeight="1">
      <c r="B3990" s="23">
        <v>94474</v>
      </c>
      <c r="C3990" s="23" t="s">
        <v>4302</v>
      </c>
      <c r="D3990" s="23" t="s">
        <v>18</v>
      </c>
      <c r="E3990" s="24">
        <v>76.47</v>
      </c>
    </row>
    <row r="3991" spans="2:5" ht="50.1" customHeight="1">
      <c r="B3991" s="23">
        <v>94475</v>
      </c>
      <c r="C3991" s="23" t="s">
        <v>4303</v>
      </c>
      <c r="D3991" s="23" t="s">
        <v>18</v>
      </c>
      <c r="E3991" s="24">
        <v>96.74</v>
      </c>
    </row>
    <row r="3992" spans="2:5" ht="50.1" customHeight="1">
      <c r="B3992" s="23">
        <v>94476</v>
      </c>
      <c r="C3992" s="23" t="s">
        <v>4304</v>
      </c>
      <c r="D3992" s="23" t="s">
        <v>18</v>
      </c>
      <c r="E3992" s="24">
        <v>107.84</v>
      </c>
    </row>
    <row r="3993" spans="2:5" ht="50.1" customHeight="1">
      <c r="B3993" s="23">
        <v>94477</v>
      </c>
      <c r="C3993" s="23" t="s">
        <v>4305</v>
      </c>
      <c r="D3993" s="23" t="s">
        <v>18</v>
      </c>
      <c r="E3993" s="24">
        <v>62.93</v>
      </c>
    </row>
    <row r="3994" spans="2:5" ht="50.1" customHeight="1">
      <c r="B3994" s="23">
        <v>94478</v>
      </c>
      <c r="C3994" s="23" t="s">
        <v>4306</v>
      </c>
      <c r="D3994" s="23" t="s">
        <v>18</v>
      </c>
      <c r="E3994" s="24">
        <v>97.07</v>
      </c>
    </row>
    <row r="3995" spans="2:5" ht="50.1" customHeight="1">
      <c r="B3995" s="23">
        <v>94479</v>
      </c>
      <c r="C3995" s="23" t="s">
        <v>4307</v>
      </c>
      <c r="D3995" s="23" t="s">
        <v>18</v>
      </c>
      <c r="E3995" s="24">
        <v>127.82</v>
      </c>
    </row>
    <row r="3996" spans="2:5" ht="50.1" customHeight="1">
      <c r="B3996" s="23">
        <v>94606</v>
      </c>
      <c r="C3996" s="23" t="s">
        <v>4308</v>
      </c>
      <c r="D3996" s="23" t="s">
        <v>18</v>
      </c>
      <c r="E3996" s="24">
        <v>45.38</v>
      </c>
    </row>
    <row r="3997" spans="2:5" ht="50.1" customHeight="1">
      <c r="B3997" s="23">
        <v>94608</v>
      </c>
      <c r="C3997" s="23" t="s">
        <v>4309</v>
      </c>
      <c r="D3997" s="23" t="s">
        <v>18</v>
      </c>
      <c r="E3997" s="24">
        <v>104.65</v>
      </c>
    </row>
    <row r="3998" spans="2:5" ht="50.1" customHeight="1">
      <c r="B3998" s="23">
        <v>94610</v>
      </c>
      <c r="C3998" s="23" t="s">
        <v>4310</v>
      </c>
      <c r="D3998" s="23" t="s">
        <v>18</v>
      </c>
      <c r="E3998" s="24">
        <v>153.58000000000001</v>
      </c>
    </row>
    <row r="3999" spans="2:5" ht="50.1" customHeight="1">
      <c r="B3999" s="23">
        <v>94612</v>
      </c>
      <c r="C3999" s="23" t="s">
        <v>4311</v>
      </c>
      <c r="D3999" s="23" t="s">
        <v>18</v>
      </c>
      <c r="E3999" s="24">
        <v>213.42</v>
      </c>
    </row>
    <row r="4000" spans="2:5" ht="50.1" customHeight="1">
      <c r="B4000" s="23">
        <v>94614</v>
      </c>
      <c r="C4000" s="23" t="s">
        <v>4312</v>
      </c>
      <c r="D4000" s="23" t="s">
        <v>18</v>
      </c>
      <c r="E4000" s="24">
        <v>75.88</v>
      </c>
    </row>
    <row r="4001" spans="2:5" ht="50.1" customHeight="1">
      <c r="B4001" s="23">
        <v>94615</v>
      </c>
      <c r="C4001" s="23" t="s">
        <v>4313</v>
      </c>
      <c r="D4001" s="23" t="s">
        <v>18</v>
      </c>
      <c r="E4001" s="24">
        <v>85.18</v>
      </c>
    </row>
    <row r="4002" spans="2:5" ht="50.1" customHeight="1">
      <c r="B4002" s="23">
        <v>94616</v>
      </c>
      <c r="C4002" s="23" t="s">
        <v>4314</v>
      </c>
      <c r="D4002" s="23" t="s">
        <v>18</v>
      </c>
      <c r="E4002" s="24">
        <v>198.17</v>
      </c>
    </row>
    <row r="4003" spans="2:5" ht="50.1" customHeight="1">
      <c r="B4003" s="23">
        <v>94617</v>
      </c>
      <c r="C4003" s="23" t="s">
        <v>4315</v>
      </c>
      <c r="D4003" s="23" t="s">
        <v>18</v>
      </c>
      <c r="E4003" s="24">
        <v>165.82</v>
      </c>
    </row>
    <row r="4004" spans="2:5" ht="50.1" customHeight="1">
      <c r="B4004" s="23">
        <v>94618</v>
      </c>
      <c r="C4004" s="23" t="s">
        <v>4316</v>
      </c>
      <c r="D4004" s="23" t="s">
        <v>18</v>
      </c>
      <c r="E4004" s="24">
        <v>195.35</v>
      </c>
    </row>
    <row r="4005" spans="2:5" ht="50.1" customHeight="1">
      <c r="B4005" s="23">
        <v>94620</v>
      </c>
      <c r="C4005" s="23" t="s">
        <v>4317</v>
      </c>
      <c r="D4005" s="23" t="s">
        <v>18</v>
      </c>
      <c r="E4005" s="24">
        <v>437.35</v>
      </c>
    </row>
    <row r="4006" spans="2:5" ht="50.1" customHeight="1">
      <c r="B4006" s="23">
        <v>94622</v>
      </c>
      <c r="C4006" s="23" t="s">
        <v>4318</v>
      </c>
      <c r="D4006" s="23" t="s">
        <v>18</v>
      </c>
      <c r="E4006" s="24">
        <v>110.09</v>
      </c>
    </row>
    <row r="4007" spans="2:5" ht="50.1" customHeight="1">
      <c r="B4007" s="23">
        <v>94623</v>
      </c>
      <c r="C4007" s="23" t="s">
        <v>4319</v>
      </c>
      <c r="D4007" s="23" t="s">
        <v>18</v>
      </c>
      <c r="E4007" s="24">
        <v>246.11</v>
      </c>
    </row>
    <row r="4008" spans="2:5" ht="50.1" customHeight="1">
      <c r="B4008" s="23">
        <v>94624</v>
      </c>
      <c r="C4008" s="23" t="s">
        <v>4320</v>
      </c>
      <c r="D4008" s="23" t="s">
        <v>18</v>
      </c>
      <c r="E4008" s="24">
        <v>370.42</v>
      </c>
    </row>
    <row r="4009" spans="2:5" ht="50.1" customHeight="1">
      <c r="B4009" s="23">
        <v>94625</v>
      </c>
      <c r="C4009" s="23" t="s">
        <v>4321</v>
      </c>
      <c r="D4009" s="23" t="s">
        <v>18</v>
      </c>
      <c r="E4009" s="24">
        <v>759.65</v>
      </c>
    </row>
    <row r="4010" spans="2:5" ht="50.1" customHeight="1">
      <c r="B4010" s="23">
        <v>94656</v>
      </c>
      <c r="C4010" s="23" t="s">
        <v>4322</v>
      </c>
      <c r="D4010" s="23" t="s">
        <v>18</v>
      </c>
      <c r="E4010" s="24">
        <v>4.26</v>
      </c>
    </row>
    <row r="4011" spans="2:5" ht="50.1" customHeight="1">
      <c r="B4011" s="23">
        <v>94657</v>
      </c>
      <c r="C4011" s="23" t="s">
        <v>4323</v>
      </c>
      <c r="D4011" s="23" t="s">
        <v>18</v>
      </c>
      <c r="E4011" s="24">
        <v>4.2</v>
      </c>
    </row>
    <row r="4012" spans="2:5" ht="50.1" customHeight="1">
      <c r="B4012" s="23">
        <v>94658</v>
      </c>
      <c r="C4012" s="23" t="s">
        <v>4324</v>
      </c>
      <c r="D4012" s="23" t="s">
        <v>18</v>
      </c>
      <c r="E4012" s="24">
        <v>4.84</v>
      </c>
    </row>
    <row r="4013" spans="2:5" ht="50.1" customHeight="1">
      <c r="B4013" s="23">
        <v>94659</v>
      </c>
      <c r="C4013" s="23" t="s">
        <v>4325</v>
      </c>
      <c r="D4013" s="23" t="s">
        <v>18</v>
      </c>
      <c r="E4013" s="24">
        <v>4.9000000000000004</v>
      </c>
    </row>
    <row r="4014" spans="2:5" ht="50.1" customHeight="1">
      <c r="B4014" s="23">
        <v>94660</v>
      </c>
      <c r="C4014" s="23" t="s">
        <v>4326</v>
      </c>
      <c r="D4014" s="23" t="s">
        <v>18</v>
      </c>
      <c r="E4014" s="24">
        <v>7.77</v>
      </c>
    </row>
    <row r="4015" spans="2:5" ht="50.1" customHeight="1">
      <c r="B4015" s="23">
        <v>94661</v>
      </c>
      <c r="C4015" s="23" t="s">
        <v>4327</v>
      </c>
      <c r="D4015" s="23" t="s">
        <v>18</v>
      </c>
      <c r="E4015" s="24">
        <v>8.0399999999999991</v>
      </c>
    </row>
    <row r="4016" spans="2:5" ht="50.1" customHeight="1">
      <c r="B4016" s="23">
        <v>94662</v>
      </c>
      <c r="C4016" s="23" t="s">
        <v>4328</v>
      </c>
      <c r="D4016" s="23" t="s">
        <v>18</v>
      </c>
      <c r="E4016" s="24">
        <v>8.35</v>
      </c>
    </row>
    <row r="4017" spans="2:5" ht="50.1" customHeight="1">
      <c r="B4017" s="23">
        <v>94663</v>
      </c>
      <c r="C4017" s="23" t="s">
        <v>4329</v>
      </c>
      <c r="D4017" s="23" t="s">
        <v>18</v>
      </c>
      <c r="E4017" s="24">
        <v>8.4600000000000009</v>
      </c>
    </row>
    <row r="4018" spans="2:5" ht="50.1" customHeight="1">
      <c r="B4018" s="23">
        <v>94664</v>
      </c>
      <c r="C4018" s="23" t="s">
        <v>4330</v>
      </c>
      <c r="D4018" s="23" t="s">
        <v>18</v>
      </c>
      <c r="E4018" s="24">
        <v>17.47</v>
      </c>
    </row>
    <row r="4019" spans="2:5" ht="50.1" customHeight="1">
      <c r="B4019" s="23">
        <v>94665</v>
      </c>
      <c r="C4019" s="23" t="s">
        <v>4331</v>
      </c>
      <c r="D4019" s="23" t="s">
        <v>18</v>
      </c>
      <c r="E4019" s="24">
        <v>17.46</v>
      </c>
    </row>
    <row r="4020" spans="2:5" ht="50.1" customHeight="1">
      <c r="B4020" s="23">
        <v>94666</v>
      </c>
      <c r="C4020" s="23" t="s">
        <v>4332</v>
      </c>
      <c r="D4020" s="23" t="s">
        <v>18</v>
      </c>
      <c r="E4020" s="24">
        <v>20.83</v>
      </c>
    </row>
    <row r="4021" spans="2:5" ht="50.1" customHeight="1">
      <c r="B4021" s="23">
        <v>94667</v>
      </c>
      <c r="C4021" s="23" t="s">
        <v>4333</v>
      </c>
      <c r="D4021" s="23" t="s">
        <v>18</v>
      </c>
      <c r="E4021" s="24">
        <v>22.93</v>
      </c>
    </row>
    <row r="4022" spans="2:5" ht="50.1" customHeight="1">
      <c r="B4022" s="23">
        <v>94668</v>
      </c>
      <c r="C4022" s="23" t="s">
        <v>4334</v>
      </c>
      <c r="D4022" s="23" t="s">
        <v>18</v>
      </c>
      <c r="E4022" s="24">
        <v>35.770000000000003</v>
      </c>
    </row>
    <row r="4023" spans="2:5" ht="50.1" customHeight="1">
      <c r="B4023" s="23">
        <v>94669</v>
      </c>
      <c r="C4023" s="23" t="s">
        <v>4335</v>
      </c>
      <c r="D4023" s="23" t="s">
        <v>18</v>
      </c>
      <c r="E4023" s="24">
        <v>47.51</v>
      </c>
    </row>
    <row r="4024" spans="2:5" ht="50.1" customHeight="1">
      <c r="B4024" s="23">
        <v>94670</v>
      </c>
      <c r="C4024" s="23" t="s">
        <v>4336</v>
      </c>
      <c r="D4024" s="23" t="s">
        <v>18</v>
      </c>
      <c r="E4024" s="24">
        <v>46.22</v>
      </c>
    </row>
    <row r="4025" spans="2:5" ht="50.1" customHeight="1">
      <c r="B4025" s="23">
        <v>94671</v>
      </c>
      <c r="C4025" s="23" t="s">
        <v>4337</v>
      </c>
      <c r="D4025" s="23" t="s">
        <v>18</v>
      </c>
      <c r="E4025" s="24">
        <v>65.81</v>
      </c>
    </row>
    <row r="4026" spans="2:5" ht="50.1" customHeight="1">
      <c r="B4026" s="23">
        <v>94672</v>
      </c>
      <c r="C4026" s="23" t="s">
        <v>4338</v>
      </c>
      <c r="D4026" s="23" t="s">
        <v>18</v>
      </c>
      <c r="E4026" s="24">
        <v>7.18</v>
      </c>
    </row>
    <row r="4027" spans="2:5" ht="50.1" customHeight="1">
      <c r="B4027" s="23">
        <v>94673</v>
      </c>
      <c r="C4027" s="23" t="s">
        <v>4339</v>
      </c>
      <c r="D4027" s="23" t="s">
        <v>18</v>
      </c>
      <c r="E4027" s="24">
        <v>7.02</v>
      </c>
    </row>
    <row r="4028" spans="2:5" ht="50.1" customHeight="1">
      <c r="B4028" s="23">
        <v>94674</v>
      </c>
      <c r="C4028" s="23" t="s">
        <v>4340</v>
      </c>
      <c r="D4028" s="23" t="s">
        <v>18</v>
      </c>
      <c r="E4028" s="24">
        <v>6.48</v>
      </c>
    </row>
    <row r="4029" spans="2:5" ht="50.1" customHeight="1">
      <c r="B4029" s="23">
        <v>94675</v>
      </c>
      <c r="C4029" s="23" t="s">
        <v>4341</v>
      </c>
      <c r="D4029" s="23" t="s">
        <v>18</v>
      </c>
      <c r="E4029" s="24">
        <v>9.44</v>
      </c>
    </row>
    <row r="4030" spans="2:5" ht="50.1" customHeight="1">
      <c r="B4030" s="23">
        <v>94676</v>
      </c>
      <c r="C4030" s="23" t="s">
        <v>4342</v>
      </c>
      <c r="D4030" s="23" t="s">
        <v>18</v>
      </c>
      <c r="E4030" s="24">
        <v>10.84</v>
      </c>
    </row>
    <row r="4031" spans="2:5" ht="50.1" customHeight="1">
      <c r="B4031" s="23">
        <v>94677</v>
      </c>
      <c r="C4031" s="23" t="s">
        <v>4343</v>
      </c>
      <c r="D4031" s="23" t="s">
        <v>18</v>
      </c>
      <c r="E4031" s="24">
        <v>15.29</v>
      </c>
    </row>
    <row r="4032" spans="2:5" ht="50.1" customHeight="1">
      <c r="B4032" s="23">
        <v>94678</v>
      </c>
      <c r="C4032" s="23" t="s">
        <v>4344</v>
      </c>
      <c r="D4032" s="23" t="s">
        <v>18</v>
      </c>
      <c r="E4032" s="24">
        <v>11.1</v>
      </c>
    </row>
    <row r="4033" spans="2:5" ht="50.1" customHeight="1">
      <c r="B4033" s="23">
        <v>94679</v>
      </c>
      <c r="C4033" s="23" t="s">
        <v>4345</v>
      </c>
      <c r="D4033" s="23" t="s">
        <v>18</v>
      </c>
      <c r="E4033" s="24">
        <v>16.96</v>
      </c>
    </row>
    <row r="4034" spans="2:5" ht="50.1" customHeight="1">
      <c r="B4034" s="23">
        <v>94680</v>
      </c>
      <c r="C4034" s="23" t="s">
        <v>4346</v>
      </c>
      <c r="D4034" s="23" t="s">
        <v>18</v>
      </c>
      <c r="E4034" s="24">
        <v>28.36</v>
      </c>
    </row>
    <row r="4035" spans="2:5" ht="50.1" customHeight="1">
      <c r="B4035" s="23">
        <v>94681</v>
      </c>
      <c r="C4035" s="23" t="s">
        <v>4347</v>
      </c>
      <c r="D4035" s="23" t="s">
        <v>18</v>
      </c>
      <c r="E4035" s="24">
        <v>36.39</v>
      </c>
    </row>
    <row r="4036" spans="2:5" ht="50.1" customHeight="1">
      <c r="B4036" s="23">
        <v>94682</v>
      </c>
      <c r="C4036" s="23" t="s">
        <v>4348</v>
      </c>
      <c r="D4036" s="23" t="s">
        <v>18</v>
      </c>
      <c r="E4036" s="24">
        <v>69.72</v>
      </c>
    </row>
    <row r="4037" spans="2:5" ht="50.1" customHeight="1">
      <c r="B4037" s="23">
        <v>94683</v>
      </c>
      <c r="C4037" s="23" t="s">
        <v>4349</v>
      </c>
      <c r="D4037" s="23" t="s">
        <v>18</v>
      </c>
      <c r="E4037" s="24">
        <v>46.12</v>
      </c>
    </row>
    <row r="4038" spans="2:5" ht="50.1" customHeight="1">
      <c r="B4038" s="23">
        <v>94684</v>
      </c>
      <c r="C4038" s="23" t="s">
        <v>4350</v>
      </c>
      <c r="D4038" s="23" t="s">
        <v>18</v>
      </c>
      <c r="E4038" s="24">
        <v>90.59</v>
      </c>
    </row>
    <row r="4039" spans="2:5" ht="50.1" customHeight="1">
      <c r="B4039" s="23">
        <v>94685</v>
      </c>
      <c r="C4039" s="23" t="s">
        <v>4351</v>
      </c>
      <c r="D4039" s="23" t="s">
        <v>18</v>
      </c>
      <c r="E4039" s="24">
        <v>70.94</v>
      </c>
    </row>
    <row r="4040" spans="2:5" ht="50.1" customHeight="1">
      <c r="B4040" s="23">
        <v>94686</v>
      </c>
      <c r="C4040" s="23" t="s">
        <v>4352</v>
      </c>
      <c r="D4040" s="23" t="s">
        <v>18</v>
      </c>
      <c r="E4040" s="24">
        <v>164.65</v>
      </c>
    </row>
    <row r="4041" spans="2:5" ht="50.1" customHeight="1">
      <c r="B4041" s="23">
        <v>94687</v>
      </c>
      <c r="C4041" s="23" t="s">
        <v>4353</v>
      </c>
      <c r="D4041" s="23" t="s">
        <v>18</v>
      </c>
      <c r="E4041" s="24">
        <v>135.03</v>
      </c>
    </row>
    <row r="4042" spans="2:5" ht="50.1" customHeight="1">
      <c r="B4042" s="23">
        <v>94688</v>
      </c>
      <c r="C4042" s="23" t="s">
        <v>4354</v>
      </c>
      <c r="D4042" s="23" t="s">
        <v>18</v>
      </c>
      <c r="E4042" s="24">
        <v>7.69</v>
      </c>
    </row>
    <row r="4043" spans="2:5" ht="50.1" customHeight="1">
      <c r="B4043" s="23">
        <v>94689</v>
      </c>
      <c r="C4043" s="23" t="s">
        <v>4355</v>
      </c>
      <c r="D4043" s="23" t="s">
        <v>18</v>
      </c>
      <c r="E4043" s="24">
        <v>9.82</v>
      </c>
    </row>
    <row r="4044" spans="2:5" ht="50.1" customHeight="1">
      <c r="B4044" s="23">
        <v>94690</v>
      </c>
      <c r="C4044" s="23" t="s">
        <v>4356</v>
      </c>
      <c r="D4044" s="23" t="s">
        <v>18</v>
      </c>
      <c r="E4044" s="24">
        <v>9.48</v>
      </c>
    </row>
    <row r="4045" spans="2:5" ht="50.1" customHeight="1">
      <c r="B4045" s="23">
        <v>94691</v>
      </c>
      <c r="C4045" s="23" t="s">
        <v>4357</v>
      </c>
      <c r="D4045" s="23" t="s">
        <v>18</v>
      </c>
      <c r="E4045" s="24">
        <v>10.71</v>
      </c>
    </row>
    <row r="4046" spans="2:5" ht="50.1" customHeight="1">
      <c r="B4046" s="23">
        <v>94692</v>
      </c>
      <c r="C4046" s="23" t="s">
        <v>4358</v>
      </c>
      <c r="D4046" s="23" t="s">
        <v>18</v>
      </c>
      <c r="E4046" s="24">
        <v>16.05</v>
      </c>
    </row>
    <row r="4047" spans="2:5" ht="50.1" customHeight="1">
      <c r="B4047" s="23">
        <v>94693</v>
      </c>
      <c r="C4047" s="23" t="s">
        <v>4359</v>
      </c>
      <c r="D4047" s="23" t="s">
        <v>18</v>
      </c>
      <c r="E4047" s="24">
        <v>16.670000000000002</v>
      </c>
    </row>
    <row r="4048" spans="2:5" ht="50.1" customHeight="1">
      <c r="B4048" s="23">
        <v>94694</v>
      </c>
      <c r="C4048" s="23" t="s">
        <v>4360</v>
      </c>
      <c r="D4048" s="23" t="s">
        <v>18</v>
      </c>
      <c r="E4048" s="24">
        <v>16.71</v>
      </c>
    </row>
    <row r="4049" spans="2:5" ht="50.1" customHeight="1">
      <c r="B4049" s="23">
        <v>94695</v>
      </c>
      <c r="C4049" s="23" t="s">
        <v>4361</v>
      </c>
      <c r="D4049" s="23" t="s">
        <v>18</v>
      </c>
      <c r="E4049" s="24">
        <v>21.5</v>
      </c>
    </row>
    <row r="4050" spans="2:5" ht="50.1" customHeight="1">
      <c r="B4050" s="23">
        <v>94696</v>
      </c>
      <c r="C4050" s="23" t="s">
        <v>4362</v>
      </c>
      <c r="D4050" s="23" t="s">
        <v>18</v>
      </c>
      <c r="E4050" s="24">
        <v>37.01</v>
      </c>
    </row>
    <row r="4051" spans="2:5" ht="50.1" customHeight="1">
      <c r="B4051" s="23">
        <v>94697</v>
      </c>
      <c r="C4051" s="23" t="s">
        <v>4363</v>
      </c>
      <c r="D4051" s="23" t="s">
        <v>18</v>
      </c>
      <c r="E4051" s="24">
        <v>55.58</v>
      </c>
    </row>
    <row r="4052" spans="2:5" ht="50.1" customHeight="1">
      <c r="B4052" s="23">
        <v>94698</v>
      </c>
      <c r="C4052" s="23" t="s">
        <v>4364</v>
      </c>
      <c r="D4052" s="23" t="s">
        <v>18</v>
      </c>
      <c r="E4052" s="24">
        <v>49.05</v>
      </c>
    </row>
    <row r="4053" spans="2:5" ht="50.1" customHeight="1">
      <c r="B4053" s="23">
        <v>94699</v>
      </c>
      <c r="C4053" s="23" t="s">
        <v>4365</v>
      </c>
      <c r="D4053" s="23" t="s">
        <v>18</v>
      </c>
      <c r="E4053" s="24">
        <v>93.86</v>
      </c>
    </row>
    <row r="4054" spans="2:5" ht="50.1" customHeight="1">
      <c r="B4054" s="23">
        <v>94700</v>
      </c>
      <c r="C4054" s="23" t="s">
        <v>4366</v>
      </c>
      <c r="D4054" s="23" t="s">
        <v>18</v>
      </c>
      <c r="E4054" s="24">
        <v>80.5</v>
      </c>
    </row>
    <row r="4055" spans="2:5" ht="50.1" customHeight="1">
      <c r="B4055" s="23">
        <v>94701</v>
      </c>
      <c r="C4055" s="23" t="s">
        <v>4367</v>
      </c>
      <c r="D4055" s="23" t="s">
        <v>18</v>
      </c>
      <c r="E4055" s="24">
        <v>136.25</v>
      </c>
    </row>
    <row r="4056" spans="2:5" ht="50.1" customHeight="1">
      <c r="B4056" s="23">
        <v>94702</v>
      </c>
      <c r="C4056" s="23" t="s">
        <v>4368</v>
      </c>
      <c r="D4056" s="23" t="s">
        <v>18</v>
      </c>
      <c r="E4056" s="24">
        <v>129.41999999999999</v>
      </c>
    </row>
    <row r="4057" spans="2:5" ht="50.1" customHeight="1">
      <c r="B4057" s="23">
        <v>94703</v>
      </c>
      <c r="C4057" s="23" t="s">
        <v>4369</v>
      </c>
      <c r="D4057" s="23" t="s">
        <v>18</v>
      </c>
      <c r="E4057" s="24">
        <v>12.68</v>
      </c>
    </row>
    <row r="4058" spans="2:5" ht="50.1" customHeight="1">
      <c r="B4058" s="23">
        <v>94704</v>
      </c>
      <c r="C4058" s="23" t="s">
        <v>4370</v>
      </c>
      <c r="D4058" s="23" t="s">
        <v>18</v>
      </c>
      <c r="E4058" s="24">
        <v>14.73</v>
      </c>
    </row>
    <row r="4059" spans="2:5" ht="50.1" customHeight="1">
      <c r="B4059" s="23">
        <v>94705</v>
      </c>
      <c r="C4059" s="23" t="s">
        <v>4371</v>
      </c>
      <c r="D4059" s="23" t="s">
        <v>18</v>
      </c>
      <c r="E4059" s="24">
        <v>17.84</v>
      </c>
    </row>
    <row r="4060" spans="2:5" ht="50.1" customHeight="1">
      <c r="B4060" s="23">
        <v>94706</v>
      </c>
      <c r="C4060" s="23" t="s">
        <v>4372</v>
      </c>
      <c r="D4060" s="23" t="s">
        <v>18</v>
      </c>
      <c r="E4060" s="24">
        <v>25.52</v>
      </c>
    </row>
    <row r="4061" spans="2:5" ht="50.1" customHeight="1">
      <c r="B4061" s="23">
        <v>94707</v>
      </c>
      <c r="C4061" s="23" t="s">
        <v>4373</v>
      </c>
      <c r="D4061" s="23" t="s">
        <v>18</v>
      </c>
      <c r="E4061" s="24">
        <v>31.28</v>
      </c>
    </row>
    <row r="4062" spans="2:5" ht="50.1" customHeight="1">
      <c r="B4062" s="23">
        <v>94708</v>
      </c>
      <c r="C4062" s="23" t="s">
        <v>4374</v>
      </c>
      <c r="D4062" s="23" t="s">
        <v>18</v>
      </c>
      <c r="E4062" s="24">
        <v>16.899999999999999</v>
      </c>
    </row>
    <row r="4063" spans="2:5" ht="50.1" customHeight="1">
      <c r="B4063" s="23">
        <v>94709</v>
      </c>
      <c r="C4063" s="23" t="s">
        <v>4375</v>
      </c>
      <c r="D4063" s="23" t="s">
        <v>18</v>
      </c>
      <c r="E4063" s="24">
        <v>20.99</v>
      </c>
    </row>
    <row r="4064" spans="2:5" ht="50.1" customHeight="1">
      <c r="B4064" s="23">
        <v>94710</v>
      </c>
      <c r="C4064" s="23" t="s">
        <v>4376</v>
      </c>
      <c r="D4064" s="23" t="s">
        <v>18</v>
      </c>
      <c r="E4064" s="24">
        <v>31.14</v>
      </c>
    </row>
    <row r="4065" spans="2:5" ht="50.1" customHeight="1">
      <c r="B4065" s="23">
        <v>94711</v>
      </c>
      <c r="C4065" s="23" t="s">
        <v>4377</v>
      </c>
      <c r="D4065" s="23" t="s">
        <v>18</v>
      </c>
      <c r="E4065" s="24">
        <v>37.47</v>
      </c>
    </row>
    <row r="4066" spans="2:5" ht="50.1" customHeight="1">
      <c r="B4066" s="23">
        <v>94712</v>
      </c>
      <c r="C4066" s="23" t="s">
        <v>4378</v>
      </c>
      <c r="D4066" s="23" t="s">
        <v>18</v>
      </c>
      <c r="E4066" s="24">
        <v>49.13</v>
      </c>
    </row>
    <row r="4067" spans="2:5" ht="50.1" customHeight="1">
      <c r="B4067" s="23">
        <v>94713</v>
      </c>
      <c r="C4067" s="23" t="s">
        <v>4379</v>
      </c>
      <c r="D4067" s="23" t="s">
        <v>18</v>
      </c>
      <c r="E4067" s="24">
        <v>123.09</v>
      </c>
    </row>
    <row r="4068" spans="2:5" ht="50.1" customHeight="1">
      <c r="B4068" s="23">
        <v>94714</v>
      </c>
      <c r="C4068" s="23" t="s">
        <v>4380</v>
      </c>
      <c r="D4068" s="23" t="s">
        <v>18</v>
      </c>
      <c r="E4068" s="24">
        <v>165.74</v>
      </c>
    </row>
    <row r="4069" spans="2:5" ht="50.1" customHeight="1">
      <c r="B4069" s="23">
        <v>94715</v>
      </c>
      <c r="C4069" s="23" t="s">
        <v>4381</v>
      </c>
      <c r="D4069" s="23" t="s">
        <v>18</v>
      </c>
      <c r="E4069" s="24">
        <v>227.58</v>
      </c>
    </row>
    <row r="4070" spans="2:5" ht="50.1" customHeight="1">
      <c r="B4070" s="23">
        <v>94724</v>
      </c>
      <c r="C4070" s="23" t="s">
        <v>4382</v>
      </c>
      <c r="D4070" s="23" t="s">
        <v>18</v>
      </c>
      <c r="E4070" s="24">
        <v>16.14</v>
      </c>
    </row>
    <row r="4071" spans="2:5" ht="50.1" customHeight="1">
      <c r="B4071" s="23">
        <v>94725</v>
      </c>
      <c r="C4071" s="23" t="s">
        <v>4383</v>
      </c>
      <c r="D4071" s="23" t="s">
        <v>18</v>
      </c>
      <c r="E4071" s="24">
        <v>4.47</v>
      </c>
    </row>
    <row r="4072" spans="2:5" ht="50.1" customHeight="1">
      <c r="B4072" s="23">
        <v>94726</v>
      </c>
      <c r="C4072" s="23" t="s">
        <v>4384</v>
      </c>
      <c r="D4072" s="23" t="s">
        <v>18</v>
      </c>
      <c r="E4072" s="24">
        <v>24.48</v>
      </c>
    </row>
    <row r="4073" spans="2:5" ht="50.1" customHeight="1">
      <c r="B4073" s="23">
        <v>94727</v>
      </c>
      <c r="C4073" s="23" t="s">
        <v>4385</v>
      </c>
      <c r="D4073" s="23" t="s">
        <v>18</v>
      </c>
      <c r="E4073" s="24">
        <v>6.01</v>
      </c>
    </row>
    <row r="4074" spans="2:5" ht="50.1" customHeight="1">
      <c r="B4074" s="23">
        <v>94728</v>
      </c>
      <c r="C4074" s="23" t="s">
        <v>4386</v>
      </c>
      <c r="D4074" s="23" t="s">
        <v>18</v>
      </c>
      <c r="E4074" s="24">
        <v>90.67</v>
      </c>
    </row>
    <row r="4075" spans="2:5" ht="50.1" customHeight="1">
      <c r="B4075" s="23">
        <v>94729</v>
      </c>
      <c r="C4075" s="23" t="s">
        <v>4387</v>
      </c>
      <c r="D4075" s="23" t="s">
        <v>18</v>
      </c>
      <c r="E4075" s="24">
        <v>10.26</v>
      </c>
    </row>
    <row r="4076" spans="2:5" ht="50.1" customHeight="1">
      <c r="B4076" s="23">
        <v>94730</v>
      </c>
      <c r="C4076" s="23" t="s">
        <v>4388</v>
      </c>
      <c r="D4076" s="23" t="s">
        <v>18</v>
      </c>
      <c r="E4076" s="24">
        <v>109.92</v>
      </c>
    </row>
    <row r="4077" spans="2:5" ht="50.1" customHeight="1">
      <c r="B4077" s="23">
        <v>94731</v>
      </c>
      <c r="C4077" s="23" t="s">
        <v>4389</v>
      </c>
      <c r="D4077" s="23" t="s">
        <v>18</v>
      </c>
      <c r="E4077" s="24">
        <v>12.61</v>
      </c>
    </row>
    <row r="4078" spans="2:5" ht="50.1" customHeight="1">
      <c r="B4078" s="23">
        <v>94733</v>
      </c>
      <c r="C4078" s="23" t="s">
        <v>4390</v>
      </c>
      <c r="D4078" s="23" t="s">
        <v>18</v>
      </c>
      <c r="E4078" s="24">
        <v>24.22</v>
      </c>
    </row>
    <row r="4079" spans="2:5" ht="50.1" customHeight="1">
      <c r="B4079" s="23">
        <v>94737</v>
      </c>
      <c r="C4079" s="23" t="s">
        <v>4391</v>
      </c>
      <c r="D4079" s="23" t="s">
        <v>18</v>
      </c>
      <c r="E4079" s="24">
        <v>97.29</v>
      </c>
    </row>
    <row r="4080" spans="2:5" ht="50.1" customHeight="1">
      <c r="B4080" s="23">
        <v>94740</v>
      </c>
      <c r="C4080" s="23" t="s">
        <v>4392</v>
      </c>
      <c r="D4080" s="23" t="s">
        <v>18</v>
      </c>
      <c r="E4080" s="24">
        <v>6.96</v>
      </c>
    </row>
    <row r="4081" spans="2:5" ht="50.1" customHeight="1">
      <c r="B4081" s="23">
        <v>94741</v>
      </c>
      <c r="C4081" s="23" t="s">
        <v>4393</v>
      </c>
      <c r="D4081" s="23" t="s">
        <v>18</v>
      </c>
      <c r="E4081" s="24">
        <v>8.3699999999999992</v>
      </c>
    </row>
    <row r="4082" spans="2:5" ht="50.1" customHeight="1">
      <c r="B4082" s="23">
        <v>94742</v>
      </c>
      <c r="C4082" s="23" t="s">
        <v>4394</v>
      </c>
      <c r="D4082" s="23" t="s">
        <v>18</v>
      </c>
      <c r="E4082" s="24">
        <v>9.9499999999999993</v>
      </c>
    </row>
    <row r="4083" spans="2:5" ht="50.1" customHeight="1">
      <c r="B4083" s="23">
        <v>94743</v>
      </c>
      <c r="C4083" s="23" t="s">
        <v>4395</v>
      </c>
      <c r="D4083" s="23" t="s">
        <v>18</v>
      </c>
      <c r="E4083" s="24">
        <v>10.84</v>
      </c>
    </row>
    <row r="4084" spans="2:5" ht="50.1" customHeight="1">
      <c r="B4084" s="23">
        <v>94744</v>
      </c>
      <c r="C4084" s="23" t="s">
        <v>4396</v>
      </c>
      <c r="D4084" s="23" t="s">
        <v>18</v>
      </c>
      <c r="E4084" s="24">
        <v>15.55</v>
      </c>
    </row>
    <row r="4085" spans="2:5" ht="50.1" customHeight="1">
      <c r="B4085" s="23">
        <v>94746</v>
      </c>
      <c r="C4085" s="23" t="s">
        <v>4397</v>
      </c>
      <c r="D4085" s="23" t="s">
        <v>18</v>
      </c>
      <c r="E4085" s="24">
        <v>21.5</v>
      </c>
    </row>
    <row r="4086" spans="2:5" ht="50.1" customHeight="1">
      <c r="B4086" s="23">
        <v>94748</v>
      </c>
      <c r="C4086" s="23" t="s">
        <v>4398</v>
      </c>
      <c r="D4086" s="23" t="s">
        <v>18</v>
      </c>
      <c r="E4086" s="24">
        <v>43.81</v>
      </c>
    </row>
    <row r="4087" spans="2:5" ht="50.1" customHeight="1">
      <c r="B4087" s="23">
        <v>94750</v>
      </c>
      <c r="C4087" s="23" t="s">
        <v>4399</v>
      </c>
      <c r="D4087" s="23" t="s">
        <v>18</v>
      </c>
      <c r="E4087" s="24">
        <v>100.01</v>
      </c>
    </row>
    <row r="4088" spans="2:5" ht="50.1" customHeight="1">
      <c r="B4088" s="23">
        <v>94752</v>
      </c>
      <c r="C4088" s="23" t="s">
        <v>4400</v>
      </c>
      <c r="D4088" s="23" t="s">
        <v>18</v>
      </c>
      <c r="E4088" s="24">
        <v>124.13</v>
      </c>
    </row>
    <row r="4089" spans="2:5" ht="50.1" customHeight="1">
      <c r="B4089" s="23">
        <v>94756</v>
      </c>
      <c r="C4089" s="23" t="s">
        <v>4401</v>
      </c>
      <c r="D4089" s="23" t="s">
        <v>18</v>
      </c>
      <c r="E4089" s="24">
        <v>8.89</v>
      </c>
    </row>
    <row r="4090" spans="2:5" ht="50.1" customHeight="1">
      <c r="B4090" s="23">
        <v>94757</v>
      </c>
      <c r="C4090" s="23" t="s">
        <v>4402</v>
      </c>
      <c r="D4090" s="23" t="s">
        <v>18</v>
      </c>
      <c r="E4090" s="24">
        <v>11.55</v>
      </c>
    </row>
    <row r="4091" spans="2:5" ht="50.1" customHeight="1">
      <c r="B4091" s="23">
        <v>94758</v>
      </c>
      <c r="C4091" s="23" t="s">
        <v>4403</v>
      </c>
      <c r="D4091" s="23" t="s">
        <v>18</v>
      </c>
      <c r="E4091" s="24">
        <v>27.56</v>
      </c>
    </row>
    <row r="4092" spans="2:5" ht="50.1" customHeight="1">
      <c r="B4092" s="23">
        <v>94759</v>
      </c>
      <c r="C4092" s="23" t="s">
        <v>4404</v>
      </c>
      <c r="D4092" s="23" t="s">
        <v>18</v>
      </c>
      <c r="E4092" s="24">
        <v>33.49</v>
      </c>
    </row>
    <row r="4093" spans="2:5" ht="50.1" customHeight="1">
      <c r="B4093" s="23">
        <v>94760</v>
      </c>
      <c r="C4093" s="23" t="s">
        <v>4405</v>
      </c>
      <c r="D4093" s="23" t="s">
        <v>18</v>
      </c>
      <c r="E4093" s="24">
        <v>55.2</v>
      </c>
    </row>
    <row r="4094" spans="2:5" ht="50.1" customHeight="1">
      <c r="B4094" s="23">
        <v>94761</v>
      </c>
      <c r="C4094" s="23" t="s">
        <v>4406</v>
      </c>
      <c r="D4094" s="23" t="s">
        <v>18</v>
      </c>
      <c r="E4094" s="24">
        <v>114.61</v>
      </c>
    </row>
    <row r="4095" spans="2:5" ht="50.1" customHeight="1">
      <c r="B4095" s="23">
        <v>94762</v>
      </c>
      <c r="C4095" s="23" t="s">
        <v>4407</v>
      </c>
      <c r="D4095" s="23" t="s">
        <v>18</v>
      </c>
      <c r="E4095" s="24">
        <v>149.33000000000001</v>
      </c>
    </row>
    <row r="4096" spans="2:5" ht="50.1" customHeight="1">
      <c r="B4096" s="23">
        <v>94783</v>
      </c>
      <c r="C4096" s="23" t="s">
        <v>4408</v>
      </c>
      <c r="D4096" s="23" t="s">
        <v>18</v>
      </c>
      <c r="E4096" s="24">
        <v>11.78</v>
      </c>
    </row>
    <row r="4097" spans="2:5" ht="50.1" customHeight="1">
      <c r="B4097" s="23">
        <v>94785</v>
      </c>
      <c r="C4097" s="23" t="s">
        <v>4409</v>
      </c>
      <c r="D4097" s="23" t="s">
        <v>18</v>
      </c>
      <c r="E4097" s="24">
        <v>21.28</v>
      </c>
    </row>
    <row r="4098" spans="2:5" ht="50.1" customHeight="1">
      <c r="B4098" s="23">
        <v>94786</v>
      </c>
      <c r="C4098" s="23" t="s">
        <v>4410</v>
      </c>
      <c r="D4098" s="23" t="s">
        <v>18</v>
      </c>
      <c r="E4098" s="24">
        <v>27.08</v>
      </c>
    </row>
    <row r="4099" spans="2:5" ht="50.1" customHeight="1">
      <c r="B4099" s="23">
        <v>94787</v>
      </c>
      <c r="C4099" s="23" t="s">
        <v>4411</v>
      </c>
      <c r="D4099" s="23" t="s">
        <v>18</v>
      </c>
      <c r="E4099" s="24">
        <v>35.94</v>
      </c>
    </row>
    <row r="4100" spans="2:5" ht="50.1" customHeight="1">
      <c r="B4100" s="23">
        <v>94788</v>
      </c>
      <c r="C4100" s="23" t="s">
        <v>4412</v>
      </c>
      <c r="D4100" s="23" t="s">
        <v>18</v>
      </c>
      <c r="E4100" s="24">
        <v>50.52</v>
      </c>
    </row>
    <row r="4101" spans="2:5" ht="50.1" customHeight="1">
      <c r="B4101" s="23">
        <v>94789</v>
      </c>
      <c r="C4101" s="23" t="s">
        <v>4413</v>
      </c>
      <c r="D4101" s="23" t="s">
        <v>18</v>
      </c>
      <c r="E4101" s="24">
        <v>151.66999999999999</v>
      </c>
    </row>
    <row r="4102" spans="2:5" ht="50.1" customHeight="1">
      <c r="B4102" s="23">
        <v>94790</v>
      </c>
      <c r="C4102" s="23" t="s">
        <v>4414</v>
      </c>
      <c r="D4102" s="23" t="s">
        <v>18</v>
      </c>
      <c r="E4102" s="24">
        <v>174.94</v>
      </c>
    </row>
    <row r="4103" spans="2:5" ht="50.1" customHeight="1">
      <c r="B4103" s="23">
        <v>94791</v>
      </c>
      <c r="C4103" s="23" t="s">
        <v>4415</v>
      </c>
      <c r="D4103" s="23" t="s">
        <v>18</v>
      </c>
      <c r="E4103" s="24">
        <v>243.78</v>
      </c>
    </row>
    <row r="4104" spans="2:5" ht="50.1" customHeight="1">
      <c r="B4104" s="23">
        <v>94863</v>
      </c>
      <c r="C4104" s="23" t="s">
        <v>4416</v>
      </c>
      <c r="D4104" s="23" t="s">
        <v>18</v>
      </c>
      <c r="E4104" s="24">
        <v>81.61</v>
      </c>
    </row>
    <row r="4105" spans="2:5" ht="50.1" customHeight="1">
      <c r="B4105" s="23">
        <v>95141</v>
      </c>
      <c r="C4105" s="23" t="s">
        <v>4417</v>
      </c>
      <c r="D4105" s="23" t="s">
        <v>18</v>
      </c>
      <c r="E4105" s="24">
        <v>20.02</v>
      </c>
    </row>
    <row r="4106" spans="2:5" ht="50.1" customHeight="1">
      <c r="B4106" s="23">
        <v>95237</v>
      </c>
      <c r="C4106" s="23" t="s">
        <v>4418</v>
      </c>
      <c r="D4106" s="23" t="s">
        <v>18</v>
      </c>
      <c r="E4106" s="24">
        <v>14.63</v>
      </c>
    </row>
    <row r="4107" spans="2:5" ht="50.1" customHeight="1">
      <c r="B4107" s="23">
        <v>95693</v>
      </c>
      <c r="C4107" s="23" t="s">
        <v>4419</v>
      </c>
      <c r="D4107" s="23" t="s">
        <v>18</v>
      </c>
      <c r="E4107" s="24">
        <v>31.54</v>
      </c>
    </row>
    <row r="4108" spans="2:5" ht="50.1" customHeight="1">
      <c r="B4108" s="23">
        <v>95694</v>
      </c>
      <c r="C4108" s="23" t="s">
        <v>4420</v>
      </c>
      <c r="D4108" s="23" t="s">
        <v>18</v>
      </c>
      <c r="E4108" s="24">
        <v>39.54</v>
      </c>
    </row>
    <row r="4109" spans="2:5" ht="50.1" customHeight="1">
      <c r="B4109" s="23">
        <v>95695</v>
      </c>
      <c r="C4109" s="23" t="s">
        <v>4421</v>
      </c>
      <c r="D4109" s="23" t="s">
        <v>18</v>
      </c>
      <c r="E4109" s="24">
        <v>38.14</v>
      </c>
    </row>
    <row r="4110" spans="2:5" ht="50.1" customHeight="1">
      <c r="B4110" s="23">
        <v>95696</v>
      </c>
      <c r="C4110" s="23" t="s">
        <v>4422</v>
      </c>
      <c r="D4110" s="23" t="s">
        <v>18</v>
      </c>
      <c r="E4110" s="24">
        <v>33.03</v>
      </c>
    </row>
    <row r="4111" spans="2:5" ht="50.1" customHeight="1">
      <c r="B4111" s="23">
        <v>96637</v>
      </c>
      <c r="C4111" s="23" t="s">
        <v>4423</v>
      </c>
      <c r="D4111" s="23" t="s">
        <v>18</v>
      </c>
      <c r="E4111" s="24">
        <v>9.94</v>
      </c>
    </row>
    <row r="4112" spans="2:5" ht="50.1" customHeight="1">
      <c r="B4112" s="23">
        <v>96638</v>
      </c>
      <c r="C4112" s="23" t="s">
        <v>4424</v>
      </c>
      <c r="D4112" s="23" t="s">
        <v>18</v>
      </c>
      <c r="E4112" s="24">
        <v>9.6300000000000008</v>
      </c>
    </row>
    <row r="4113" spans="2:5" ht="50.1" customHeight="1">
      <c r="B4113" s="23">
        <v>96639</v>
      </c>
      <c r="C4113" s="23" t="s">
        <v>4425</v>
      </c>
      <c r="D4113" s="23" t="s">
        <v>18</v>
      </c>
      <c r="E4113" s="24">
        <v>6.87</v>
      </c>
    </row>
    <row r="4114" spans="2:5" ht="50.1" customHeight="1">
      <c r="B4114" s="23">
        <v>96640</v>
      </c>
      <c r="C4114" s="23" t="s">
        <v>4426</v>
      </c>
      <c r="D4114" s="23" t="s">
        <v>18</v>
      </c>
      <c r="E4114" s="24">
        <v>15.34</v>
      </c>
    </row>
    <row r="4115" spans="2:5" ht="50.1" customHeight="1">
      <c r="B4115" s="23">
        <v>96641</v>
      </c>
      <c r="C4115" s="23" t="s">
        <v>4427</v>
      </c>
      <c r="D4115" s="23" t="s">
        <v>18</v>
      </c>
      <c r="E4115" s="24">
        <v>12.31</v>
      </c>
    </row>
    <row r="4116" spans="2:5" ht="50.1" customHeight="1">
      <c r="B4116" s="23">
        <v>96642</v>
      </c>
      <c r="C4116" s="23" t="s">
        <v>4428</v>
      </c>
      <c r="D4116" s="23" t="s">
        <v>18</v>
      </c>
      <c r="E4116" s="24">
        <v>13.18</v>
      </c>
    </row>
    <row r="4117" spans="2:5" ht="50.1" customHeight="1">
      <c r="B4117" s="23">
        <v>96643</v>
      </c>
      <c r="C4117" s="23" t="s">
        <v>4429</v>
      </c>
      <c r="D4117" s="23" t="s">
        <v>18</v>
      </c>
      <c r="E4117" s="24">
        <v>30.91</v>
      </c>
    </row>
    <row r="4118" spans="2:5" ht="50.1" customHeight="1">
      <c r="B4118" s="23">
        <v>96650</v>
      </c>
      <c r="C4118" s="23" t="s">
        <v>4430</v>
      </c>
      <c r="D4118" s="23" t="s">
        <v>18</v>
      </c>
      <c r="E4118" s="24">
        <v>7.27</v>
      </c>
    </row>
    <row r="4119" spans="2:5" ht="50.1" customHeight="1">
      <c r="B4119" s="23">
        <v>96651</v>
      </c>
      <c r="C4119" s="23" t="s">
        <v>4431</v>
      </c>
      <c r="D4119" s="23" t="s">
        <v>18</v>
      </c>
      <c r="E4119" s="24">
        <v>6.96</v>
      </c>
    </row>
    <row r="4120" spans="2:5" ht="50.1" customHeight="1">
      <c r="B4120" s="23">
        <v>96652</v>
      </c>
      <c r="C4120" s="23" t="s">
        <v>4432</v>
      </c>
      <c r="D4120" s="23" t="s">
        <v>18</v>
      </c>
      <c r="E4120" s="24">
        <v>14.05</v>
      </c>
    </row>
    <row r="4121" spans="2:5" ht="50.1" customHeight="1">
      <c r="B4121" s="23">
        <v>96653</v>
      </c>
      <c r="C4121" s="23" t="s">
        <v>4433</v>
      </c>
      <c r="D4121" s="23" t="s">
        <v>18</v>
      </c>
      <c r="E4121" s="24">
        <v>14.02</v>
      </c>
    </row>
    <row r="4122" spans="2:5" ht="50.1" customHeight="1">
      <c r="B4122" s="23">
        <v>96654</v>
      </c>
      <c r="C4122" s="23" t="s">
        <v>4434</v>
      </c>
      <c r="D4122" s="23" t="s">
        <v>18</v>
      </c>
      <c r="E4122" s="24">
        <v>23.07</v>
      </c>
    </row>
    <row r="4123" spans="2:5" ht="50.1" customHeight="1">
      <c r="B4123" s="23">
        <v>96655</v>
      </c>
      <c r="C4123" s="23" t="s">
        <v>4435</v>
      </c>
      <c r="D4123" s="23" t="s">
        <v>18</v>
      </c>
      <c r="E4123" s="24">
        <v>22.74</v>
      </c>
    </row>
    <row r="4124" spans="2:5" ht="50.1" customHeight="1">
      <c r="B4124" s="23">
        <v>96656</v>
      </c>
      <c r="C4124" s="23" t="s">
        <v>4436</v>
      </c>
      <c r="D4124" s="23" t="s">
        <v>18</v>
      </c>
      <c r="E4124" s="24">
        <v>5.1100000000000003</v>
      </c>
    </row>
    <row r="4125" spans="2:5" ht="50.1" customHeight="1">
      <c r="B4125" s="23">
        <v>96657</v>
      </c>
      <c r="C4125" s="23" t="s">
        <v>4437</v>
      </c>
      <c r="D4125" s="23" t="s">
        <v>18</v>
      </c>
      <c r="E4125" s="24">
        <v>13.58</v>
      </c>
    </row>
    <row r="4126" spans="2:5" ht="50.1" customHeight="1">
      <c r="B4126" s="23">
        <v>96658</v>
      </c>
      <c r="C4126" s="23" t="s">
        <v>4438</v>
      </c>
      <c r="D4126" s="23" t="s">
        <v>18</v>
      </c>
      <c r="E4126" s="24">
        <v>10.55</v>
      </c>
    </row>
    <row r="4127" spans="2:5" ht="50.1" customHeight="1">
      <c r="B4127" s="23">
        <v>96659</v>
      </c>
      <c r="C4127" s="23" t="s">
        <v>4439</v>
      </c>
      <c r="D4127" s="23" t="s">
        <v>18</v>
      </c>
      <c r="E4127" s="24">
        <v>9.4700000000000006</v>
      </c>
    </row>
    <row r="4128" spans="2:5" ht="50.1" customHeight="1">
      <c r="B4128" s="23">
        <v>96660</v>
      </c>
      <c r="C4128" s="23" t="s">
        <v>4440</v>
      </c>
      <c r="D4128" s="23" t="s">
        <v>18</v>
      </c>
      <c r="E4128" s="24">
        <v>23.59</v>
      </c>
    </row>
    <row r="4129" spans="2:5" ht="50.1" customHeight="1">
      <c r="B4129" s="23">
        <v>96661</v>
      </c>
      <c r="C4129" s="23" t="s">
        <v>4441</v>
      </c>
      <c r="D4129" s="23" t="s">
        <v>18</v>
      </c>
      <c r="E4129" s="24">
        <v>18.940000000000001</v>
      </c>
    </row>
    <row r="4130" spans="2:5" ht="50.1" customHeight="1">
      <c r="B4130" s="23">
        <v>96662</v>
      </c>
      <c r="C4130" s="23" t="s">
        <v>4442</v>
      </c>
      <c r="D4130" s="23" t="s">
        <v>18</v>
      </c>
      <c r="E4130" s="24">
        <v>9.6300000000000008</v>
      </c>
    </row>
    <row r="4131" spans="2:5" ht="50.1" customHeight="1">
      <c r="B4131" s="23">
        <v>96663</v>
      </c>
      <c r="C4131" s="23" t="s">
        <v>4443</v>
      </c>
      <c r="D4131" s="23" t="s">
        <v>18</v>
      </c>
      <c r="E4131" s="24">
        <v>16.73</v>
      </c>
    </row>
    <row r="4132" spans="2:5" ht="50.1" customHeight="1">
      <c r="B4132" s="23">
        <v>96664</v>
      </c>
      <c r="C4132" s="23" t="s">
        <v>4444</v>
      </c>
      <c r="D4132" s="23" t="s">
        <v>18</v>
      </c>
      <c r="E4132" s="24">
        <v>17.72</v>
      </c>
    </row>
    <row r="4133" spans="2:5" ht="50.1" customHeight="1">
      <c r="B4133" s="23">
        <v>96665</v>
      </c>
      <c r="C4133" s="23" t="s">
        <v>4445</v>
      </c>
      <c r="D4133" s="23" t="s">
        <v>18</v>
      </c>
      <c r="E4133" s="24">
        <v>9.59</v>
      </c>
    </row>
    <row r="4134" spans="2:5" ht="50.1" customHeight="1">
      <c r="B4134" s="23">
        <v>96666</v>
      </c>
      <c r="C4134" s="23" t="s">
        <v>4446</v>
      </c>
      <c r="D4134" s="23" t="s">
        <v>18</v>
      </c>
      <c r="E4134" s="24">
        <v>18.8</v>
      </c>
    </row>
    <row r="4135" spans="2:5" ht="50.1" customHeight="1">
      <c r="B4135" s="23">
        <v>96667</v>
      </c>
      <c r="C4135" s="23" t="s">
        <v>4447</v>
      </c>
      <c r="D4135" s="23" t="s">
        <v>18</v>
      </c>
      <c r="E4135" s="24">
        <v>32.15</v>
      </c>
    </row>
    <row r="4136" spans="2:5" ht="50.1" customHeight="1">
      <c r="B4136" s="23">
        <v>96684</v>
      </c>
      <c r="C4136" s="23" t="s">
        <v>4448</v>
      </c>
      <c r="D4136" s="23" t="s">
        <v>18</v>
      </c>
      <c r="E4136" s="24">
        <v>3.25</v>
      </c>
    </row>
    <row r="4137" spans="2:5" ht="50.1" customHeight="1">
      <c r="B4137" s="23">
        <v>96685</v>
      </c>
      <c r="C4137" s="23" t="s">
        <v>4449</v>
      </c>
      <c r="D4137" s="23" t="s">
        <v>18</v>
      </c>
      <c r="E4137" s="24">
        <v>2.94</v>
      </c>
    </row>
    <row r="4138" spans="2:5" ht="50.1" customHeight="1">
      <c r="B4138" s="23">
        <v>96686</v>
      </c>
      <c r="C4138" s="23" t="s">
        <v>4450</v>
      </c>
      <c r="D4138" s="23" t="s">
        <v>18</v>
      </c>
      <c r="E4138" s="24">
        <v>4.8600000000000003</v>
      </c>
    </row>
    <row r="4139" spans="2:5" ht="50.1" customHeight="1">
      <c r="B4139" s="23">
        <v>96687</v>
      </c>
      <c r="C4139" s="23" t="s">
        <v>4451</v>
      </c>
      <c r="D4139" s="23" t="s">
        <v>18</v>
      </c>
      <c r="E4139" s="24">
        <v>4.83</v>
      </c>
    </row>
    <row r="4140" spans="2:5" ht="50.1" customHeight="1">
      <c r="B4140" s="23">
        <v>96688</v>
      </c>
      <c r="C4140" s="23" t="s">
        <v>4452</v>
      </c>
      <c r="D4140" s="23" t="s">
        <v>18</v>
      </c>
      <c r="E4140" s="24">
        <v>8.2200000000000006</v>
      </c>
    </row>
    <row r="4141" spans="2:5" ht="50.1" customHeight="1">
      <c r="B4141" s="23">
        <v>96689</v>
      </c>
      <c r="C4141" s="23" t="s">
        <v>4453</v>
      </c>
      <c r="D4141" s="23" t="s">
        <v>18</v>
      </c>
      <c r="E4141" s="24">
        <v>7.89</v>
      </c>
    </row>
    <row r="4142" spans="2:5" ht="50.1" customHeight="1">
      <c r="B4142" s="23">
        <v>96690</v>
      </c>
      <c r="C4142" s="23" t="s">
        <v>4454</v>
      </c>
      <c r="D4142" s="23" t="s">
        <v>18</v>
      </c>
      <c r="E4142" s="24">
        <v>15</v>
      </c>
    </row>
    <row r="4143" spans="2:5" ht="50.1" customHeight="1">
      <c r="B4143" s="23">
        <v>96691</v>
      </c>
      <c r="C4143" s="23" t="s">
        <v>4455</v>
      </c>
      <c r="D4143" s="23" t="s">
        <v>18</v>
      </c>
      <c r="E4143" s="24">
        <v>15.46</v>
      </c>
    </row>
    <row r="4144" spans="2:5" ht="50.1" customHeight="1">
      <c r="B4144" s="23">
        <v>96692</v>
      </c>
      <c r="C4144" s="23" t="s">
        <v>4456</v>
      </c>
      <c r="D4144" s="23" t="s">
        <v>18</v>
      </c>
      <c r="E4144" s="24">
        <v>22.72</v>
      </c>
    </row>
    <row r="4145" spans="2:5" ht="50.1" customHeight="1">
      <c r="B4145" s="23">
        <v>96693</v>
      </c>
      <c r="C4145" s="23" t="s">
        <v>4457</v>
      </c>
      <c r="D4145" s="23" t="s">
        <v>18</v>
      </c>
      <c r="E4145" s="24">
        <v>21.61</v>
      </c>
    </row>
    <row r="4146" spans="2:5" ht="50.1" customHeight="1">
      <c r="B4146" s="23">
        <v>96694</v>
      </c>
      <c r="C4146" s="23" t="s">
        <v>4458</v>
      </c>
      <c r="D4146" s="23" t="s">
        <v>18</v>
      </c>
      <c r="E4146" s="24">
        <v>48.53</v>
      </c>
    </row>
    <row r="4147" spans="2:5" ht="50.1" customHeight="1">
      <c r="B4147" s="23">
        <v>96695</v>
      </c>
      <c r="C4147" s="23" t="s">
        <v>4459</v>
      </c>
      <c r="D4147" s="23" t="s">
        <v>18</v>
      </c>
      <c r="E4147" s="24">
        <v>47.22</v>
      </c>
    </row>
    <row r="4148" spans="2:5" ht="50.1" customHeight="1">
      <c r="B4148" s="23">
        <v>96696</v>
      </c>
      <c r="C4148" s="23" t="s">
        <v>4460</v>
      </c>
      <c r="D4148" s="23" t="s">
        <v>18</v>
      </c>
      <c r="E4148" s="24">
        <v>72.849999999999994</v>
      </c>
    </row>
    <row r="4149" spans="2:5" ht="50.1" customHeight="1">
      <c r="B4149" s="23">
        <v>96697</v>
      </c>
      <c r="C4149" s="23" t="s">
        <v>4461</v>
      </c>
      <c r="D4149" s="23" t="s">
        <v>18</v>
      </c>
      <c r="E4149" s="24">
        <v>108.94</v>
      </c>
    </row>
    <row r="4150" spans="2:5" ht="50.1" customHeight="1">
      <c r="B4150" s="23">
        <v>96698</v>
      </c>
      <c r="C4150" s="23" t="s">
        <v>4462</v>
      </c>
      <c r="D4150" s="23" t="s">
        <v>18</v>
      </c>
      <c r="E4150" s="24">
        <v>2.44</v>
      </c>
    </row>
    <row r="4151" spans="2:5" ht="50.1" customHeight="1">
      <c r="B4151" s="23">
        <v>96699</v>
      </c>
      <c r="C4151" s="23" t="s">
        <v>4463</v>
      </c>
      <c r="D4151" s="23" t="s">
        <v>18</v>
      </c>
      <c r="E4151" s="24">
        <v>10.91</v>
      </c>
    </row>
    <row r="4152" spans="2:5" ht="50.1" customHeight="1">
      <c r="B4152" s="23">
        <v>96700</v>
      </c>
      <c r="C4152" s="23" t="s">
        <v>4464</v>
      </c>
      <c r="D4152" s="23" t="s">
        <v>18</v>
      </c>
      <c r="E4152" s="24">
        <v>7.88</v>
      </c>
    </row>
    <row r="4153" spans="2:5" ht="50.1" customHeight="1">
      <c r="B4153" s="23">
        <v>96701</v>
      </c>
      <c r="C4153" s="23" t="s">
        <v>4465</v>
      </c>
      <c r="D4153" s="23" t="s">
        <v>18</v>
      </c>
      <c r="E4153" s="24">
        <v>3.35</v>
      </c>
    </row>
    <row r="4154" spans="2:5" ht="50.1" customHeight="1">
      <c r="B4154" s="23">
        <v>96702</v>
      </c>
      <c r="C4154" s="23" t="s">
        <v>4466</v>
      </c>
      <c r="D4154" s="23" t="s">
        <v>18</v>
      </c>
      <c r="E4154" s="24">
        <v>3.51</v>
      </c>
    </row>
    <row r="4155" spans="2:5" ht="50.1" customHeight="1">
      <c r="B4155" s="23">
        <v>96703</v>
      </c>
      <c r="C4155" s="23" t="s">
        <v>4467</v>
      </c>
      <c r="D4155" s="23" t="s">
        <v>18</v>
      </c>
      <c r="E4155" s="24">
        <v>6.81</v>
      </c>
    </row>
    <row r="4156" spans="2:5" ht="50.1" customHeight="1">
      <c r="B4156" s="23">
        <v>96704</v>
      </c>
      <c r="C4156" s="23" t="s">
        <v>4468</v>
      </c>
      <c r="D4156" s="23" t="s">
        <v>18</v>
      </c>
      <c r="E4156" s="24">
        <v>7.8</v>
      </c>
    </row>
    <row r="4157" spans="2:5" ht="50.1" customHeight="1">
      <c r="B4157" s="23">
        <v>96705</v>
      </c>
      <c r="C4157" s="23" t="s">
        <v>4469</v>
      </c>
      <c r="D4157" s="23" t="s">
        <v>18</v>
      </c>
      <c r="E4157" s="24">
        <v>10.25</v>
      </c>
    </row>
    <row r="4158" spans="2:5" ht="50.1" customHeight="1">
      <c r="B4158" s="23">
        <v>96706</v>
      </c>
      <c r="C4158" s="23" t="s">
        <v>4470</v>
      </c>
      <c r="D4158" s="23" t="s">
        <v>18</v>
      </c>
      <c r="E4158" s="24">
        <v>15.43</v>
      </c>
    </row>
    <row r="4159" spans="2:5" ht="50.1" customHeight="1">
      <c r="B4159" s="23">
        <v>96707</v>
      </c>
      <c r="C4159" s="23" t="s">
        <v>4471</v>
      </c>
      <c r="D4159" s="23" t="s">
        <v>18</v>
      </c>
      <c r="E4159" s="24">
        <v>31.24</v>
      </c>
    </row>
    <row r="4160" spans="2:5" ht="50.1" customHeight="1">
      <c r="B4160" s="23">
        <v>96708</v>
      </c>
      <c r="C4160" s="23" t="s">
        <v>4472</v>
      </c>
      <c r="D4160" s="23" t="s">
        <v>18</v>
      </c>
      <c r="E4160" s="24">
        <v>49.02</v>
      </c>
    </row>
    <row r="4161" spans="2:5" ht="50.1" customHeight="1">
      <c r="B4161" s="23">
        <v>96709</v>
      </c>
      <c r="C4161" s="23" t="s">
        <v>4473</v>
      </c>
      <c r="D4161" s="23" t="s">
        <v>18</v>
      </c>
      <c r="E4161" s="24">
        <v>77.2</v>
      </c>
    </row>
    <row r="4162" spans="2:5" ht="50.1" customHeight="1">
      <c r="B4162" s="23">
        <v>96710</v>
      </c>
      <c r="C4162" s="23" t="s">
        <v>4474</v>
      </c>
      <c r="D4162" s="23" t="s">
        <v>18</v>
      </c>
      <c r="E4162" s="24">
        <v>4.28</v>
      </c>
    </row>
    <row r="4163" spans="2:5" ht="50.1" customHeight="1">
      <c r="B4163" s="23">
        <v>96711</v>
      </c>
      <c r="C4163" s="23" t="s">
        <v>4475</v>
      </c>
      <c r="D4163" s="23" t="s">
        <v>18</v>
      </c>
      <c r="E4163" s="24">
        <v>6.59</v>
      </c>
    </row>
    <row r="4164" spans="2:5" ht="50.1" customHeight="1">
      <c r="B4164" s="23">
        <v>96712</v>
      </c>
      <c r="C4164" s="23" t="s">
        <v>4476</v>
      </c>
      <c r="D4164" s="23" t="s">
        <v>18</v>
      </c>
      <c r="E4164" s="24">
        <v>12.32</v>
      </c>
    </row>
    <row r="4165" spans="2:5" ht="50.1" customHeight="1">
      <c r="B4165" s="23">
        <v>96713</v>
      </c>
      <c r="C4165" s="23" t="s">
        <v>4477</v>
      </c>
      <c r="D4165" s="23" t="s">
        <v>18</v>
      </c>
      <c r="E4165" s="24">
        <v>17.21</v>
      </c>
    </row>
    <row r="4166" spans="2:5" ht="50.1" customHeight="1">
      <c r="B4166" s="23">
        <v>96714</v>
      </c>
      <c r="C4166" s="23" t="s">
        <v>4478</v>
      </c>
      <c r="D4166" s="23" t="s">
        <v>18</v>
      </c>
      <c r="E4166" s="24">
        <v>28.79</v>
      </c>
    </row>
    <row r="4167" spans="2:5" ht="50.1" customHeight="1">
      <c r="B4167" s="23">
        <v>96715</v>
      </c>
      <c r="C4167" s="23" t="s">
        <v>4479</v>
      </c>
      <c r="D4167" s="23" t="s">
        <v>18</v>
      </c>
      <c r="E4167" s="24">
        <v>52.88</v>
      </c>
    </row>
    <row r="4168" spans="2:5" ht="50.1" customHeight="1">
      <c r="B4168" s="23">
        <v>96716</v>
      </c>
      <c r="C4168" s="23" t="s">
        <v>4480</v>
      </c>
      <c r="D4168" s="23" t="s">
        <v>18</v>
      </c>
      <c r="E4168" s="24">
        <v>79.150000000000006</v>
      </c>
    </row>
    <row r="4169" spans="2:5" ht="50.1" customHeight="1">
      <c r="B4169" s="23">
        <v>96717</v>
      </c>
      <c r="C4169" s="23" t="s">
        <v>4481</v>
      </c>
      <c r="D4169" s="23" t="s">
        <v>18</v>
      </c>
      <c r="E4169" s="24">
        <v>124.17</v>
      </c>
    </row>
    <row r="4170" spans="2:5" ht="50.1" customHeight="1">
      <c r="B4170" s="23">
        <v>96736</v>
      </c>
      <c r="C4170" s="23" t="s">
        <v>4482</v>
      </c>
      <c r="D4170" s="23" t="s">
        <v>18</v>
      </c>
      <c r="E4170" s="24">
        <v>3.9</v>
      </c>
    </row>
    <row r="4171" spans="2:5" ht="50.1" customHeight="1">
      <c r="B4171" s="23">
        <v>96737</v>
      </c>
      <c r="C4171" s="23" t="s">
        <v>4483</v>
      </c>
      <c r="D4171" s="23" t="s">
        <v>18</v>
      </c>
      <c r="E4171" s="24">
        <v>4.37</v>
      </c>
    </row>
    <row r="4172" spans="2:5" ht="50.1" customHeight="1">
      <c r="B4172" s="23">
        <v>96738</v>
      </c>
      <c r="C4172" s="23" t="s">
        <v>4484</v>
      </c>
      <c r="D4172" s="23" t="s">
        <v>18</v>
      </c>
      <c r="E4172" s="24">
        <v>12.84</v>
      </c>
    </row>
    <row r="4173" spans="2:5" ht="50.1" customHeight="1">
      <c r="B4173" s="23">
        <v>96739</v>
      </c>
      <c r="C4173" s="23" t="s">
        <v>4485</v>
      </c>
      <c r="D4173" s="23" t="s">
        <v>18</v>
      </c>
      <c r="E4173" s="24">
        <v>5.64</v>
      </c>
    </row>
    <row r="4174" spans="2:5" ht="50.1" customHeight="1">
      <c r="B4174" s="23">
        <v>96740</v>
      </c>
      <c r="C4174" s="23" t="s">
        <v>4486</v>
      </c>
      <c r="D4174" s="23" t="s">
        <v>18</v>
      </c>
      <c r="E4174" s="24">
        <v>19.760000000000002</v>
      </c>
    </row>
    <row r="4175" spans="2:5" ht="50.1" customHeight="1">
      <c r="B4175" s="23">
        <v>96741</v>
      </c>
      <c r="C4175" s="23" t="s">
        <v>4487</v>
      </c>
      <c r="D4175" s="23" t="s">
        <v>18</v>
      </c>
      <c r="E4175" s="24">
        <v>8.4</v>
      </c>
    </row>
    <row r="4176" spans="2:5" ht="50.1" customHeight="1">
      <c r="B4176" s="23">
        <v>96742</v>
      </c>
      <c r="C4176" s="23" t="s">
        <v>4488</v>
      </c>
      <c r="D4176" s="23" t="s">
        <v>18</v>
      </c>
      <c r="E4176" s="24">
        <v>12.75</v>
      </c>
    </row>
    <row r="4177" spans="2:5" ht="50.1" customHeight="1">
      <c r="B4177" s="23">
        <v>96743</v>
      </c>
      <c r="C4177" s="23" t="s">
        <v>4489</v>
      </c>
      <c r="D4177" s="23" t="s">
        <v>18</v>
      </c>
      <c r="E4177" s="24">
        <v>16.100000000000001</v>
      </c>
    </row>
    <row r="4178" spans="2:5" ht="50.1" customHeight="1">
      <c r="B4178" s="23">
        <v>96744</v>
      </c>
      <c r="C4178" s="23" t="s">
        <v>4490</v>
      </c>
      <c r="D4178" s="23" t="s">
        <v>18</v>
      </c>
      <c r="E4178" s="24">
        <v>33.71</v>
      </c>
    </row>
    <row r="4179" spans="2:5" ht="50.1" customHeight="1">
      <c r="B4179" s="23">
        <v>96745</v>
      </c>
      <c r="C4179" s="23" t="s">
        <v>4491</v>
      </c>
      <c r="D4179" s="23" t="s">
        <v>18</v>
      </c>
      <c r="E4179" s="24">
        <v>48.43</v>
      </c>
    </row>
    <row r="4180" spans="2:5" ht="50.1" customHeight="1">
      <c r="B4180" s="23">
        <v>96746</v>
      </c>
      <c r="C4180" s="23" t="s">
        <v>4492</v>
      </c>
      <c r="D4180" s="23" t="s">
        <v>18</v>
      </c>
      <c r="E4180" s="24">
        <v>77.16</v>
      </c>
    </row>
    <row r="4181" spans="2:5" ht="50.1" customHeight="1">
      <c r="B4181" s="23">
        <v>96747</v>
      </c>
      <c r="C4181" s="23" t="s">
        <v>4493</v>
      </c>
      <c r="D4181" s="23" t="s">
        <v>18</v>
      </c>
      <c r="E4181" s="24">
        <v>5.6</v>
      </c>
    </row>
    <row r="4182" spans="2:5" ht="50.1" customHeight="1">
      <c r="B4182" s="23">
        <v>96748</v>
      </c>
      <c r="C4182" s="23" t="s">
        <v>4494</v>
      </c>
      <c r="D4182" s="23" t="s">
        <v>18</v>
      </c>
      <c r="E4182" s="24">
        <v>6.18</v>
      </c>
    </row>
    <row r="4183" spans="2:5" ht="50.1" customHeight="1">
      <c r="B4183" s="23">
        <v>96749</v>
      </c>
      <c r="C4183" s="23" t="s">
        <v>4495</v>
      </c>
      <c r="D4183" s="23" t="s">
        <v>18</v>
      </c>
      <c r="E4183" s="24">
        <v>8.31</v>
      </c>
    </row>
    <row r="4184" spans="2:5" ht="50.1" customHeight="1">
      <c r="B4184" s="23">
        <v>96750</v>
      </c>
      <c r="C4184" s="23" t="s">
        <v>4496</v>
      </c>
      <c r="D4184" s="23" t="s">
        <v>18</v>
      </c>
      <c r="E4184" s="24">
        <v>10.58</v>
      </c>
    </row>
    <row r="4185" spans="2:5" ht="50.1" customHeight="1">
      <c r="B4185" s="23">
        <v>96751</v>
      </c>
      <c r="C4185" s="23" t="s">
        <v>4497</v>
      </c>
      <c r="D4185" s="23" t="s">
        <v>18</v>
      </c>
      <c r="E4185" s="24">
        <v>18.73</v>
      </c>
    </row>
    <row r="4186" spans="2:5" ht="50.1" customHeight="1">
      <c r="B4186" s="23">
        <v>96752</v>
      </c>
      <c r="C4186" s="23" t="s">
        <v>4498</v>
      </c>
      <c r="D4186" s="23" t="s">
        <v>18</v>
      </c>
      <c r="E4186" s="24">
        <v>23.71</v>
      </c>
    </row>
    <row r="4187" spans="2:5" ht="50.1" customHeight="1">
      <c r="B4187" s="23">
        <v>96753</v>
      </c>
      <c r="C4187" s="23" t="s">
        <v>4499</v>
      </c>
      <c r="D4187" s="23" t="s">
        <v>18</v>
      </c>
      <c r="E4187" s="24">
        <v>52.21</v>
      </c>
    </row>
    <row r="4188" spans="2:5" ht="50.1" customHeight="1">
      <c r="B4188" s="23">
        <v>96754</v>
      </c>
      <c r="C4188" s="23" t="s">
        <v>4500</v>
      </c>
      <c r="D4188" s="23" t="s">
        <v>18</v>
      </c>
      <c r="E4188" s="24">
        <v>71.930000000000007</v>
      </c>
    </row>
    <row r="4189" spans="2:5" ht="50.1" customHeight="1">
      <c r="B4189" s="23">
        <v>96755</v>
      </c>
      <c r="C4189" s="23" t="s">
        <v>4501</v>
      </c>
      <c r="D4189" s="23" t="s">
        <v>18</v>
      </c>
      <c r="E4189" s="24">
        <v>108.9</v>
      </c>
    </row>
    <row r="4190" spans="2:5" ht="50.1" customHeight="1">
      <c r="B4190" s="23">
        <v>96756</v>
      </c>
      <c r="C4190" s="23" t="s">
        <v>4502</v>
      </c>
      <c r="D4190" s="23" t="s">
        <v>18</v>
      </c>
      <c r="E4190" s="24">
        <v>9.66</v>
      </c>
    </row>
    <row r="4191" spans="2:5" ht="50.1" customHeight="1">
      <c r="B4191" s="23">
        <v>96757</v>
      </c>
      <c r="C4191" s="23" t="s">
        <v>4503</v>
      </c>
      <c r="D4191" s="23" t="s">
        <v>18</v>
      </c>
      <c r="E4191" s="24">
        <v>9.35</v>
      </c>
    </row>
    <row r="4192" spans="2:5" ht="50.1" customHeight="1">
      <c r="B4192" s="23">
        <v>96758</v>
      </c>
      <c r="C4192" s="23" t="s">
        <v>4504</v>
      </c>
      <c r="D4192" s="23" t="s">
        <v>18</v>
      </c>
      <c r="E4192" s="24">
        <v>11.17</v>
      </c>
    </row>
    <row r="4193" spans="2:5" ht="50.1" customHeight="1">
      <c r="B4193" s="23">
        <v>96759</v>
      </c>
      <c r="C4193" s="23" t="s">
        <v>4505</v>
      </c>
      <c r="D4193" s="23" t="s">
        <v>18</v>
      </c>
      <c r="E4193" s="24">
        <v>15.49</v>
      </c>
    </row>
    <row r="4194" spans="2:5" ht="50.1" customHeight="1">
      <c r="B4194" s="23">
        <v>96760</v>
      </c>
      <c r="C4194" s="23" t="s">
        <v>4506</v>
      </c>
      <c r="D4194" s="23" t="s">
        <v>18</v>
      </c>
      <c r="E4194" s="24">
        <v>22.17</v>
      </c>
    </row>
    <row r="4195" spans="2:5" ht="50.1" customHeight="1">
      <c r="B4195" s="23">
        <v>96761</v>
      </c>
      <c r="C4195" s="23" t="s">
        <v>4507</v>
      </c>
      <c r="D4195" s="23" t="s">
        <v>18</v>
      </c>
      <c r="E4195" s="24">
        <v>30.12</v>
      </c>
    </row>
    <row r="4196" spans="2:5" ht="50.1" customHeight="1">
      <c r="B4196" s="23">
        <v>96762</v>
      </c>
      <c r="C4196" s="23" t="s">
        <v>4508</v>
      </c>
      <c r="D4196" s="23" t="s">
        <v>18</v>
      </c>
      <c r="E4196" s="24">
        <v>57.77</v>
      </c>
    </row>
    <row r="4197" spans="2:5" ht="50.1" customHeight="1">
      <c r="B4197" s="23">
        <v>96763</v>
      </c>
      <c r="C4197" s="23" t="s">
        <v>4509</v>
      </c>
      <c r="D4197" s="23" t="s">
        <v>18</v>
      </c>
      <c r="E4197" s="24">
        <v>77.92</v>
      </c>
    </row>
    <row r="4198" spans="2:5" ht="50.1" customHeight="1">
      <c r="B4198" s="23">
        <v>96764</v>
      </c>
      <c r="C4198" s="23" t="s">
        <v>4510</v>
      </c>
      <c r="D4198" s="23" t="s">
        <v>18</v>
      </c>
      <c r="E4198" s="24">
        <v>124.1</v>
      </c>
    </row>
    <row r="4199" spans="2:5" ht="50.1" customHeight="1">
      <c r="B4199" s="23">
        <v>96802</v>
      </c>
      <c r="C4199" s="23" t="s">
        <v>4511</v>
      </c>
      <c r="D4199" s="23" t="s">
        <v>18</v>
      </c>
      <c r="E4199" s="24">
        <v>177.83</v>
      </c>
    </row>
    <row r="4200" spans="2:5" ht="50.1" customHeight="1">
      <c r="B4200" s="23">
        <v>96803</v>
      </c>
      <c r="C4200" s="23" t="s">
        <v>4512</v>
      </c>
      <c r="D4200" s="23" t="s">
        <v>18</v>
      </c>
      <c r="E4200" s="24">
        <v>91.81</v>
      </c>
    </row>
    <row r="4201" spans="2:5" ht="50.1" customHeight="1">
      <c r="B4201" s="23">
        <v>96804</v>
      </c>
      <c r="C4201" s="23" t="s">
        <v>4513</v>
      </c>
      <c r="D4201" s="23" t="s">
        <v>18</v>
      </c>
      <c r="E4201" s="24">
        <v>165.65</v>
      </c>
    </row>
    <row r="4202" spans="2:5" ht="50.1" customHeight="1">
      <c r="B4202" s="23">
        <v>96805</v>
      </c>
      <c r="C4202" s="23" t="s">
        <v>4514</v>
      </c>
      <c r="D4202" s="23" t="s">
        <v>18</v>
      </c>
      <c r="E4202" s="24">
        <v>184.56</v>
      </c>
    </row>
    <row r="4203" spans="2:5" ht="50.1" customHeight="1">
      <c r="B4203" s="23">
        <v>96806</v>
      </c>
      <c r="C4203" s="23" t="s">
        <v>4515</v>
      </c>
      <c r="D4203" s="23" t="s">
        <v>18</v>
      </c>
      <c r="E4203" s="24">
        <v>90.6</v>
      </c>
    </row>
    <row r="4204" spans="2:5" ht="50.1" customHeight="1">
      <c r="B4204" s="23">
        <v>96807</v>
      </c>
      <c r="C4204" s="23" t="s">
        <v>4516</v>
      </c>
      <c r="D4204" s="23" t="s">
        <v>18</v>
      </c>
      <c r="E4204" s="24">
        <v>151.9</v>
      </c>
    </row>
    <row r="4205" spans="2:5" ht="50.1" customHeight="1">
      <c r="B4205" s="23">
        <v>96808</v>
      </c>
      <c r="C4205" s="23" t="s">
        <v>4517</v>
      </c>
      <c r="D4205" s="23" t="s">
        <v>18</v>
      </c>
      <c r="E4205" s="24">
        <v>8.9</v>
      </c>
    </row>
    <row r="4206" spans="2:5" ht="50.1" customHeight="1">
      <c r="B4206" s="23">
        <v>96809</v>
      </c>
      <c r="C4206" s="23" t="s">
        <v>4518</v>
      </c>
      <c r="D4206" s="23" t="s">
        <v>18</v>
      </c>
      <c r="E4206" s="24">
        <v>10.09</v>
      </c>
    </row>
    <row r="4207" spans="2:5" ht="50.1" customHeight="1">
      <c r="B4207" s="23">
        <v>96810</v>
      </c>
      <c r="C4207" s="23" t="s">
        <v>4519</v>
      </c>
      <c r="D4207" s="23" t="s">
        <v>18</v>
      </c>
      <c r="E4207" s="24">
        <v>10.89</v>
      </c>
    </row>
    <row r="4208" spans="2:5" ht="50.1" customHeight="1">
      <c r="B4208" s="23">
        <v>96811</v>
      </c>
      <c r="C4208" s="23" t="s">
        <v>4520</v>
      </c>
      <c r="D4208" s="23" t="s">
        <v>18</v>
      </c>
      <c r="E4208" s="24">
        <v>11.78</v>
      </c>
    </row>
    <row r="4209" spans="2:5" ht="50.1" customHeight="1">
      <c r="B4209" s="23">
        <v>96812</v>
      </c>
      <c r="C4209" s="23" t="s">
        <v>4521</v>
      </c>
      <c r="D4209" s="23" t="s">
        <v>18</v>
      </c>
      <c r="E4209" s="24">
        <v>11.35</v>
      </c>
    </row>
    <row r="4210" spans="2:5" ht="50.1" customHeight="1">
      <c r="B4210" s="23">
        <v>96813</v>
      </c>
      <c r="C4210" s="23" t="s">
        <v>4522</v>
      </c>
      <c r="D4210" s="23" t="s">
        <v>18</v>
      </c>
      <c r="E4210" s="24">
        <v>12.95</v>
      </c>
    </row>
    <row r="4211" spans="2:5" ht="50.1" customHeight="1">
      <c r="B4211" s="23">
        <v>96814</v>
      </c>
      <c r="C4211" s="23" t="s">
        <v>4523</v>
      </c>
      <c r="D4211" s="23" t="s">
        <v>18</v>
      </c>
      <c r="E4211" s="24">
        <v>11.08</v>
      </c>
    </row>
    <row r="4212" spans="2:5" ht="50.1" customHeight="1">
      <c r="B4212" s="23">
        <v>96815</v>
      </c>
      <c r="C4212" s="23" t="s">
        <v>4524</v>
      </c>
      <c r="D4212" s="23" t="s">
        <v>18</v>
      </c>
      <c r="E4212" s="24">
        <v>18.260000000000002</v>
      </c>
    </row>
    <row r="4213" spans="2:5" ht="50.1" customHeight="1">
      <c r="B4213" s="23">
        <v>96816</v>
      </c>
      <c r="C4213" s="23" t="s">
        <v>4525</v>
      </c>
      <c r="D4213" s="23" t="s">
        <v>18</v>
      </c>
      <c r="E4213" s="24">
        <v>15.22</v>
      </c>
    </row>
    <row r="4214" spans="2:5" ht="50.1" customHeight="1">
      <c r="B4214" s="23">
        <v>96817</v>
      </c>
      <c r="C4214" s="23" t="s">
        <v>4526</v>
      </c>
      <c r="D4214" s="23" t="s">
        <v>18</v>
      </c>
      <c r="E4214" s="24">
        <v>17.16</v>
      </c>
    </row>
    <row r="4215" spans="2:5" ht="50.1" customHeight="1">
      <c r="B4215" s="23">
        <v>96818</v>
      </c>
      <c r="C4215" s="23" t="s">
        <v>4527</v>
      </c>
      <c r="D4215" s="23" t="s">
        <v>18</v>
      </c>
      <c r="E4215" s="24">
        <v>16.05</v>
      </c>
    </row>
    <row r="4216" spans="2:5" ht="50.1" customHeight="1">
      <c r="B4216" s="23">
        <v>96819</v>
      </c>
      <c r="C4216" s="23" t="s">
        <v>4528</v>
      </c>
      <c r="D4216" s="23" t="s">
        <v>18</v>
      </c>
      <c r="E4216" s="24">
        <v>16.05</v>
      </c>
    </row>
    <row r="4217" spans="2:5" ht="50.1" customHeight="1">
      <c r="B4217" s="23">
        <v>96820</v>
      </c>
      <c r="C4217" s="23" t="s">
        <v>4529</v>
      </c>
      <c r="D4217" s="23" t="s">
        <v>18</v>
      </c>
      <c r="E4217" s="24">
        <v>28.57</v>
      </c>
    </row>
    <row r="4218" spans="2:5" ht="50.1" customHeight="1">
      <c r="B4218" s="23">
        <v>96821</v>
      </c>
      <c r="C4218" s="23" t="s">
        <v>4530</v>
      </c>
      <c r="D4218" s="23" t="s">
        <v>18</v>
      </c>
      <c r="E4218" s="24">
        <v>24.54</v>
      </c>
    </row>
    <row r="4219" spans="2:5" ht="50.1" customHeight="1">
      <c r="B4219" s="23">
        <v>96822</v>
      </c>
      <c r="C4219" s="23" t="s">
        <v>4531</v>
      </c>
      <c r="D4219" s="23" t="s">
        <v>18</v>
      </c>
      <c r="E4219" s="24">
        <v>24.85</v>
      </c>
    </row>
    <row r="4220" spans="2:5" ht="50.1" customHeight="1">
      <c r="B4220" s="23">
        <v>96823</v>
      </c>
      <c r="C4220" s="23" t="s">
        <v>4532</v>
      </c>
      <c r="D4220" s="23" t="s">
        <v>18</v>
      </c>
      <c r="E4220" s="24">
        <v>10.27</v>
      </c>
    </row>
    <row r="4221" spans="2:5" ht="50.1" customHeight="1">
      <c r="B4221" s="23">
        <v>96824</v>
      </c>
      <c r="C4221" s="23" t="s">
        <v>4533</v>
      </c>
      <c r="D4221" s="23" t="s">
        <v>18</v>
      </c>
      <c r="E4221" s="24">
        <v>11.51</v>
      </c>
    </row>
    <row r="4222" spans="2:5" ht="50.1" customHeight="1">
      <c r="B4222" s="23">
        <v>96825</v>
      </c>
      <c r="C4222" s="23" t="s">
        <v>4534</v>
      </c>
      <c r="D4222" s="23" t="s">
        <v>18</v>
      </c>
      <c r="E4222" s="24">
        <v>15.39</v>
      </c>
    </row>
    <row r="4223" spans="2:5" ht="50.1" customHeight="1">
      <c r="B4223" s="23">
        <v>96826</v>
      </c>
      <c r="C4223" s="23" t="s">
        <v>4535</v>
      </c>
      <c r="D4223" s="23" t="s">
        <v>18</v>
      </c>
      <c r="E4223" s="24">
        <v>14.14</v>
      </c>
    </row>
    <row r="4224" spans="2:5" ht="50.1" customHeight="1">
      <c r="B4224" s="23">
        <v>96827</v>
      </c>
      <c r="C4224" s="23" t="s">
        <v>4536</v>
      </c>
      <c r="D4224" s="23" t="s">
        <v>18</v>
      </c>
      <c r="E4224" s="24">
        <v>14.64</v>
      </c>
    </row>
    <row r="4225" spans="2:5" ht="50.1" customHeight="1">
      <c r="B4225" s="23">
        <v>96828</v>
      </c>
      <c r="C4225" s="23" t="s">
        <v>4537</v>
      </c>
      <c r="D4225" s="23" t="s">
        <v>18</v>
      </c>
      <c r="E4225" s="24">
        <v>18.2</v>
      </c>
    </row>
    <row r="4226" spans="2:5" ht="50.1" customHeight="1">
      <c r="B4226" s="23">
        <v>96829</v>
      </c>
      <c r="C4226" s="23" t="s">
        <v>4538</v>
      </c>
      <c r="D4226" s="23" t="s">
        <v>18</v>
      </c>
      <c r="E4226" s="24">
        <v>14.11</v>
      </c>
    </row>
    <row r="4227" spans="2:5" ht="50.1" customHeight="1">
      <c r="B4227" s="23">
        <v>96830</v>
      </c>
      <c r="C4227" s="23" t="s">
        <v>4539</v>
      </c>
      <c r="D4227" s="23" t="s">
        <v>18</v>
      </c>
      <c r="E4227" s="24">
        <v>20.329999999999998</v>
      </c>
    </row>
    <row r="4228" spans="2:5" ht="50.1" customHeight="1">
      <c r="B4228" s="23">
        <v>96831</v>
      </c>
      <c r="C4228" s="23" t="s">
        <v>4540</v>
      </c>
      <c r="D4228" s="23" t="s">
        <v>18</v>
      </c>
      <c r="E4228" s="24">
        <v>16.739999999999998</v>
      </c>
    </row>
    <row r="4229" spans="2:5" ht="50.1" customHeight="1">
      <c r="B4229" s="23">
        <v>96832</v>
      </c>
      <c r="C4229" s="23" t="s">
        <v>4541</v>
      </c>
      <c r="D4229" s="23" t="s">
        <v>18</v>
      </c>
      <c r="E4229" s="24">
        <v>19.21</v>
      </c>
    </row>
    <row r="4230" spans="2:5" ht="50.1" customHeight="1">
      <c r="B4230" s="23">
        <v>96833</v>
      </c>
      <c r="C4230" s="23" t="s">
        <v>4542</v>
      </c>
      <c r="D4230" s="23" t="s">
        <v>18</v>
      </c>
      <c r="E4230" s="24">
        <v>18.05</v>
      </c>
    </row>
    <row r="4231" spans="2:5" ht="50.1" customHeight="1">
      <c r="B4231" s="23">
        <v>96834</v>
      </c>
      <c r="C4231" s="23" t="s">
        <v>4543</v>
      </c>
      <c r="D4231" s="23" t="s">
        <v>18</v>
      </c>
      <c r="E4231" s="24">
        <v>29.45</v>
      </c>
    </row>
    <row r="4232" spans="2:5" ht="50.1" customHeight="1">
      <c r="B4232" s="23">
        <v>96835</v>
      </c>
      <c r="C4232" s="23" t="s">
        <v>4544</v>
      </c>
      <c r="D4232" s="23" t="s">
        <v>18</v>
      </c>
      <c r="E4232" s="24">
        <v>25.6</v>
      </c>
    </row>
    <row r="4233" spans="2:5" ht="50.1" customHeight="1">
      <c r="B4233" s="23">
        <v>96836</v>
      </c>
      <c r="C4233" s="23" t="s">
        <v>4545</v>
      </c>
      <c r="D4233" s="23" t="s">
        <v>18</v>
      </c>
      <c r="E4233" s="24">
        <v>27.2</v>
      </c>
    </row>
    <row r="4234" spans="2:5" ht="50.1" customHeight="1">
      <c r="B4234" s="23">
        <v>96837</v>
      </c>
      <c r="C4234" s="23" t="s">
        <v>4546</v>
      </c>
      <c r="D4234" s="23" t="s">
        <v>18</v>
      </c>
      <c r="E4234" s="24">
        <v>15.36</v>
      </c>
    </row>
    <row r="4235" spans="2:5" ht="50.1" customHeight="1">
      <c r="B4235" s="23">
        <v>96838</v>
      </c>
      <c r="C4235" s="23" t="s">
        <v>4547</v>
      </c>
      <c r="D4235" s="23" t="s">
        <v>18</v>
      </c>
      <c r="E4235" s="24">
        <v>14.21</v>
      </c>
    </row>
    <row r="4236" spans="2:5" ht="50.1" customHeight="1">
      <c r="B4236" s="23">
        <v>96839</v>
      </c>
      <c r="C4236" s="23" t="s">
        <v>4548</v>
      </c>
      <c r="D4236" s="23" t="s">
        <v>18</v>
      </c>
      <c r="E4236" s="24">
        <v>14</v>
      </c>
    </row>
    <row r="4237" spans="2:5" ht="50.1" customHeight="1">
      <c r="B4237" s="23">
        <v>96840</v>
      </c>
      <c r="C4237" s="23" t="s">
        <v>4549</v>
      </c>
      <c r="D4237" s="23" t="s">
        <v>18</v>
      </c>
      <c r="E4237" s="24">
        <v>17.96</v>
      </c>
    </row>
    <row r="4238" spans="2:5" ht="50.1" customHeight="1">
      <c r="B4238" s="23">
        <v>96841</v>
      </c>
      <c r="C4238" s="23" t="s">
        <v>4550</v>
      </c>
      <c r="D4238" s="23" t="s">
        <v>18</v>
      </c>
      <c r="E4238" s="24">
        <v>15.9</v>
      </c>
    </row>
    <row r="4239" spans="2:5" ht="50.1" customHeight="1">
      <c r="B4239" s="23">
        <v>96842</v>
      </c>
      <c r="C4239" s="23" t="s">
        <v>4551</v>
      </c>
      <c r="D4239" s="23" t="s">
        <v>18</v>
      </c>
      <c r="E4239" s="24">
        <v>19.850000000000001</v>
      </c>
    </row>
    <row r="4240" spans="2:5" ht="50.1" customHeight="1">
      <c r="B4240" s="23">
        <v>96843</v>
      </c>
      <c r="C4240" s="23" t="s">
        <v>4552</v>
      </c>
      <c r="D4240" s="23" t="s">
        <v>18</v>
      </c>
      <c r="E4240" s="24">
        <v>19.149999999999999</v>
      </c>
    </row>
    <row r="4241" spans="2:5" ht="50.1" customHeight="1">
      <c r="B4241" s="23">
        <v>96844</v>
      </c>
      <c r="C4241" s="23" t="s">
        <v>4553</v>
      </c>
      <c r="D4241" s="23" t="s">
        <v>18</v>
      </c>
      <c r="E4241" s="24">
        <v>25.6</v>
      </c>
    </row>
    <row r="4242" spans="2:5" ht="50.1" customHeight="1">
      <c r="B4242" s="23">
        <v>96845</v>
      </c>
      <c r="C4242" s="23" t="s">
        <v>4554</v>
      </c>
      <c r="D4242" s="23" t="s">
        <v>18</v>
      </c>
      <c r="E4242" s="24">
        <v>27.59</v>
      </c>
    </row>
    <row r="4243" spans="2:5" ht="50.1" customHeight="1">
      <c r="B4243" s="23">
        <v>96846</v>
      </c>
      <c r="C4243" s="23" t="s">
        <v>4555</v>
      </c>
      <c r="D4243" s="23" t="s">
        <v>18</v>
      </c>
      <c r="E4243" s="24">
        <v>22.07</v>
      </c>
    </row>
    <row r="4244" spans="2:5" ht="50.1" customHeight="1">
      <c r="B4244" s="23">
        <v>96847</v>
      </c>
      <c r="C4244" s="23" t="s">
        <v>4556</v>
      </c>
      <c r="D4244" s="23" t="s">
        <v>18</v>
      </c>
      <c r="E4244" s="24">
        <v>24.1</v>
      </c>
    </row>
    <row r="4245" spans="2:5" ht="50.1" customHeight="1">
      <c r="B4245" s="23">
        <v>96848</v>
      </c>
      <c r="C4245" s="23" t="s">
        <v>4557</v>
      </c>
      <c r="D4245" s="23" t="s">
        <v>18</v>
      </c>
      <c r="E4245" s="24">
        <v>35.65</v>
      </c>
    </row>
    <row r="4246" spans="2:5" ht="50.1" customHeight="1">
      <c r="B4246" s="23">
        <v>96849</v>
      </c>
      <c r="C4246" s="23" t="s">
        <v>4558</v>
      </c>
      <c r="D4246" s="23" t="s">
        <v>18</v>
      </c>
      <c r="E4246" s="24">
        <v>13.1</v>
      </c>
    </row>
    <row r="4247" spans="2:5" ht="50.1" customHeight="1">
      <c r="B4247" s="23">
        <v>96850</v>
      </c>
      <c r="C4247" s="23" t="s">
        <v>4559</v>
      </c>
      <c r="D4247" s="23" t="s">
        <v>18</v>
      </c>
      <c r="E4247" s="24">
        <v>15.16</v>
      </c>
    </row>
    <row r="4248" spans="2:5" ht="50.1" customHeight="1">
      <c r="B4248" s="23">
        <v>96851</v>
      </c>
      <c r="C4248" s="23" t="s">
        <v>4560</v>
      </c>
      <c r="D4248" s="23" t="s">
        <v>18</v>
      </c>
      <c r="E4248" s="24">
        <v>19.78</v>
      </c>
    </row>
    <row r="4249" spans="2:5" ht="50.1" customHeight="1">
      <c r="B4249" s="23">
        <v>96852</v>
      </c>
      <c r="C4249" s="23" t="s">
        <v>4561</v>
      </c>
      <c r="D4249" s="23" t="s">
        <v>18</v>
      </c>
      <c r="E4249" s="24">
        <v>17.3</v>
      </c>
    </row>
    <row r="4250" spans="2:5" ht="50.1" customHeight="1">
      <c r="B4250" s="23">
        <v>96853</v>
      </c>
      <c r="C4250" s="23" t="s">
        <v>4562</v>
      </c>
      <c r="D4250" s="23" t="s">
        <v>18</v>
      </c>
      <c r="E4250" s="24">
        <v>19.309999999999999</v>
      </c>
    </row>
    <row r="4251" spans="2:5" ht="50.1" customHeight="1">
      <c r="B4251" s="23">
        <v>96854</v>
      </c>
      <c r="C4251" s="23" t="s">
        <v>4563</v>
      </c>
      <c r="D4251" s="23" t="s">
        <v>18</v>
      </c>
      <c r="E4251" s="24">
        <v>22.89</v>
      </c>
    </row>
    <row r="4252" spans="2:5" ht="50.1" customHeight="1">
      <c r="B4252" s="23">
        <v>96855</v>
      </c>
      <c r="C4252" s="23" t="s">
        <v>4564</v>
      </c>
      <c r="D4252" s="23" t="s">
        <v>18</v>
      </c>
      <c r="E4252" s="24">
        <v>21.43</v>
      </c>
    </row>
    <row r="4253" spans="2:5" ht="50.1" customHeight="1">
      <c r="B4253" s="23">
        <v>96856</v>
      </c>
      <c r="C4253" s="23" t="s">
        <v>4565</v>
      </c>
      <c r="D4253" s="23" t="s">
        <v>18</v>
      </c>
      <c r="E4253" s="24">
        <v>21.72</v>
      </c>
    </row>
    <row r="4254" spans="2:5" ht="50.1" customHeight="1">
      <c r="B4254" s="23">
        <v>96857</v>
      </c>
      <c r="C4254" s="23" t="s">
        <v>4566</v>
      </c>
      <c r="D4254" s="23" t="s">
        <v>18</v>
      </c>
      <c r="E4254" s="24">
        <v>33.82</v>
      </c>
    </row>
    <row r="4255" spans="2:5" ht="50.1" customHeight="1">
      <c r="B4255" s="23">
        <v>96858</v>
      </c>
      <c r="C4255" s="23" t="s">
        <v>4567</v>
      </c>
      <c r="D4255" s="23" t="s">
        <v>18</v>
      </c>
      <c r="E4255" s="24">
        <v>34.479999999999997</v>
      </c>
    </row>
    <row r="4256" spans="2:5" ht="50.1" customHeight="1">
      <c r="B4256" s="23">
        <v>96859</v>
      </c>
      <c r="C4256" s="23" t="s">
        <v>4568</v>
      </c>
      <c r="D4256" s="23" t="s">
        <v>18</v>
      </c>
      <c r="E4256" s="24">
        <v>42.34</v>
      </c>
    </row>
    <row r="4257" spans="2:5" ht="50.1" customHeight="1">
      <c r="B4257" s="23">
        <v>96860</v>
      </c>
      <c r="C4257" s="23" t="s">
        <v>4569</v>
      </c>
      <c r="D4257" s="23" t="s">
        <v>18</v>
      </c>
      <c r="E4257" s="24">
        <v>18.04</v>
      </c>
    </row>
    <row r="4258" spans="2:5" ht="50.1" customHeight="1">
      <c r="B4258" s="23">
        <v>96861</v>
      </c>
      <c r="C4258" s="23" t="s">
        <v>4570</v>
      </c>
      <c r="D4258" s="23" t="s">
        <v>18</v>
      </c>
      <c r="E4258" s="24">
        <v>19.34</v>
      </c>
    </row>
    <row r="4259" spans="2:5" ht="50.1" customHeight="1">
      <c r="B4259" s="23">
        <v>96862</v>
      </c>
      <c r="C4259" s="23" t="s">
        <v>4571</v>
      </c>
      <c r="D4259" s="23" t="s">
        <v>18</v>
      </c>
      <c r="E4259" s="24">
        <v>21.69</v>
      </c>
    </row>
    <row r="4260" spans="2:5" ht="50.1" customHeight="1">
      <c r="B4260" s="23">
        <v>96863</v>
      </c>
      <c r="C4260" s="23" t="s">
        <v>4572</v>
      </c>
      <c r="D4260" s="23" t="s">
        <v>18</v>
      </c>
      <c r="E4260" s="24">
        <v>21.48</v>
      </c>
    </row>
    <row r="4261" spans="2:5" ht="50.1" customHeight="1">
      <c r="B4261" s="23">
        <v>96864</v>
      </c>
      <c r="C4261" s="23" t="s">
        <v>4573</v>
      </c>
      <c r="D4261" s="23" t="s">
        <v>18</v>
      </c>
      <c r="E4261" s="24">
        <v>33.270000000000003</v>
      </c>
    </row>
    <row r="4262" spans="2:5" ht="50.1" customHeight="1">
      <c r="B4262" s="23">
        <v>96865</v>
      </c>
      <c r="C4262" s="23" t="s">
        <v>4574</v>
      </c>
      <c r="D4262" s="23" t="s">
        <v>18</v>
      </c>
      <c r="E4262" s="24">
        <v>32.630000000000003</v>
      </c>
    </row>
    <row r="4263" spans="2:5" ht="50.1" customHeight="1">
      <c r="B4263" s="23">
        <v>96866</v>
      </c>
      <c r="C4263" s="23" t="s">
        <v>4575</v>
      </c>
      <c r="D4263" s="23" t="s">
        <v>18</v>
      </c>
      <c r="E4263" s="24">
        <v>43.54</v>
      </c>
    </row>
    <row r="4264" spans="2:5" ht="50.1" customHeight="1">
      <c r="B4264" s="23">
        <v>96867</v>
      </c>
      <c r="C4264" s="23" t="s">
        <v>4576</v>
      </c>
      <c r="D4264" s="23" t="s">
        <v>18</v>
      </c>
      <c r="E4264" s="24">
        <v>50.14</v>
      </c>
    </row>
    <row r="4265" spans="2:5" ht="50.1" customHeight="1">
      <c r="B4265" s="23">
        <v>96868</v>
      </c>
      <c r="C4265" s="23" t="s">
        <v>4577</v>
      </c>
      <c r="D4265" s="23" t="s">
        <v>18</v>
      </c>
      <c r="E4265" s="24">
        <v>20.100000000000001</v>
      </c>
    </row>
    <row r="4266" spans="2:5" ht="50.1" customHeight="1">
      <c r="B4266" s="23">
        <v>96869</v>
      </c>
      <c r="C4266" s="23" t="s">
        <v>4578</v>
      </c>
      <c r="D4266" s="23" t="s">
        <v>18</v>
      </c>
      <c r="E4266" s="24">
        <v>23.99</v>
      </c>
    </row>
    <row r="4267" spans="2:5" ht="50.1" customHeight="1">
      <c r="B4267" s="23">
        <v>96870</v>
      </c>
      <c r="C4267" s="23" t="s">
        <v>4579</v>
      </c>
      <c r="D4267" s="23" t="s">
        <v>18</v>
      </c>
      <c r="E4267" s="24">
        <v>37.35</v>
      </c>
    </row>
    <row r="4268" spans="2:5" ht="50.1" customHeight="1">
      <c r="B4268" s="23">
        <v>96871</v>
      </c>
      <c r="C4268" s="23" t="s">
        <v>4580</v>
      </c>
      <c r="D4268" s="23" t="s">
        <v>18</v>
      </c>
      <c r="E4268" s="24">
        <v>53.73</v>
      </c>
    </row>
    <row r="4269" spans="2:5" ht="50.1" customHeight="1">
      <c r="B4269" s="23">
        <v>96872</v>
      </c>
      <c r="C4269" s="23" t="s">
        <v>4581</v>
      </c>
      <c r="D4269" s="23" t="s">
        <v>18</v>
      </c>
      <c r="E4269" s="24">
        <v>51.36</v>
      </c>
    </row>
    <row r="4270" spans="2:5" ht="50.1" customHeight="1">
      <c r="B4270" s="23">
        <v>96873</v>
      </c>
      <c r="C4270" s="23" t="s">
        <v>4582</v>
      </c>
      <c r="D4270" s="23" t="s">
        <v>18</v>
      </c>
      <c r="E4270" s="24">
        <v>58.63</v>
      </c>
    </row>
    <row r="4271" spans="2:5" ht="50.1" customHeight="1">
      <c r="B4271" s="23">
        <v>96874</v>
      </c>
      <c r="C4271" s="23" t="s">
        <v>4583</v>
      </c>
      <c r="D4271" s="23" t="s">
        <v>18</v>
      </c>
      <c r="E4271" s="24">
        <v>62.74</v>
      </c>
    </row>
    <row r="4272" spans="2:5" ht="50.1" customHeight="1">
      <c r="B4272" s="23">
        <v>96875</v>
      </c>
      <c r="C4272" s="23" t="s">
        <v>4584</v>
      </c>
      <c r="D4272" s="23" t="s">
        <v>18</v>
      </c>
      <c r="E4272" s="24">
        <v>74.430000000000007</v>
      </c>
    </row>
    <row r="4273" spans="2:5" ht="50.1" customHeight="1">
      <c r="B4273" s="23">
        <v>96876</v>
      </c>
      <c r="C4273" s="23" t="s">
        <v>4585</v>
      </c>
      <c r="D4273" s="23" t="s">
        <v>18</v>
      </c>
      <c r="E4273" s="24">
        <v>127.16</v>
      </c>
    </row>
    <row r="4274" spans="2:5" ht="50.1" customHeight="1">
      <c r="B4274" s="23">
        <v>96877</v>
      </c>
      <c r="C4274" s="23" t="s">
        <v>4586</v>
      </c>
      <c r="D4274" s="23" t="s">
        <v>18</v>
      </c>
      <c r="E4274" s="24">
        <v>135.66</v>
      </c>
    </row>
    <row r="4275" spans="2:5" ht="50.1" customHeight="1">
      <c r="B4275" s="23">
        <v>96878</v>
      </c>
      <c r="C4275" s="23" t="s">
        <v>4587</v>
      </c>
      <c r="D4275" s="23" t="s">
        <v>18</v>
      </c>
      <c r="E4275" s="24">
        <v>137.25</v>
      </c>
    </row>
    <row r="4276" spans="2:5" ht="50.1" customHeight="1">
      <c r="B4276" s="23">
        <v>96879</v>
      </c>
      <c r="C4276" s="23" t="s">
        <v>4588</v>
      </c>
      <c r="D4276" s="23" t="s">
        <v>18</v>
      </c>
      <c r="E4276" s="24">
        <v>138.61000000000001</v>
      </c>
    </row>
    <row r="4277" spans="2:5" ht="50.1" customHeight="1">
      <c r="B4277" s="23">
        <v>96880</v>
      </c>
      <c r="C4277" s="23" t="s">
        <v>4589</v>
      </c>
      <c r="D4277" s="23" t="s">
        <v>18</v>
      </c>
      <c r="E4277" s="24">
        <v>157.63</v>
      </c>
    </row>
    <row r="4278" spans="2:5" ht="50.1" customHeight="1">
      <c r="B4278" s="23">
        <v>96881</v>
      </c>
      <c r="C4278" s="23" t="s">
        <v>4590</v>
      </c>
      <c r="D4278" s="23" t="s">
        <v>18</v>
      </c>
      <c r="E4278" s="24">
        <v>166.25</v>
      </c>
    </row>
    <row r="4279" spans="2:5" ht="50.1" customHeight="1">
      <c r="B4279" s="23">
        <v>97425</v>
      </c>
      <c r="C4279" s="23" t="s">
        <v>4591</v>
      </c>
      <c r="D4279" s="23" t="s">
        <v>18</v>
      </c>
      <c r="E4279" s="24">
        <v>19.920000000000002</v>
      </c>
    </row>
    <row r="4280" spans="2:5" ht="50.1" customHeight="1">
      <c r="B4280" s="23">
        <v>97426</v>
      </c>
      <c r="C4280" s="23" t="s">
        <v>4592</v>
      </c>
      <c r="D4280" s="23" t="s">
        <v>18</v>
      </c>
      <c r="E4280" s="24">
        <v>23.77</v>
      </c>
    </row>
    <row r="4281" spans="2:5" ht="50.1" customHeight="1">
      <c r="B4281" s="23">
        <v>97427</v>
      </c>
      <c r="C4281" s="23" t="s">
        <v>4593</v>
      </c>
      <c r="D4281" s="23" t="s">
        <v>18</v>
      </c>
      <c r="E4281" s="24">
        <v>26.69</v>
      </c>
    </row>
    <row r="4282" spans="2:5" ht="50.1" customHeight="1">
      <c r="B4282" s="23">
        <v>97428</v>
      </c>
      <c r="C4282" s="23" t="s">
        <v>4594</v>
      </c>
      <c r="D4282" s="23" t="s">
        <v>18</v>
      </c>
      <c r="E4282" s="24">
        <v>33.450000000000003</v>
      </c>
    </row>
    <row r="4283" spans="2:5" ht="50.1" customHeight="1">
      <c r="B4283" s="23">
        <v>97429</v>
      </c>
      <c r="C4283" s="23" t="s">
        <v>4595</v>
      </c>
      <c r="D4283" s="23" t="s">
        <v>18</v>
      </c>
      <c r="E4283" s="24">
        <v>39.67</v>
      </c>
    </row>
    <row r="4284" spans="2:5" ht="50.1" customHeight="1">
      <c r="B4284" s="23">
        <v>97430</v>
      </c>
      <c r="C4284" s="23" t="s">
        <v>4596</v>
      </c>
      <c r="D4284" s="23" t="s">
        <v>18</v>
      </c>
      <c r="E4284" s="24">
        <v>27.83</v>
      </c>
    </row>
    <row r="4285" spans="2:5" ht="50.1" customHeight="1">
      <c r="B4285" s="23">
        <v>97431</v>
      </c>
      <c r="C4285" s="23" t="s">
        <v>4597</v>
      </c>
      <c r="D4285" s="23" t="s">
        <v>18</v>
      </c>
      <c r="E4285" s="24">
        <v>31.09</v>
      </c>
    </row>
    <row r="4286" spans="2:5" ht="50.1" customHeight="1">
      <c r="B4286" s="23">
        <v>97432</v>
      </c>
      <c r="C4286" s="23" t="s">
        <v>4598</v>
      </c>
      <c r="D4286" s="23" t="s">
        <v>18</v>
      </c>
      <c r="E4286" s="24">
        <v>35.07</v>
      </c>
    </row>
    <row r="4287" spans="2:5" ht="50.1" customHeight="1">
      <c r="B4287" s="23">
        <v>97433</v>
      </c>
      <c r="C4287" s="23" t="s">
        <v>4599</v>
      </c>
      <c r="D4287" s="23" t="s">
        <v>18</v>
      </c>
      <c r="E4287" s="24">
        <v>62.65</v>
      </c>
    </row>
    <row r="4288" spans="2:5" ht="50.1" customHeight="1">
      <c r="B4288" s="23">
        <v>97434</v>
      </c>
      <c r="C4288" s="23" t="s">
        <v>4600</v>
      </c>
      <c r="D4288" s="23" t="s">
        <v>18</v>
      </c>
      <c r="E4288" s="24">
        <v>63.8</v>
      </c>
    </row>
    <row r="4289" spans="2:5" ht="50.1" customHeight="1">
      <c r="B4289" s="23">
        <v>97435</v>
      </c>
      <c r="C4289" s="23" t="s">
        <v>4601</v>
      </c>
      <c r="D4289" s="23" t="s">
        <v>18</v>
      </c>
      <c r="E4289" s="24">
        <v>73.25</v>
      </c>
    </row>
    <row r="4290" spans="2:5" ht="50.1" customHeight="1">
      <c r="B4290" s="23">
        <v>97436</v>
      </c>
      <c r="C4290" s="23" t="s">
        <v>4602</v>
      </c>
      <c r="D4290" s="23" t="s">
        <v>18</v>
      </c>
      <c r="E4290" s="24">
        <v>75.45</v>
      </c>
    </row>
    <row r="4291" spans="2:5" ht="50.1" customHeight="1">
      <c r="B4291" s="23">
        <v>97437</v>
      </c>
      <c r="C4291" s="23" t="s">
        <v>4603</v>
      </c>
      <c r="D4291" s="23" t="s">
        <v>18</v>
      </c>
      <c r="E4291" s="24">
        <v>83.78</v>
      </c>
    </row>
    <row r="4292" spans="2:5" ht="50.1" customHeight="1">
      <c r="B4292" s="23">
        <v>97438</v>
      </c>
      <c r="C4292" s="23" t="s">
        <v>4604</v>
      </c>
      <c r="D4292" s="23" t="s">
        <v>18</v>
      </c>
      <c r="E4292" s="24">
        <v>86.14</v>
      </c>
    </row>
    <row r="4293" spans="2:5" ht="50.1" customHeight="1">
      <c r="B4293" s="23">
        <v>97439</v>
      </c>
      <c r="C4293" s="23" t="s">
        <v>4605</v>
      </c>
      <c r="D4293" s="23" t="s">
        <v>18</v>
      </c>
      <c r="E4293" s="24">
        <v>94.5</v>
      </c>
    </row>
    <row r="4294" spans="2:5" ht="50.1" customHeight="1">
      <c r="B4294" s="23">
        <v>97440</v>
      </c>
      <c r="C4294" s="23" t="s">
        <v>4606</v>
      </c>
      <c r="D4294" s="23" t="s">
        <v>18</v>
      </c>
      <c r="E4294" s="24">
        <v>113.18</v>
      </c>
    </row>
    <row r="4295" spans="2:5" ht="50.1" customHeight="1">
      <c r="B4295" s="23">
        <v>97442</v>
      </c>
      <c r="C4295" s="23" t="s">
        <v>4607</v>
      </c>
      <c r="D4295" s="23" t="s">
        <v>18</v>
      </c>
      <c r="E4295" s="24">
        <v>125.1</v>
      </c>
    </row>
    <row r="4296" spans="2:5" ht="50.1" customHeight="1">
      <c r="B4296" s="23">
        <v>97443</v>
      </c>
      <c r="C4296" s="23" t="s">
        <v>4608</v>
      </c>
      <c r="D4296" s="23" t="s">
        <v>18</v>
      </c>
      <c r="E4296" s="24">
        <v>63.77</v>
      </c>
    </row>
    <row r="4297" spans="2:5" ht="50.1" customHeight="1">
      <c r="B4297" s="23">
        <v>97444</v>
      </c>
      <c r="C4297" s="23" t="s">
        <v>4609</v>
      </c>
      <c r="D4297" s="23" t="s">
        <v>18</v>
      </c>
      <c r="E4297" s="24">
        <v>73.27</v>
      </c>
    </row>
    <row r="4298" spans="2:5" ht="50.1" customHeight="1">
      <c r="B4298" s="23">
        <v>97446</v>
      </c>
      <c r="C4298" s="23" t="s">
        <v>4610</v>
      </c>
      <c r="D4298" s="23" t="s">
        <v>18</v>
      </c>
      <c r="E4298" s="24">
        <v>120.62</v>
      </c>
    </row>
    <row r="4299" spans="2:5" ht="50.1" customHeight="1">
      <c r="B4299" s="23">
        <v>97447</v>
      </c>
      <c r="C4299" s="23" t="s">
        <v>4611</v>
      </c>
      <c r="D4299" s="23" t="s">
        <v>18</v>
      </c>
      <c r="E4299" s="24">
        <v>120.62</v>
      </c>
    </row>
    <row r="4300" spans="2:5" ht="50.1" customHeight="1">
      <c r="B4300" s="23">
        <v>97449</v>
      </c>
      <c r="C4300" s="23" t="s">
        <v>4612</v>
      </c>
      <c r="D4300" s="23" t="s">
        <v>18</v>
      </c>
      <c r="E4300" s="24">
        <v>128.93</v>
      </c>
    </row>
    <row r="4301" spans="2:5" ht="50.1" customHeight="1">
      <c r="B4301" s="23">
        <v>97450</v>
      </c>
      <c r="C4301" s="23" t="s">
        <v>4613</v>
      </c>
      <c r="D4301" s="23" t="s">
        <v>18</v>
      </c>
      <c r="E4301" s="24">
        <v>154.82</v>
      </c>
    </row>
    <row r="4302" spans="2:5" ht="50.1" customHeight="1">
      <c r="B4302" s="23">
        <v>97452</v>
      </c>
      <c r="C4302" s="23" t="s">
        <v>4614</v>
      </c>
      <c r="D4302" s="23" t="s">
        <v>18</v>
      </c>
      <c r="E4302" s="24">
        <v>103.33</v>
      </c>
    </row>
    <row r="4303" spans="2:5" ht="50.1" customHeight="1">
      <c r="B4303" s="23">
        <v>97453</v>
      </c>
      <c r="C4303" s="23" t="s">
        <v>4615</v>
      </c>
      <c r="D4303" s="23" t="s">
        <v>18</v>
      </c>
      <c r="E4303" s="24">
        <v>108.75</v>
      </c>
    </row>
    <row r="4304" spans="2:5" ht="50.1" customHeight="1">
      <c r="B4304" s="23">
        <v>97454</v>
      </c>
      <c r="C4304" s="23" t="s">
        <v>4616</v>
      </c>
      <c r="D4304" s="23" t="s">
        <v>18</v>
      </c>
      <c r="E4304" s="24">
        <v>167.03</v>
      </c>
    </row>
    <row r="4305" spans="2:5" ht="50.1" customHeight="1">
      <c r="B4305" s="23">
        <v>97455</v>
      </c>
      <c r="C4305" s="23" t="s">
        <v>4617</v>
      </c>
      <c r="D4305" s="23" t="s">
        <v>18</v>
      </c>
      <c r="E4305" s="24">
        <v>175.71</v>
      </c>
    </row>
    <row r="4306" spans="2:5" ht="50.1" customHeight="1">
      <c r="B4306" s="23">
        <v>97456</v>
      </c>
      <c r="C4306" s="23" t="s">
        <v>4618</v>
      </c>
      <c r="D4306" s="23" t="s">
        <v>18</v>
      </c>
      <c r="E4306" s="24">
        <v>358.73</v>
      </c>
    </row>
    <row r="4307" spans="2:5" ht="50.1" customHeight="1">
      <c r="B4307" s="23">
        <v>97457</v>
      </c>
      <c r="C4307" s="23" t="s">
        <v>4619</v>
      </c>
      <c r="D4307" s="23" t="s">
        <v>18</v>
      </c>
      <c r="E4307" s="24">
        <v>319.8</v>
      </c>
    </row>
    <row r="4308" spans="2:5" ht="50.1" customHeight="1">
      <c r="B4308" s="23">
        <v>97458</v>
      </c>
      <c r="C4308" s="23" t="s">
        <v>4620</v>
      </c>
      <c r="D4308" s="23" t="s">
        <v>18</v>
      </c>
      <c r="E4308" s="24">
        <v>159.62</v>
      </c>
    </row>
    <row r="4309" spans="2:5" ht="50.1" customHeight="1">
      <c r="B4309" s="23">
        <v>97459</v>
      </c>
      <c r="C4309" s="23" t="s">
        <v>4621</v>
      </c>
      <c r="D4309" s="23" t="s">
        <v>18</v>
      </c>
      <c r="E4309" s="24">
        <v>261.77</v>
      </c>
    </row>
    <row r="4310" spans="2:5" ht="50.1" customHeight="1">
      <c r="B4310" s="23">
        <v>97460</v>
      </c>
      <c r="C4310" s="23" t="s">
        <v>4622</v>
      </c>
      <c r="D4310" s="23" t="s">
        <v>18</v>
      </c>
      <c r="E4310" s="24">
        <v>392.53</v>
      </c>
    </row>
    <row r="4311" spans="2:5" ht="50.1" customHeight="1">
      <c r="B4311" s="23">
        <v>97461</v>
      </c>
      <c r="C4311" s="23" t="s">
        <v>4623</v>
      </c>
      <c r="D4311" s="23" t="s">
        <v>18</v>
      </c>
      <c r="E4311" s="24">
        <v>19.920000000000002</v>
      </c>
    </row>
    <row r="4312" spans="2:5" ht="50.1" customHeight="1">
      <c r="B4312" s="23">
        <v>97462</v>
      </c>
      <c r="C4312" s="23" t="s">
        <v>4624</v>
      </c>
      <c r="D4312" s="23" t="s">
        <v>18</v>
      </c>
      <c r="E4312" s="24">
        <v>17.13</v>
      </c>
    </row>
    <row r="4313" spans="2:5" ht="50.1" customHeight="1">
      <c r="B4313" s="23">
        <v>97464</v>
      </c>
      <c r="C4313" s="23" t="s">
        <v>4625</v>
      </c>
      <c r="D4313" s="23" t="s">
        <v>18</v>
      </c>
      <c r="E4313" s="24">
        <v>28.2</v>
      </c>
    </row>
    <row r="4314" spans="2:5" ht="50.1" customHeight="1">
      <c r="B4314" s="23">
        <v>97465</v>
      </c>
      <c r="C4314" s="23" t="s">
        <v>4626</v>
      </c>
      <c r="D4314" s="23" t="s">
        <v>18</v>
      </c>
      <c r="E4314" s="24">
        <v>32.9</v>
      </c>
    </row>
    <row r="4315" spans="2:5" ht="50.1" customHeight="1">
      <c r="B4315" s="23">
        <v>97467</v>
      </c>
      <c r="C4315" s="23" t="s">
        <v>4627</v>
      </c>
      <c r="D4315" s="23" t="s">
        <v>18</v>
      </c>
      <c r="E4315" s="24">
        <v>35.72</v>
      </c>
    </row>
    <row r="4316" spans="2:5" ht="50.1" customHeight="1">
      <c r="B4316" s="23">
        <v>97468</v>
      </c>
      <c r="C4316" s="23" t="s">
        <v>4628</v>
      </c>
      <c r="D4316" s="23" t="s">
        <v>18</v>
      </c>
      <c r="E4316" s="24">
        <v>41.73</v>
      </c>
    </row>
    <row r="4317" spans="2:5" ht="50.1" customHeight="1">
      <c r="B4317" s="23">
        <v>97470</v>
      </c>
      <c r="C4317" s="23" t="s">
        <v>4629</v>
      </c>
      <c r="D4317" s="23" t="s">
        <v>18</v>
      </c>
      <c r="E4317" s="24">
        <v>51.67</v>
      </c>
    </row>
    <row r="4318" spans="2:5" ht="50.1" customHeight="1">
      <c r="B4318" s="23">
        <v>97471</v>
      </c>
      <c r="C4318" s="23" t="s">
        <v>4630</v>
      </c>
      <c r="D4318" s="23" t="s">
        <v>18</v>
      </c>
      <c r="E4318" s="24">
        <v>61.17</v>
      </c>
    </row>
    <row r="4319" spans="2:5" ht="50.1" customHeight="1">
      <c r="B4319" s="23">
        <v>97474</v>
      </c>
      <c r="C4319" s="23" t="s">
        <v>4631</v>
      </c>
      <c r="D4319" s="23" t="s">
        <v>18</v>
      </c>
      <c r="E4319" s="24">
        <v>91.35</v>
      </c>
    </row>
    <row r="4320" spans="2:5" ht="50.1" customHeight="1">
      <c r="B4320" s="23">
        <v>97475</v>
      </c>
      <c r="C4320" s="23" t="s">
        <v>4632</v>
      </c>
      <c r="D4320" s="23" t="s">
        <v>18</v>
      </c>
      <c r="E4320" s="24">
        <v>110.56</v>
      </c>
    </row>
    <row r="4321" spans="2:5" ht="50.1" customHeight="1">
      <c r="B4321" s="23">
        <v>97477</v>
      </c>
      <c r="C4321" s="23" t="s">
        <v>4633</v>
      </c>
      <c r="D4321" s="23" t="s">
        <v>18</v>
      </c>
      <c r="E4321" s="24">
        <v>120.95</v>
      </c>
    </row>
    <row r="4322" spans="2:5" ht="50.1" customHeight="1">
      <c r="B4322" s="23">
        <v>97478</v>
      </c>
      <c r="C4322" s="23" t="s">
        <v>4634</v>
      </c>
      <c r="D4322" s="23" t="s">
        <v>18</v>
      </c>
      <c r="E4322" s="24">
        <v>146.84</v>
      </c>
    </row>
    <row r="4323" spans="2:5" ht="50.1" customHeight="1">
      <c r="B4323" s="23">
        <v>97479</v>
      </c>
      <c r="C4323" s="23" t="s">
        <v>4635</v>
      </c>
      <c r="D4323" s="23" t="s">
        <v>18</v>
      </c>
      <c r="E4323" s="24">
        <v>31.73</v>
      </c>
    </row>
    <row r="4324" spans="2:5" ht="50.1" customHeight="1">
      <c r="B4324" s="23">
        <v>97480</v>
      </c>
      <c r="C4324" s="23" t="s">
        <v>4636</v>
      </c>
      <c r="D4324" s="23" t="s">
        <v>18</v>
      </c>
      <c r="E4324" s="24">
        <v>31.73</v>
      </c>
    </row>
    <row r="4325" spans="2:5" ht="50.1" customHeight="1">
      <c r="B4325" s="23">
        <v>97481</v>
      </c>
      <c r="C4325" s="23" t="s">
        <v>4637</v>
      </c>
      <c r="D4325" s="23" t="s">
        <v>18</v>
      </c>
      <c r="E4325" s="24">
        <v>45.21</v>
      </c>
    </row>
    <row r="4326" spans="2:5" ht="50.1" customHeight="1">
      <c r="B4326" s="23">
        <v>97482</v>
      </c>
      <c r="C4326" s="23" t="s">
        <v>4638</v>
      </c>
      <c r="D4326" s="23" t="s">
        <v>18</v>
      </c>
      <c r="E4326" s="24">
        <v>45.21</v>
      </c>
    </row>
    <row r="4327" spans="2:5" ht="50.1" customHeight="1">
      <c r="B4327" s="23">
        <v>97483</v>
      </c>
      <c r="C4327" s="23" t="s">
        <v>4639</v>
      </c>
      <c r="D4327" s="23" t="s">
        <v>18</v>
      </c>
      <c r="E4327" s="24">
        <v>62.44</v>
      </c>
    </row>
    <row r="4328" spans="2:5" ht="50.1" customHeight="1">
      <c r="B4328" s="23">
        <v>97484</v>
      </c>
      <c r="C4328" s="23" t="s">
        <v>4640</v>
      </c>
      <c r="D4328" s="23" t="s">
        <v>18</v>
      </c>
      <c r="E4328" s="24">
        <v>62.44</v>
      </c>
    </row>
    <row r="4329" spans="2:5" ht="50.1" customHeight="1">
      <c r="B4329" s="23">
        <v>97485</v>
      </c>
      <c r="C4329" s="23" t="s">
        <v>4641</v>
      </c>
      <c r="D4329" s="23" t="s">
        <v>18</v>
      </c>
      <c r="E4329" s="24">
        <v>85.19</v>
      </c>
    </row>
    <row r="4330" spans="2:5" ht="50.1" customHeight="1">
      <c r="B4330" s="23">
        <v>97486</v>
      </c>
      <c r="C4330" s="23" t="s">
        <v>4642</v>
      </c>
      <c r="D4330" s="23" t="s">
        <v>18</v>
      </c>
      <c r="E4330" s="24">
        <v>90.61</v>
      </c>
    </row>
    <row r="4331" spans="2:5" ht="50.1" customHeight="1">
      <c r="B4331" s="23">
        <v>97487</v>
      </c>
      <c r="C4331" s="23" t="s">
        <v>4643</v>
      </c>
      <c r="D4331" s="23" t="s">
        <v>18</v>
      </c>
      <c r="E4331" s="24">
        <v>151.99</v>
      </c>
    </row>
    <row r="4332" spans="2:5" ht="50.1" customHeight="1">
      <c r="B4332" s="23">
        <v>97488</v>
      </c>
      <c r="C4332" s="23" t="s">
        <v>4644</v>
      </c>
      <c r="D4332" s="23" t="s">
        <v>18</v>
      </c>
      <c r="E4332" s="24">
        <v>160.66999999999999</v>
      </c>
    </row>
    <row r="4333" spans="2:5" ht="50.1" customHeight="1">
      <c r="B4333" s="23">
        <v>97489</v>
      </c>
      <c r="C4333" s="23" t="s">
        <v>4645</v>
      </c>
      <c r="D4333" s="23" t="s">
        <v>18</v>
      </c>
      <c r="E4333" s="24">
        <v>346.72</v>
      </c>
    </row>
    <row r="4334" spans="2:5" ht="50.1" customHeight="1">
      <c r="B4334" s="23">
        <v>97490</v>
      </c>
      <c r="C4334" s="23" t="s">
        <v>4646</v>
      </c>
      <c r="D4334" s="23" t="s">
        <v>18</v>
      </c>
      <c r="E4334" s="24">
        <v>307.79000000000002</v>
      </c>
    </row>
    <row r="4335" spans="2:5" ht="50.1" customHeight="1">
      <c r="B4335" s="23">
        <v>97491</v>
      </c>
      <c r="C4335" s="23" t="s">
        <v>4647</v>
      </c>
      <c r="D4335" s="23" t="s">
        <v>18</v>
      </c>
      <c r="E4335" s="24">
        <v>48.06</v>
      </c>
    </row>
    <row r="4336" spans="2:5" ht="50.1" customHeight="1">
      <c r="B4336" s="23">
        <v>97492</v>
      </c>
      <c r="C4336" s="23" t="s">
        <v>4648</v>
      </c>
      <c r="D4336" s="23" t="s">
        <v>18</v>
      </c>
      <c r="E4336" s="24">
        <v>69.400000000000006</v>
      </c>
    </row>
    <row r="4337" spans="2:5" ht="50.1" customHeight="1">
      <c r="B4337" s="23">
        <v>97493</v>
      </c>
      <c r="C4337" s="23" t="s">
        <v>4649</v>
      </c>
      <c r="D4337" s="23" t="s">
        <v>18</v>
      </c>
      <c r="E4337" s="24">
        <v>89.17</v>
      </c>
    </row>
    <row r="4338" spans="2:5" ht="50.1" customHeight="1">
      <c r="B4338" s="23">
        <v>97494</v>
      </c>
      <c r="C4338" s="23" t="s">
        <v>4650</v>
      </c>
      <c r="D4338" s="23" t="s">
        <v>18</v>
      </c>
      <c r="E4338" s="24">
        <v>135.41</v>
      </c>
    </row>
    <row r="4339" spans="2:5" ht="50.1" customHeight="1">
      <c r="B4339" s="23">
        <v>97495</v>
      </c>
      <c r="C4339" s="23" t="s">
        <v>4651</v>
      </c>
      <c r="D4339" s="23" t="s">
        <v>18</v>
      </c>
      <c r="E4339" s="24">
        <v>241.67</v>
      </c>
    </row>
    <row r="4340" spans="2:5" ht="50.1" customHeight="1">
      <c r="B4340" s="23">
        <v>97496</v>
      </c>
      <c r="C4340" s="23" t="s">
        <v>4652</v>
      </c>
      <c r="D4340" s="23" t="s">
        <v>18</v>
      </c>
      <c r="E4340" s="24">
        <v>376.57</v>
      </c>
    </row>
    <row r="4341" spans="2:5" ht="50.1" customHeight="1">
      <c r="B4341" s="23">
        <v>97499</v>
      </c>
      <c r="C4341" s="23" t="s">
        <v>4653</v>
      </c>
      <c r="D4341" s="23" t="s">
        <v>18</v>
      </c>
      <c r="E4341" s="24">
        <v>17.97</v>
      </c>
    </row>
    <row r="4342" spans="2:5" ht="50.1" customHeight="1">
      <c r="B4342" s="23">
        <v>97500</v>
      </c>
      <c r="C4342" s="23" t="s">
        <v>4654</v>
      </c>
      <c r="D4342" s="23" t="s">
        <v>18</v>
      </c>
      <c r="E4342" s="24">
        <v>15.18</v>
      </c>
    </row>
    <row r="4343" spans="2:5" ht="50.1" customHeight="1">
      <c r="B4343" s="23">
        <v>97502</v>
      </c>
      <c r="C4343" s="23" t="s">
        <v>4655</v>
      </c>
      <c r="D4343" s="23" t="s">
        <v>18</v>
      </c>
      <c r="E4343" s="24">
        <v>24.57</v>
      </c>
    </row>
    <row r="4344" spans="2:5" ht="50.1" customHeight="1">
      <c r="B4344" s="23">
        <v>97503</v>
      </c>
      <c r="C4344" s="23" t="s">
        <v>4656</v>
      </c>
      <c r="D4344" s="23" t="s">
        <v>18</v>
      </c>
      <c r="E4344" s="24">
        <v>29.45</v>
      </c>
    </row>
    <row r="4345" spans="2:5" ht="50.1" customHeight="1">
      <c r="B4345" s="23">
        <v>97505</v>
      </c>
      <c r="C4345" s="23" t="s">
        <v>4657</v>
      </c>
      <c r="D4345" s="23" t="s">
        <v>18</v>
      </c>
      <c r="E4345" s="24">
        <v>30.6</v>
      </c>
    </row>
    <row r="4346" spans="2:5" ht="50.1" customHeight="1">
      <c r="B4346" s="23">
        <v>97506</v>
      </c>
      <c r="C4346" s="23" t="s">
        <v>4658</v>
      </c>
      <c r="D4346" s="23" t="s">
        <v>18</v>
      </c>
      <c r="E4346" s="24">
        <v>36.61</v>
      </c>
    </row>
    <row r="4347" spans="2:5" ht="50.1" customHeight="1">
      <c r="B4347" s="23">
        <v>97508</v>
      </c>
      <c r="C4347" s="23" t="s">
        <v>4659</v>
      </c>
      <c r="D4347" s="23" t="s">
        <v>18</v>
      </c>
      <c r="E4347" s="24">
        <v>44.43</v>
      </c>
    </row>
    <row r="4348" spans="2:5" ht="50.1" customHeight="1">
      <c r="B4348" s="23">
        <v>97509</v>
      </c>
      <c r="C4348" s="23" t="s">
        <v>4660</v>
      </c>
      <c r="D4348" s="23" t="s">
        <v>18</v>
      </c>
      <c r="E4348" s="24">
        <v>53.93</v>
      </c>
    </row>
    <row r="4349" spans="2:5" ht="50.1" customHeight="1">
      <c r="B4349" s="23">
        <v>97511</v>
      </c>
      <c r="C4349" s="23" t="s">
        <v>4661</v>
      </c>
      <c r="D4349" s="23" t="s">
        <v>18</v>
      </c>
      <c r="E4349" s="24">
        <v>80.97</v>
      </c>
    </row>
    <row r="4350" spans="2:5" ht="50.1" customHeight="1">
      <c r="B4350" s="23">
        <v>97512</v>
      </c>
      <c r="C4350" s="23" t="s">
        <v>4662</v>
      </c>
      <c r="D4350" s="23" t="s">
        <v>18</v>
      </c>
      <c r="E4350" s="24">
        <v>100.18</v>
      </c>
    </row>
    <row r="4351" spans="2:5" ht="50.1" customHeight="1">
      <c r="B4351" s="23">
        <v>97514</v>
      </c>
      <c r="C4351" s="23" t="s">
        <v>4663</v>
      </c>
      <c r="D4351" s="23" t="s">
        <v>18</v>
      </c>
      <c r="E4351" s="24">
        <v>107.28</v>
      </c>
    </row>
    <row r="4352" spans="2:5" ht="50.1" customHeight="1">
      <c r="B4352" s="23">
        <v>97515</v>
      </c>
      <c r="C4352" s="23" t="s">
        <v>4664</v>
      </c>
      <c r="D4352" s="23" t="s">
        <v>18</v>
      </c>
      <c r="E4352" s="24">
        <v>133.16999999999999</v>
      </c>
    </row>
    <row r="4353" spans="2:5" ht="50.1" customHeight="1">
      <c r="B4353" s="23">
        <v>97517</v>
      </c>
      <c r="C4353" s="23" t="s">
        <v>4665</v>
      </c>
      <c r="D4353" s="23" t="s">
        <v>18</v>
      </c>
      <c r="E4353" s="24">
        <v>28.8</v>
      </c>
    </row>
    <row r="4354" spans="2:5" ht="50.1" customHeight="1">
      <c r="B4354" s="23">
        <v>97518</v>
      </c>
      <c r="C4354" s="23" t="s">
        <v>4666</v>
      </c>
      <c r="D4354" s="23" t="s">
        <v>18</v>
      </c>
      <c r="E4354" s="24">
        <v>28.8</v>
      </c>
    </row>
    <row r="4355" spans="2:5" ht="50.1" customHeight="1">
      <c r="B4355" s="23">
        <v>97519</v>
      </c>
      <c r="C4355" s="23" t="s">
        <v>4667</v>
      </c>
      <c r="D4355" s="23" t="s">
        <v>18</v>
      </c>
      <c r="E4355" s="24">
        <v>40.04</v>
      </c>
    </row>
    <row r="4356" spans="2:5" ht="50.1" customHeight="1">
      <c r="B4356" s="23">
        <v>97520</v>
      </c>
      <c r="C4356" s="23" t="s">
        <v>4668</v>
      </c>
      <c r="D4356" s="23" t="s">
        <v>18</v>
      </c>
      <c r="E4356" s="24">
        <v>40.04</v>
      </c>
    </row>
    <row r="4357" spans="2:5" ht="50.1" customHeight="1">
      <c r="B4357" s="23">
        <v>97521</v>
      </c>
      <c r="C4357" s="23" t="s">
        <v>4669</v>
      </c>
      <c r="D4357" s="23" t="s">
        <v>18</v>
      </c>
      <c r="E4357" s="24">
        <v>54.74</v>
      </c>
    </row>
    <row r="4358" spans="2:5" ht="50.1" customHeight="1">
      <c r="B4358" s="23">
        <v>97522</v>
      </c>
      <c r="C4358" s="23" t="s">
        <v>4670</v>
      </c>
      <c r="D4358" s="23" t="s">
        <v>18</v>
      </c>
      <c r="E4358" s="24">
        <v>54.74</v>
      </c>
    </row>
    <row r="4359" spans="2:5" ht="50.1" customHeight="1">
      <c r="B4359" s="23">
        <v>97523</v>
      </c>
      <c r="C4359" s="23" t="s">
        <v>4671</v>
      </c>
      <c r="D4359" s="23" t="s">
        <v>18</v>
      </c>
      <c r="E4359" s="24">
        <v>74.33</v>
      </c>
    </row>
    <row r="4360" spans="2:5" ht="50.1" customHeight="1">
      <c r="B4360" s="23">
        <v>97524</v>
      </c>
      <c r="C4360" s="23" t="s">
        <v>4672</v>
      </c>
      <c r="D4360" s="23" t="s">
        <v>18</v>
      </c>
      <c r="E4360" s="24">
        <v>79.75</v>
      </c>
    </row>
    <row r="4361" spans="2:5" ht="50.1" customHeight="1">
      <c r="B4361" s="23">
        <v>97525</v>
      </c>
      <c r="C4361" s="23" t="s">
        <v>4673</v>
      </c>
      <c r="D4361" s="23" t="s">
        <v>18</v>
      </c>
      <c r="E4361" s="24">
        <v>136.32</v>
      </c>
    </row>
    <row r="4362" spans="2:5" ht="50.1" customHeight="1">
      <c r="B4362" s="23">
        <v>97526</v>
      </c>
      <c r="C4362" s="23" t="s">
        <v>4674</v>
      </c>
      <c r="D4362" s="23" t="s">
        <v>18</v>
      </c>
      <c r="E4362" s="24">
        <v>145</v>
      </c>
    </row>
    <row r="4363" spans="2:5" ht="50.1" customHeight="1">
      <c r="B4363" s="23">
        <v>97527</v>
      </c>
      <c r="C4363" s="23" t="s">
        <v>4675</v>
      </c>
      <c r="D4363" s="23" t="s">
        <v>18</v>
      </c>
      <c r="E4363" s="24">
        <v>326.27999999999997</v>
      </c>
    </row>
    <row r="4364" spans="2:5" ht="50.1" customHeight="1">
      <c r="B4364" s="23">
        <v>97528</v>
      </c>
      <c r="C4364" s="23" t="s">
        <v>4676</v>
      </c>
      <c r="D4364" s="23" t="s">
        <v>18</v>
      </c>
      <c r="E4364" s="24">
        <v>287.35000000000002</v>
      </c>
    </row>
    <row r="4365" spans="2:5" ht="50.1" customHeight="1">
      <c r="B4365" s="23">
        <v>97529</v>
      </c>
      <c r="C4365" s="23" t="s">
        <v>4677</v>
      </c>
      <c r="D4365" s="23" t="s">
        <v>18</v>
      </c>
      <c r="E4365" s="24">
        <v>44.21</v>
      </c>
    </row>
    <row r="4366" spans="2:5" ht="50.1" customHeight="1">
      <c r="B4366" s="23">
        <v>97530</v>
      </c>
      <c r="C4366" s="23" t="s">
        <v>4678</v>
      </c>
      <c r="D4366" s="23" t="s">
        <v>18</v>
      </c>
      <c r="E4366" s="24">
        <v>62.52</v>
      </c>
    </row>
    <row r="4367" spans="2:5" ht="50.1" customHeight="1">
      <c r="B4367" s="23">
        <v>97531</v>
      </c>
      <c r="C4367" s="23" t="s">
        <v>4679</v>
      </c>
      <c r="D4367" s="23" t="s">
        <v>18</v>
      </c>
      <c r="E4367" s="24">
        <v>78.89</v>
      </c>
    </row>
    <row r="4368" spans="2:5" ht="50.1" customHeight="1">
      <c r="B4368" s="23">
        <v>97532</v>
      </c>
      <c r="C4368" s="23" t="s">
        <v>4680</v>
      </c>
      <c r="D4368" s="23" t="s">
        <v>18</v>
      </c>
      <c r="E4368" s="24">
        <v>120.92</v>
      </c>
    </row>
    <row r="4369" spans="2:5" ht="50.1" customHeight="1">
      <c r="B4369" s="23">
        <v>97533</v>
      </c>
      <c r="C4369" s="23" t="s">
        <v>4681</v>
      </c>
      <c r="D4369" s="23" t="s">
        <v>18</v>
      </c>
      <c r="E4369" s="24">
        <v>223.86</v>
      </c>
    </row>
    <row r="4370" spans="2:5" ht="50.1" customHeight="1">
      <c r="B4370" s="23">
        <v>97534</v>
      </c>
      <c r="C4370" s="23" t="s">
        <v>4682</v>
      </c>
      <c r="D4370" s="23" t="s">
        <v>18</v>
      </c>
      <c r="E4370" s="24">
        <v>349.29</v>
      </c>
    </row>
    <row r="4371" spans="2:5" ht="50.1" customHeight="1">
      <c r="B4371" s="23">
        <v>97537</v>
      </c>
      <c r="C4371" s="23" t="s">
        <v>4683</v>
      </c>
      <c r="D4371" s="23" t="s">
        <v>18</v>
      </c>
      <c r="E4371" s="24">
        <v>13.98</v>
      </c>
    </row>
    <row r="4372" spans="2:5" ht="50.1" customHeight="1">
      <c r="B4372" s="23">
        <v>97540</v>
      </c>
      <c r="C4372" s="23" t="s">
        <v>4684</v>
      </c>
      <c r="D4372" s="23" t="s">
        <v>18</v>
      </c>
      <c r="E4372" s="24">
        <v>19.64</v>
      </c>
    </row>
    <row r="4373" spans="2:5" ht="50.1" customHeight="1">
      <c r="B4373" s="23">
        <v>97541</v>
      </c>
      <c r="C4373" s="23" t="s">
        <v>4685</v>
      </c>
      <c r="D4373" s="23" t="s">
        <v>18</v>
      </c>
      <c r="E4373" s="24">
        <v>17.329999999999998</v>
      </c>
    </row>
    <row r="4374" spans="2:5" ht="50.1" customHeight="1">
      <c r="B4374" s="23">
        <v>97543</v>
      </c>
      <c r="C4374" s="23" t="s">
        <v>4686</v>
      </c>
      <c r="D4374" s="23" t="s">
        <v>18</v>
      </c>
      <c r="E4374" s="24">
        <v>33.18</v>
      </c>
    </row>
    <row r="4375" spans="2:5" ht="50.1" customHeight="1">
      <c r="B4375" s="23">
        <v>97544</v>
      </c>
      <c r="C4375" s="23" t="s">
        <v>4687</v>
      </c>
      <c r="D4375" s="23" t="s">
        <v>18</v>
      </c>
      <c r="E4375" s="24">
        <v>30.39</v>
      </c>
    </row>
    <row r="4376" spans="2:5" ht="50.1" customHeight="1">
      <c r="B4376" s="23">
        <v>97546</v>
      </c>
      <c r="C4376" s="23" t="s">
        <v>4688</v>
      </c>
      <c r="D4376" s="23" t="s">
        <v>18</v>
      </c>
      <c r="E4376" s="24">
        <v>19.79</v>
      </c>
    </row>
    <row r="4377" spans="2:5" ht="50.1" customHeight="1">
      <c r="B4377" s="23">
        <v>97547</v>
      </c>
      <c r="C4377" s="23" t="s">
        <v>4689</v>
      </c>
      <c r="D4377" s="23" t="s">
        <v>18</v>
      </c>
      <c r="E4377" s="24">
        <v>19.79</v>
      </c>
    </row>
    <row r="4378" spans="2:5" ht="50.1" customHeight="1">
      <c r="B4378" s="23">
        <v>97548</v>
      </c>
      <c r="C4378" s="23" t="s">
        <v>4690</v>
      </c>
      <c r="D4378" s="23" t="s">
        <v>18</v>
      </c>
      <c r="E4378" s="24">
        <v>30.11</v>
      </c>
    </row>
    <row r="4379" spans="2:5" ht="50.1" customHeight="1">
      <c r="B4379" s="23">
        <v>97549</v>
      </c>
      <c r="C4379" s="23" t="s">
        <v>4691</v>
      </c>
      <c r="D4379" s="23" t="s">
        <v>18</v>
      </c>
      <c r="E4379" s="24">
        <v>30.11</v>
      </c>
    </row>
    <row r="4380" spans="2:5" ht="50.1" customHeight="1">
      <c r="B4380" s="23">
        <v>97550</v>
      </c>
      <c r="C4380" s="23" t="s">
        <v>4692</v>
      </c>
      <c r="D4380" s="23" t="s">
        <v>18</v>
      </c>
      <c r="E4380" s="24">
        <v>51.65</v>
      </c>
    </row>
    <row r="4381" spans="2:5" ht="50.1" customHeight="1">
      <c r="B4381" s="23">
        <v>97551</v>
      </c>
      <c r="C4381" s="23" t="s">
        <v>4693</v>
      </c>
      <c r="D4381" s="23" t="s">
        <v>18</v>
      </c>
      <c r="E4381" s="24">
        <v>51.65</v>
      </c>
    </row>
    <row r="4382" spans="2:5" ht="50.1" customHeight="1">
      <c r="B4382" s="23">
        <v>97552</v>
      </c>
      <c r="C4382" s="23" t="s">
        <v>4694</v>
      </c>
      <c r="D4382" s="23" t="s">
        <v>18</v>
      </c>
      <c r="E4382" s="24">
        <v>28.42</v>
      </c>
    </row>
    <row r="4383" spans="2:5" ht="50.1" customHeight="1">
      <c r="B4383" s="23">
        <v>97553</v>
      </c>
      <c r="C4383" s="23" t="s">
        <v>4695</v>
      </c>
      <c r="D4383" s="23" t="s">
        <v>18</v>
      </c>
      <c r="E4383" s="24">
        <v>42.17</v>
      </c>
    </row>
    <row r="4384" spans="2:5" ht="50.1" customHeight="1">
      <c r="B4384" s="23">
        <v>97554</v>
      </c>
      <c r="C4384" s="23" t="s">
        <v>4696</v>
      </c>
      <c r="D4384" s="23" t="s">
        <v>18</v>
      </c>
      <c r="E4384" s="24">
        <v>74.69</v>
      </c>
    </row>
    <row r="4385" spans="2:5" ht="50.1" customHeight="1">
      <c r="B4385" s="23">
        <v>98602</v>
      </c>
      <c r="C4385" s="23" t="s">
        <v>4697</v>
      </c>
      <c r="D4385" s="23" t="s">
        <v>18</v>
      </c>
      <c r="E4385" s="24">
        <v>10.41</v>
      </c>
    </row>
    <row r="4386" spans="2:5" ht="50.1" customHeight="1">
      <c r="B4386" s="23">
        <v>6171</v>
      </c>
      <c r="C4386" s="23" t="s">
        <v>4698</v>
      </c>
      <c r="D4386" s="23" t="s">
        <v>18</v>
      </c>
      <c r="E4386" s="24">
        <v>20.81</v>
      </c>
    </row>
    <row r="4387" spans="2:5" ht="50.1" customHeight="1">
      <c r="B4387" s="23" t="s">
        <v>4699</v>
      </c>
      <c r="C4387" s="23" t="s">
        <v>4700</v>
      </c>
      <c r="D4387" s="23" t="s">
        <v>18</v>
      </c>
      <c r="E4387" s="24">
        <v>192.45</v>
      </c>
    </row>
    <row r="4388" spans="2:5" ht="50.1" customHeight="1">
      <c r="B4388" s="23" t="s">
        <v>4701</v>
      </c>
      <c r="C4388" s="23" t="s">
        <v>4702</v>
      </c>
      <c r="D4388" s="23" t="s">
        <v>18</v>
      </c>
      <c r="E4388" s="24">
        <v>252.43</v>
      </c>
    </row>
    <row r="4389" spans="2:5" ht="50.1" customHeight="1">
      <c r="B4389" s="23">
        <v>88503</v>
      </c>
      <c r="C4389" s="23" t="s">
        <v>4703</v>
      </c>
      <c r="D4389" s="23" t="s">
        <v>18</v>
      </c>
      <c r="E4389" s="24">
        <v>698.57</v>
      </c>
    </row>
    <row r="4390" spans="2:5" ht="50.1" customHeight="1">
      <c r="B4390" s="23">
        <v>88504</v>
      </c>
      <c r="C4390" s="23" t="s">
        <v>4704</v>
      </c>
      <c r="D4390" s="23" t="s">
        <v>18</v>
      </c>
      <c r="E4390" s="24">
        <v>557.47</v>
      </c>
    </row>
    <row r="4391" spans="2:5" ht="50.1" customHeight="1">
      <c r="B4391" s="23">
        <v>97900</v>
      </c>
      <c r="C4391" s="23" t="s">
        <v>4705</v>
      </c>
      <c r="D4391" s="23" t="s">
        <v>18</v>
      </c>
      <c r="E4391" s="24">
        <v>127.03</v>
      </c>
    </row>
    <row r="4392" spans="2:5" ht="50.1" customHeight="1">
      <c r="B4392" s="23">
        <v>97901</v>
      </c>
      <c r="C4392" s="23" t="s">
        <v>4706</v>
      </c>
      <c r="D4392" s="23" t="s">
        <v>18</v>
      </c>
      <c r="E4392" s="24">
        <v>201.46</v>
      </c>
    </row>
    <row r="4393" spans="2:5" ht="50.1" customHeight="1">
      <c r="B4393" s="23">
        <v>97902</v>
      </c>
      <c r="C4393" s="23" t="s">
        <v>4707</v>
      </c>
      <c r="D4393" s="23" t="s">
        <v>18</v>
      </c>
      <c r="E4393" s="24">
        <v>396.21</v>
      </c>
    </row>
    <row r="4394" spans="2:5" ht="50.1" customHeight="1">
      <c r="B4394" s="23">
        <v>97903</v>
      </c>
      <c r="C4394" s="23" t="s">
        <v>4708</v>
      </c>
      <c r="D4394" s="23" t="s">
        <v>18</v>
      </c>
      <c r="E4394" s="24">
        <v>547.36</v>
      </c>
    </row>
    <row r="4395" spans="2:5" ht="50.1" customHeight="1">
      <c r="B4395" s="23">
        <v>97904</v>
      </c>
      <c r="C4395" s="23" t="s">
        <v>4709</v>
      </c>
      <c r="D4395" s="23" t="s">
        <v>18</v>
      </c>
      <c r="E4395" s="24">
        <v>641.88</v>
      </c>
    </row>
    <row r="4396" spans="2:5" ht="50.1" customHeight="1">
      <c r="B4396" s="23">
        <v>97905</v>
      </c>
      <c r="C4396" s="23" t="s">
        <v>4710</v>
      </c>
      <c r="D4396" s="23" t="s">
        <v>18</v>
      </c>
      <c r="E4396" s="24">
        <v>161</v>
      </c>
    </row>
    <row r="4397" spans="2:5" ht="50.1" customHeight="1">
      <c r="B4397" s="23">
        <v>97906</v>
      </c>
      <c r="C4397" s="23" t="s">
        <v>4711</v>
      </c>
      <c r="D4397" s="23" t="s">
        <v>18</v>
      </c>
      <c r="E4397" s="24">
        <v>299.94</v>
      </c>
    </row>
    <row r="4398" spans="2:5" ht="50.1" customHeight="1">
      <c r="B4398" s="23">
        <v>97907</v>
      </c>
      <c r="C4398" s="23" t="s">
        <v>4712</v>
      </c>
      <c r="D4398" s="23" t="s">
        <v>18</v>
      </c>
      <c r="E4398" s="24">
        <v>424.52</v>
      </c>
    </row>
    <row r="4399" spans="2:5" ht="50.1" customHeight="1">
      <c r="B4399" s="23">
        <v>97908</v>
      </c>
      <c r="C4399" s="23" t="s">
        <v>4713</v>
      </c>
      <c r="D4399" s="23" t="s">
        <v>18</v>
      </c>
      <c r="E4399" s="24">
        <v>496.52</v>
      </c>
    </row>
    <row r="4400" spans="2:5" ht="50.1" customHeight="1">
      <c r="B4400" s="23">
        <v>98102</v>
      </c>
      <c r="C4400" s="23" t="s">
        <v>4714</v>
      </c>
      <c r="D4400" s="23" t="s">
        <v>18</v>
      </c>
      <c r="E4400" s="24">
        <v>64.62</v>
      </c>
    </row>
    <row r="4401" spans="2:5" ht="50.1" customHeight="1">
      <c r="B4401" s="23">
        <v>98103</v>
      </c>
      <c r="C4401" s="23" t="s">
        <v>4715</v>
      </c>
      <c r="D4401" s="23" t="s">
        <v>18</v>
      </c>
      <c r="E4401" s="24">
        <v>135.22</v>
      </c>
    </row>
    <row r="4402" spans="2:5" ht="50.1" customHeight="1">
      <c r="B4402" s="23">
        <v>98104</v>
      </c>
      <c r="C4402" s="23" t="s">
        <v>4716</v>
      </c>
      <c r="D4402" s="23" t="s">
        <v>18</v>
      </c>
      <c r="E4402" s="24">
        <v>266.33999999999997</v>
      </c>
    </row>
    <row r="4403" spans="2:5" ht="50.1" customHeight="1">
      <c r="B4403" s="23">
        <v>98105</v>
      </c>
      <c r="C4403" s="23" t="s">
        <v>4717</v>
      </c>
      <c r="D4403" s="23" t="s">
        <v>18</v>
      </c>
      <c r="E4403" s="24">
        <v>461.88</v>
      </c>
    </row>
    <row r="4404" spans="2:5" ht="50.1" customHeight="1">
      <c r="B4404" s="23">
        <v>98106</v>
      </c>
      <c r="C4404" s="23" t="s">
        <v>4718</v>
      </c>
      <c r="D4404" s="23" t="s">
        <v>18</v>
      </c>
      <c r="E4404" s="24">
        <v>763.46</v>
      </c>
    </row>
    <row r="4405" spans="2:5" ht="50.1" customHeight="1">
      <c r="B4405" s="23">
        <v>98107</v>
      </c>
      <c r="C4405" s="23" t="s">
        <v>4719</v>
      </c>
      <c r="D4405" s="23" t="s">
        <v>18</v>
      </c>
      <c r="E4405" s="24">
        <v>191.41</v>
      </c>
    </row>
    <row r="4406" spans="2:5" ht="50.1" customHeight="1">
      <c r="B4406" s="23">
        <v>98108</v>
      </c>
      <c r="C4406" s="23" t="s">
        <v>4720</v>
      </c>
      <c r="D4406" s="23" t="s">
        <v>18</v>
      </c>
      <c r="E4406" s="24">
        <v>341.12</v>
      </c>
    </row>
    <row r="4407" spans="2:5" ht="50.1" customHeight="1">
      <c r="B4407" s="23">
        <v>99250</v>
      </c>
      <c r="C4407" s="23" t="s">
        <v>4721</v>
      </c>
      <c r="D4407" s="23" t="s">
        <v>18</v>
      </c>
      <c r="E4407" s="24">
        <v>124.7</v>
      </c>
    </row>
    <row r="4408" spans="2:5" ht="50.1" customHeight="1">
      <c r="B4408" s="23">
        <v>99251</v>
      </c>
      <c r="C4408" s="23" t="s">
        <v>4722</v>
      </c>
      <c r="D4408" s="23" t="s">
        <v>18</v>
      </c>
      <c r="E4408" s="24">
        <v>197.46</v>
      </c>
    </row>
    <row r="4409" spans="2:5" ht="50.1" customHeight="1">
      <c r="B4409" s="23">
        <v>99253</v>
      </c>
      <c r="C4409" s="23" t="s">
        <v>4723</v>
      </c>
      <c r="D4409" s="23" t="s">
        <v>18</v>
      </c>
      <c r="E4409" s="24">
        <v>387.24</v>
      </c>
    </row>
    <row r="4410" spans="2:5" ht="50.1" customHeight="1">
      <c r="B4410" s="23">
        <v>99255</v>
      </c>
      <c r="C4410" s="23" t="s">
        <v>4724</v>
      </c>
      <c r="D4410" s="23" t="s">
        <v>18</v>
      </c>
      <c r="E4410" s="24">
        <v>535.07000000000005</v>
      </c>
    </row>
    <row r="4411" spans="2:5" ht="50.1" customHeight="1">
      <c r="B4411" s="23">
        <v>99257</v>
      </c>
      <c r="C4411" s="23" t="s">
        <v>4725</v>
      </c>
      <c r="D4411" s="23" t="s">
        <v>18</v>
      </c>
      <c r="E4411" s="24">
        <v>625.97</v>
      </c>
    </row>
    <row r="4412" spans="2:5" ht="50.1" customHeight="1">
      <c r="B4412" s="23">
        <v>99258</v>
      </c>
      <c r="C4412" s="23" t="s">
        <v>4726</v>
      </c>
      <c r="D4412" s="23" t="s">
        <v>18</v>
      </c>
      <c r="E4412" s="24">
        <v>157.71</v>
      </c>
    </row>
    <row r="4413" spans="2:5" ht="50.1" customHeight="1">
      <c r="B4413" s="23">
        <v>99260</v>
      </c>
      <c r="C4413" s="23" t="s">
        <v>4727</v>
      </c>
      <c r="D4413" s="23" t="s">
        <v>18</v>
      </c>
      <c r="E4413" s="24">
        <v>294.29000000000002</v>
      </c>
    </row>
    <row r="4414" spans="2:5" ht="50.1" customHeight="1">
      <c r="B4414" s="23">
        <v>99262</v>
      </c>
      <c r="C4414" s="23" t="s">
        <v>4728</v>
      </c>
      <c r="D4414" s="23" t="s">
        <v>18</v>
      </c>
      <c r="E4414" s="24">
        <v>416.46</v>
      </c>
    </row>
    <row r="4415" spans="2:5" ht="50.1" customHeight="1">
      <c r="B4415" s="23">
        <v>99264</v>
      </c>
      <c r="C4415" s="23" t="s">
        <v>4729</v>
      </c>
      <c r="D4415" s="23" t="s">
        <v>18</v>
      </c>
      <c r="E4415" s="24">
        <v>485.63</v>
      </c>
    </row>
    <row r="4416" spans="2:5" ht="50.1" customHeight="1">
      <c r="B4416" s="23">
        <v>89482</v>
      </c>
      <c r="C4416" s="23" t="s">
        <v>4730</v>
      </c>
      <c r="D4416" s="23" t="s">
        <v>18</v>
      </c>
      <c r="E4416" s="24">
        <v>17.059999999999999</v>
      </c>
    </row>
    <row r="4417" spans="2:5" ht="50.1" customHeight="1">
      <c r="B4417" s="23">
        <v>89491</v>
      </c>
      <c r="C4417" s="23" t="s">
        <v>4731</v>
      </c>
      <c r="D4417" s="23" t="s">
        <v>18</v>
      </c>
      <c r="E4417" s="24">
        <v>41.19</v>
      </c>
    </row>
    <row r="4418" spans="2:5" ht="50.1" customHeight="1">
      <c r="B4418" s="23">
        <v>89495</v>
      </c>
      <c r="C4418" s="23" t="s">
        <v>4732</v>
      </c>
      <c r="D4418" s="23" t="s">
        <v>18</v>
      </c>
      <c r="E4418" s="24">
        <v>6.63</v>
      </c>
    </row>
    <row r="4419" spans="2:5" ht="50.1" customHeight="1">
      <c r="B4419" s="23">
        <v>89707</v>
      </c>
      <c r="C4419" s="23" t="s">
        <v>4733</v>
      </c>
      <c r="D4419" s="23" t="s">
        <v>18</v>
      </c>
      <c r="E4419" s="24">
        <v>21.26</v>
      </c>
    </row>
    <row r="4420" spans="2:5" ht="50.1" customHeight="1">
      <c r="B4420" s="23">
        <v>89708</v>
      </c>
      <c r="C4420" s="23" t="s">
        <v>4734</v>
      </c>
      <c r="D4420" s="23" t="s">
        <v>18</v>
      </c>
      <c r="E4420" s="24">
        <v>46.97</v>
      </c>
    </row>
    <row r="4421" spans="2:5" ht="50.1" customHeight="1">
      <c r="B4421" s="23">
        <v>89709</v>
      </c>
      <c r="C4421" s="23" t="s">
        <v>4735</v>
      </c>
      <c r="D4421" s="23" t="s">
        <v>18</v>
      </c>
      <c r="E4421" s="24">
        <v>7.87</v>
      </c>
    </row>
    <row r="4422" spans="2:5" ht="50.1" customHeight="1">
      <c r="B4422" s="23">
        <v>89710</v>
      </c>
      <c r="C4422" s="23" t="s">
        <v>4736</v>
      </c>
      <c r="D4422" s="23" t="s">
        <v>18</v>
      </c>
      <c r="E4422" s="24">
        <v>7.72</v>
      </c>
    </row>
    <row r="4423" spans="2:5" ht="50.1" customHeight="1">
      <c r="B4423" s="23">
        <v>72739</v>
      </c>
      <c r="C4423" s="23" t="s">
        <v>4737</v>
      </c>
      <c r="D4423" s="23" t="s">
        <v>18</v>
      </c>
      <c r="E4423" s="24">
        <v>465.67</v>
      </c>
    </row>
    <row r="4424" spans="2:5" ht="50.1" customHeight="1">
      <c r="B4424" s="23" t="s">
        <v>4738</v>
      </c>
      <c r="C4424" s="23" t="s">
        <v>4739</v>
      </c>
      <c r="D4424" s="23" t="s">
        <v>18</v>
      </c>
      <c r="E4424" s="24">
        <v>484.42</v>
      </c>
    </row>
    <row r="4425" spans="2:5" ht="50.1" customHeight="1">
      <c r="B4425" s="23">
        <v>86872</v>
      </c>
      <c r="C4425" s="23" t="s">
        <v>4740</v>
      </c>
      <c r="D4425" s="23" t="s">
        <v>18</v>
      </c>
      <c r="E4425" s="24">
        <v>645.41</v>
      </c>
    </row>
    <row r="4426" spans="2:5" ht="50.1" customHeight="1">
      <c r="B4426" s="23">
        <v>86874</v>
      </c>
      <c r="C4426" s="23" t="s">
        <v>4741</v>
      </c>
      <c r="D4426" s="23" t="s">
        <v>18</v>
      </c>
      <c r="E4426" s="24">
        <v>395.8</v>
      </c>
    </row>
    <row r="4427" spans="2:5" ht="50.1" customHeight="1">
      <c r="B4427" s="23">
        <v>86875</v>
      </c>
      <c r="C4427" s="23" t="s">
        <v>4742</v>
      </c>
      <c r="D4427" s="23" t="s">
        <v>18</v>
      </c>
      <c r="E4427" s="24">
        <v>324.91000000000003</v>
      </c>
    </row>
    <row r="4428" spans="2:5" ht="50.1" customHeight="1">
      <c r="B4428" s="23">
        <v>86876</v>
      </c>
      <c r="C4428" s="23" t="s">
        <v>4743</v>
      </c>
      <c r="D4428" s="23" t="s">
        <v>18</v>
      </c>
      <c r="E4428" s="24">
        <v>185.84</v>
      </c>
    </row>
    <row r="4429" spans="2:5" ht="50.1" customHeight="1">
      <c r="B4429" s="23">
        <v>86877</v>
      </c>
      <c r="C4429" s="23" t="s">
        <v>4744</v>
      </c>
      <c r="D4429" s="23" t="s">
        <v>18</v>
      </c>
      <c r="E4429" s="24">
        <v>20.48</v>
      </c>
    </row>
    <row r="4430" spans="2:5" ht="50.1" customHeight="1">
      <c r="B4430" s="23">
        <v>86878</v>
      </c>
      <c r="C4430" s="23" t="s">
        <v>4745</v>
      </c>
      <c r="D4430" s="23" t="s">
        <v>18</v>
      </c>
      <c r="E4430" s="24">
        <v>41.06</v>
      </c>
    </row>
    <row r="4431" spans="2:5" ht="50.1" customHeight="1">
      <c r="B4431" s="23">
        <v>86879</v>
      </c>
      <c r="C4431" s="23" t="s">
        <v>4746</v>
      </c>
      <c r="D4431" s="23" t="s">
        <v>18</v>
      </c>
      <c r="E4431" s="24">
        <v>5.82</v>
      </c>
    </row>
    <row r="4432" spans="2:5" ht="50.1" customHeight="1">
      <c r="B4432" s="23">
        <v>86880</v>
      </c>
      <c r="C4432" s="23" t="s">
        <v>4747</v>
      </c>
      <c r="D4432" s="23" t="s">
        <v>18</v>
      </c>
      <c r="E4432" s="24">
        <v>16.690000000000001</v>
      </c>
    </row>
    <row r="4433" spans="2:5" ht="50.1" customHeight="1">
      <c r="B4433" s="23">
        <v>86881</v>
      </c>
      <c r="C4433" s="23" t="s">
        <v>4748</v>
      </c>
      <c r="D4433" s="23" t="s">
        <v>18</v>
      </c>
      <c r="E4433" s="24">
        <v>114.71</v>
      </c>
    </row>
    <row r="4434" spans="2:5" ht="50.1" customHeight="1">
      <c r="B4434" s="23">
        <v>86882</v>
      </c>
      <c r="C4434" s="23" t="s">
        <v>4749</v>
      </c>
      <c r="D4434" s="23" t="s">
        <v>18</v>
      </c>
      <c r="E4434" s="24">
        <v>17.239999999999998</v>
      </c>
    </row>
    <row r="4435" spans="2:5" ht="50.1" customHeight="1">
      <c r="B4435" s="23">
        <v>86883</v>
      </c>
      <c r="C4435" s="23" t="s">
        <v>4750</v>
      </c>
      <c r="D4435" s="23" t="s">
        <v>18</v>
      </c>
      <c r="E4435" s="24">
        <v>9.8000000000000007</v>
      </c>
    </row>
    <row r="4436" spans="2:5" ht="50.1" customHeight="1">
      <c r="B4436" s="23">
        <v>86884</v>
      </c>
      <c r="C4436" s="23" t="s">
        <v>4751</v>
      </c>
      <c r="D4436" s="23" t="s">
        <v>18</v>
      </c>
      <c r="E4436" s="24">
        <v>7.2</v>
      </c>
    </row>
    <row r="4437" spans="2:5" ht="50.1" customHeight="1">
      <c r="B4437" s="23">
        <v>86885</v>
      </c>
      <c r="C4437" s="23" t="s">
        <v>4752</v>
      </c>
      <c r="D4437" s="23" t="s">
        <v>18</v>
      </c>
      <c r="E4437" s="24">
        <v>9.89</v>
      </c>
    </row>
    <row r="4438" spans="2:5" ht="50.1" customHeight="1">
      <c r="B4438" s="23">
        <v>86886</v>
      </c>
      <c r="C4438" s="23" t="s">
        <v>4753</v>
      </c>
      <c r="D4438" s="23" t="s">
        <v>18</v>
      </c>
      <c r="E4438" s="24">
        <v>28.49</v>
      </c>
    </row>
    <row r="4439" spans="2:5" ht="50.1" customHeight="1">
      <c r="B4439" s="23">
        <v>86887</v>
      </c>
      <c r="C4439" s="23" t="s">
        <v>4754</v>
      </c>
      <c r="D4439" s="23" t="s">
        <v>18</v>
      </c>
      <c r="E4439" s="24">
        <v>30.83</v>
      </c>
    </row>
    <row r="4440" spans="2:5" ht="50.1" customHeight="1">
      <c r="B4440" s="23">
        <v>86888</v>
      </c>
      <c r="C4440" s="23" t="s">
        <v>4755</v>
      </c>
      <c r="D4440" s="23" t="s">
        <v>18</v>
      </c>
      <c r="E4440" s="24">
        <v>382.87</v>
      </c>
    </row>
    <row r="4441" spans="2:5" ht="50.1" customHeight="1">
      <c r="B4441" s="23">
        <v>86889</v>
      </c>
      <c r="C4441" s="23" t="s">
        <v>4756</v>
      </c>
      <c r="D4441" s="23" t="s">
        <v>18</v>
      </c>
      <c r="E4441" s="24">
        <v>549.71</v>
      </c>
    </row>
    <row r="4442" spans="2:5" ht="50.1" customHeight="1">
      <c r="B4442" s="23">
        <v>86893</v>
      </c>
      <c r="C4442" s="23" t="s">
        <v>4757</v>
      </c>
      <c r="D4442" s="23" t="s">
        <v>18</v>
      </c>
      <c r="E4442" s="24">
        <v>475.52</v>
      </c>
    </row>
    <row r="4443" spans="2:5" ht="50.1" customHeight="1">
      <c r="B4443" s="23">
        <v>86894</v>
      </c>
      <c r="C4443" s="23" t="s">
        <v>4758</v>
      </c>
      <c r="D4443" s="23" t="s">
        <v>18</v>
      </c>
      <c r="E4443" s="24">
        <v>223.91</v>
      </c>
    </row>
    <row r="4444" spans="2:5" ht="50.1" customHeight="1">
      <c r="B4444" s="23">
        <v>86895</v>
      </c>
      <c r="C4444" s="23" t="s">
        <v>4759</v>
      </c>
      <c r="D4444" s="23" t="s">
        <v>18</v>
      </c>
      <c r="E4444" s="24">
        <v>271.17</v>
      </c>
    </row>
    <row r="4445" spans="2:5" ht="50.1" customHeight="1">
      <c r="B4445" s="23">
        <v>86899</v>
      </c>
      <c r="C4445" s="23" t="s">
        <v>4760</v>
      </c>
      <c r="D4445" s="23" t="s">
        <v>18</v>
      </c>
      <c r="E4445" s="24">
        <v>243.34</v>
      </c>
    </row>
    <row r="4446" spans="2:5" ht="50.1" customHeight="1">
      <c r="B4446" s="23">
        <v>86900</v>
      </c>
      <c r="C4446" s="23" t="s">
        <v>4761</v>
      </c>
      <c r="D4446" s="23" t="s">
        <v>18</v>
      </c>
      <c r="E4446" s="24">
        <v>133.30000000000001</v>
      </c>
    </row>
    <row r="4447" spans="2:5" ht="50.1" customHeight="1">
      <c r="B4447" s="23">
        <v>86901</v>
      </c>
      <c r="C4447" s="23" t="s">
        <v>4762</v>
      </c>
      <c r="D4447" s="23" t="s">
        <v>18</v>
      </c>
      <c r="E4447" s="24">
        <v>115.82</v>
      </c>
    </row>
    <row r="4448" spans="2:5" ht="50.1" customHeight="1">
      <c r="B4448" s="23">
        <v>86902</v>
      </c>
      <c r="C4448" s="23" t="s">
        <v>4763</v>
      </c>
      <c r="D4448" s="23" t="s">
        <v>18</v>
      </c>
      <c r="E4448" s="24">
        <v>213.82</v>
      </c>
    </row>
    <row r="4449" spans="2:5" ht="50.1" customHeight="1">
      <c r="B4449" s="23">
        <v>86903</v>
      </c>
      <c r="C4449" s="23" t="s">
        <v>4764</v>
      </c>
      <c r="D4449" s="23" t="s">
        <v>18</v>
      </c>
      <c r="E4449" s="24">
        <v>284.8</v>
      </c>
    </row>
    <row r="4450" spans="2:5" ht="50.1" customHeight="1">
      <c r="B4450" s="23">
        <v>86904</v>
      </c>
      <c r="C4450" s="23" t="s">
        <v>4765</v>
      </c>
      <c r="D4450" s="23" t="s">
        <v>18</v>
      </c>
      <c r="E4450" s="24">
        <v>112.21</v>
      </c>
    </row>
    <row r="4451" spans="2:5" ht="50.1" customHeight="1">
      <c r="B4451" s="23">
        <v>86905</v>
      </c>
      <c r="C4451" s="23" t="s">
        <v>4766</v>
      </c>
      <c r="D4451" s="23" t="s">
        <v>18</v>
      </c>
      <c r="E4451" s="24">
        <v>164.83</v>
      </c>
    </row>
    <row r="4452" spans="2:5" ht="50.1" customHeight="1">
      <c r="B4452" s="23">
        <v>86906</v>
      </c>
      <c r="C4452" s="23" t="s">
        <v>4767</v>
      </c>
      <c r="D4452" s="23" t="s">
        <v>18</v>
      </c>
      <c r="E4452" s="24">
        <v>38.49</v>
      </c>
    </row>
    <row r="4453" spans="2:5" ht="50.1" customHeight="1">
      <c r="B4453" s="23">
        <v>86908</v>
      </c>
      <c r="C4453" s="23" t="s">
        <v>4768</v>
      </c>
      <c r="D4453" s="23" t="s">
        <v>18</v>
      </c>
      <c r="E4453" s="24">
        <v>195.96</v>
      </c>
    </row>
    <row r="4454" spans="2:5" ht="50.1" customHeight="1">
      <c r="B4454" s="23">
        <v>86909</v>
      </c>
      <c r="C4454" s="23" t="s">
        <v>4769</v>
      </c>
      <c r="D4454" s="23" t="s">
        <v>18</v>
      </c>
      <c r="E4454" s="24">
        <v>76.77</v>
      </c>
    </row>
    <row r="4455" spans="2:5" ht="50.1" customHeight="1">
      <c r="B4455" s="23">
        <v>86910</v>
      </c>
      <c r="C4455" s="23" t="s">
        <v>4770</v>
      </c>
      <c r="D4455" s="23" t="s">
        <v>18</v>
      </c>
      <c r="E4455" s="24">
        <v>73.48</v>
      </c>
    </row>
    <row r="4456" spans="2:5" ht="50.1" customHeight="1">
      <c r="B4456" s="23">
        <v>86911</v>
      </c>
      <c r="C4456" s="23" t="s">
        <v>4771</v>
      </c>
      <c r="D4456" s="23" t="s">
        <v>18</v>
      </c>
      <c r="E4456" s="24">
        <v>32.85</v>
      </c>
    </row>
    <row r="4457" spans="2:5" ht="50.1" customHeight="1">
      <c r="B4457" s="23">
        <v>86912</v>
      </c>
      <c r="C4457" s="23" t="s">
        <v>4772</v>
      </c>
      <c r="D4457" s="23" t="s">
        <v>18</v>
      </c>
      <c r="E4457" s="24">
        <v>32.85</v>
      </c>
    </row>
    <row r="4458" spans="2:5" ht="50.1" customHeight="1">
      <c r="B4458" s="23">
        <v>86913</v>
      </c>
      <c r="C4458" s="23" t="s">
        <v>4773</v>
      </c>
      <c r="D4458" s="23" t="s">
        <v>18</v>
      </c>
      <c r="E4458" s="24">
        <v>15.17</v>
      </c>
    </row>
    <row r="4459" spans="2:5" ht="50.1" customHeight="1">
      <c r="B4459" s="23">
        <v>86914</v>
      </c>
      <c r="C4459" s="23" t="s">
        <v>4774</v>
      </c>
      <c r="D4459" s="23" t="s">
        <v>18</v>
      </c>
      <c r="E4459" s="24">
        <v>30.08</v>
      </c>
    </row>
    <row r="4460" spans="2:5" ht="50.1" customHeight="1">
      <c r="B4460" s="23">
        <v>86915</v>
      </c>
      <c r="C4460" s="23" t="s">
        <v>4775</v>
      </c>
      <c r="D4460" s="23" t="s">
        <v>18</v>
      </c>
      <c r="E4460" s="24">
        <v>64.42</v>
      </c>
    </row>
    <row r="4461" spans="2:5" ht="50.1" customHeight="1">
      <c r="B4461" s="23">
        <v>86916</v>
      </c>
      <c r="C4461" s="23" t="s">
        <v>4776</v>
      </c>
      <c r="D4461" s="23" t="s">
        <v>18</v>
      </c>
      <c r="E4461" s="24">
        <v>31.01</v>
      </c>
    </row>
    <row r="4462" spans="2:5" ht="50.1" customHeight="1">
      <c r="B4462" s="23">
        <v>86919</v>
      </c>
      <c r="C4462" s="23" t="s">
        <v>4777</v>
      </c>
      <c r="D4462" s="23" t="s">
        <v>18</v>
      </c>
      <c r="E4462" s="24">
        <v>705.77</v>
      </c>
    </row>
    <row r="4463" spans="2:5" ht="50.1" customHeight="1">
      <c r="B4463" s="23">
        <v>86920</v>
      </c>
      <c r="C4463" s="23" t="s">
        <v>4778</v>
      </c>
      <c r="D4463" s="23" t="s">
        <v>18</v>
      </c>
      <c r="E4463" s="24">
        <v>676.2</v>
      </c>
    </row>
    <row r="4464" spans="2:5" ht="50.1" customHeight="1">
      <c r="B4464" s="23">
        <v>86921</v>
      </c>
      <c r="C4464" s="23" t="s">
        <v>4779</v>
      </c>
      <c r="D4464" s="23" t="s">
        <v>18</v>
      </c>
      <c r="E4464" s="24">
        <v>692.04</v>
      </c>
    </row>
    <row r="4465" spans="2:5" ht="50.1" customHeight="1">
      <c r="B4465" s="23">
        <v>86922</v>
      </c>
      <c r="C4465" s="23" t="s">
        <v>4780</v>
      </c>
      <c r="D4465" s="23" t="s">
        <v>18</v>
      </c>
      <c r="E4465" s="24">
        <v>561.07000000000005</v>
      </c>
    </row>
    <row r="4466" spans="2:5" ht="50.1" customHeight="1">
      <c r="B4466" s="23">
        <v>86923</v>
      </c>
      <c r="C4466" s="23" t="s">
        <v>4781</v>
      </c>
      <c r="D4466" s="23" t="s">
        <v>18</v>
      </c>
      <c r="E4466" s="24">
        <v>434.03</v>
      </c>
    </row>
    <row r="4467" spans="2:5" ht="50.1" customHeight="1">
      <c r="B4467" s="23">
        <v>86924</v>
      </c>
      <c r="C4467" s="23" t="s">
        <v>4782</v>
      </c>
      <c r="D4467" s="23" t="s">
        <v>18</v>
      </c>
      <c r="E4467" s="24">
        <v>449.87</v>
      </c>
    </row>
    <row r="4468" spans="2:5" ht="50.1" customHeight="1">
      <c r="B4468" s="23">
        <v>86925</v>
      </c>
      <c r="C4468" s="23" t="s">
        <v>4783</v>
      </c>
      <c r="D4468" s="23" t="s">
        <v>18</v>
      </c>
      <c r="E4468" s="24">
        <v>355.7</v>
      </c>
    </row>
    <row r="4469" spans="2:5" ht="50.1" customHeight="1">
      <c r="B4469" s="23">
        <v>86926</v>
      </c>
      <c r="C4469" s="23" t="s">
        <v>4784</v>
      </c>
      <c r="D4469" s="23" t="s">
        <v>18</v>
      </c>
      <c r="E4469" s="24">
        <v>371.54</v>
      </c>
    </row>
    <row r="4470" spans="2:5" ht="50.1" customHeight="1">
      <c r="B4470" s="23">
        <v>86927</v>
      </c>
      <c r="C4470" s="23" t="s">
        <v>4785</v>
      </c>
      <c r="D4470" s="23" t="s">
        <v>18</v>
      </c>
      <c r="E4470" s="24">
        <v>224.07</v>
      </c>
    </row>
    <row r="4471" spans="2:5" ht="50.1" customHeight="1">
      <c r="B4471" s="23">
        <v>86928</v>
      </c>
      <c r="C4471" s="23" t="s">
        <v>4786</v>
      </c>
      <c r="D4471" s="23" t="s">
        <v>18</v>
      </c>
      <c r="E4471" s="24">
        <v>239.91</v>
      </c>
    </row>
    <row r="4472" spans="2:5" ht="50.1" customHeight="1">
      <c r="B4472" s="23">
        <v>86929</v>
      </c>
      <c r="C4472" s="23" t="s">
        <v>4787</v>
      </c>
      <c r="D4472" s="23" t="s">
        <v>18</v>
      </c>
      <c r="E4472" s="24">
        <v>216.63</v>
      </c>
    </row>
    <row r="4473" spans="2:5" ht="50.1" customHeight="1">
      <c r="B4473" s="23">
        <v>86930</v>
      </c>
      <c r="C4473" s="23" t="s">
        <v>4788</v>
      </c>
      <c r="D4473" s="23" t="s">
        <v>18</v>
      </c>
      <c r="E4473" s="24">
        <v>232.47</v>
      </c>
    </row>
    <row r="4474" spans="2:5" ht="50.1" customHeight="1">
      <c r="B4474" s="23">
        <v>86931</v>
      </c>
      <c r="C4474" s="23" t="s">
        <v>4789</v>
      </c>
      <c r="D4474" s="23" t="s">
        <v>18</v>
      </c>
      <c r="E4474" s="24">
        <v>392.76</v>
      </c>
    </row>
    <row r="4475" spans="2:5" ht="50.1" customHeight="1">
      <c r="B4475" s="23">
        <v>86932</v>
      </c>
      <c r="C4475" s="23" t="s">
        <v>4790</v>
      </c>
      <c r="D4475" s="23" t="s">
        <v>18</v>
      </c>
      <c r="E4475" s="24">
        <v>413.7</v>
      </c>
    </row>
    <row r="4476" spans="2:5" ht="50.1" customHeight="1">
      <c r="B4476" s="23">
        <v>86933</v>
      </c>
      <c r="C4476" s="23" t="s">
        <v>4791</v>
      </c>
      <c r="D4476" s="23" t="s">
        <v>18</v>
      </c>
      <c r="E4476" s="24">
        <v>290.69</v>
      </c>
    </row>
    <row r="4477" spans="2:5" ht="50.1" customHeight="1">
      <c r="B4477" s="23">
        <v>86934</v>
      </c>
      <c r="C4477" s="23" t="s">
        <v>4792</v>
      </c>
      <c r="D4477" s="23" t="s">
        <v>18</v>
      </c>
      <c r="E4477" s="24">
        <v>283.25</v>
      </c>
    </row>
    <row r="4478" spans="2:5" ht="50.1" customHeight="1">
      <c r="B4478" s="23">
        <v>86935</v>
      </c>
      <c r="C4478" s="23" t="s">
        <v>4793</v>
      </c>
      <c r="D4478" s="23" t="s">
        <v>18</v>
      </c>
      <c r="E4478" s="24">
        <v>184.16</v>
      </c>
    </row>
    <row r="4479" spans="2:5" ht="50.1" customHeight="1">
      <c r="B4479" s="23">
        <v>86936</v>
      </c>
      <c r="C4479" s="23" t="s">
        <v>4794</v>
      </c>
      <c r="D4479" s="23" t="s">
        <v>18</v>
      </c>
      <c r="E4479" s="24">
        <v>289.07</v>
      </c>
    </row>
    <row r="4480" spans="2:5" ht="50.1" customHeight="1">
      <c r="B4480" s="23">
        <v>86937</v>
      </c>
      <c r="C4480" s="23" t="s">
        <v>4795</v>
      </c>
      <c r="D4480" s="23" t="s">
        <v>18</v>
      </c>
      <c r="E4480" s="24">
        <v>146.1</v>
      </c>
    </row>
    <row r="4481" spans="2:5" ht="50.1" customHeight="1">
      <c r="B4481" s="23">
        <v>86938</v>
      </c>
      <c r="C4481" s="23" t="s">
        <v>4796</v>
      </c>
      <c r="D4481" s="23" t="s">
        <v>18</v>
      </c>
      <c r="E4481" s="24">
        <v>251.01</v>
      </c>
    </row>
    <row r="4482" spans="2:5" ht="50.1" customHeight="1">
      <c r="B4482" s="23">
        <v>86939</v>
      </c>
      <c r="C4482" s="23" t="s">
        <v>4797</v>
      </c>
      <c r="D4482" s="23" t="s">
        <v>18</v>
      </c>
      <c r="E4482" s="24">
        <v>275.13</v>
      </c>
    </row>
    <row r="4483" spans="2:5" ht="50.1" customHeight="1">
      <c r="B4483" s="23">
        <v>86940</v>
      </c>
      <c r="C4483" s="23" t="s">
        <v>4798</v>
      </c>
      <c r="D4483" s="23" t="s">
        <v>18</v>
      </c>
      <c r="E4483" s="24">
        <v>646.48</v>
      </c>
    </row>
    <row r="4484" spans="2:5" ht="50.1" customHeight="1">
      <c r="B4484" s="23">
        <v>86941</v>
      </c>
      <c r="C4484" s="23" t="s">
        <v>4799</v>
      </c>
      <c r="D4484" s="23" t="s">
        <v>18</v>
      </c>
      <c r="E4484" s="24">
        <v>515.24</v>
      </c>
    </row>
    <row r="4485" spans="2:5" ht="50.1" customHeight="1">
      <c r="B4485" s="23">
        <v>86942</v>
      </c>
      <c r="C4485" s="23" t="s">
        <v>4800</v>
      </c>
      <c r="D4485" s="23" t="s">
        <v>18</v>
      </c>
      <c r="E4485" s="24">
        <v>180.96</v>
      </c>
    </row>
    <row r="4486" spans="2:5" ht="50.1" customHeight="1">
      <c r="B4486" s="23">
        <v>86943</v>
      </c>
      <c r="C4486" s="23" t="s">
        <v>4801</v>
      </c>
      <c r="D4486" s="23" t="s">
        <v>18</v>
      </c>
      <c r="E4486" s="24">
        <v>173.52</v>
      </c>
    </row>
    <row r="4487" spans="2:5" ht="50.1" customHeight="1">
      <c r="B4487" s="23">
        <v>86947</v>
      </c>
      <c r="C4487" s="23" t="s">
        <v>4802</v>
      </c>
      <c r="D4487" s="23" t="s">
        <v>18</v>
      </c>
      <c r="E4487" s="24">
        <v>720.84</v>
      </c>
    </row>
    <row r="4488" spans="2:5" ht="50.1" customHeight="1">
      <c r="B4488" s="23">
        <v>88571</v>
      </c>
      <c r="C4488" s="23" t="s">
        <v>4803</v>
      </c>
      <c r="D4488" s="23" t="s">
        <v>18</v>
      </c>
      <c r="E4488" s="24">
        <v>40.64</v>
      </c>
    </row>
    <row r="4489" spans="2:5" ht="50.1" customHeight="1">
      <c r="B4489" s="23">
        <v>93396</v>
      </c>
      <c r="C4489" s="23" t="s">
        <v>4804</v>
      </c>
      <c r="D4489" s="23" t="s">
        <v>18</v>
      </c>
      <c r="E4489" s="24">
        <v>462.96</v>
      </c>
    </row>
    <row r="4490" spans="2:5" ht="50.1" customHeight="1">
      <c r="B4490" s="23">
        <v>93441</v>
      </c>
      <c r="C4490" s="23" t="s">
        <v>4805</v>
      </c>
      <c r="D4490" s="23" t="s">
        <v>18</v>
      </c>
      <c r="E4490" s="24">
        <v>773.92</v>
      </c>
    </row>
    <row r="4491" spans="2:5" ht="50.1" customHeight="1">
      <c r="B4491" s="23">
        <v>93442</v>
      </c>
      <c r="C4491" s="23" t="s">
        <v>4806</v>
      </c>
      <c r="D4491" s="23" t="s">
        <v>18</v>
      </c>
      <c r="E4491" s="24">
        <v>848.56</v>
      </c>
    </row>
    <row r="4492" spans="2:5" ht="50.1" customHeight="1">
      <c r="B4492" s="23">
        <v>95469</v>
      </c>
      <c r="C4492" s="23" t="s">
        <v>4807</v>
      </c>
      <c r="D4492" s="23" t="s">
        <v>18</v>
      </c>
      <c r="E4492" s="24">
        <v>178.08</v>
      </c>
    </row>
    <row r="4493" spans="2:5" ht="50.1" customHeight="1">
      <c r="B4493" s="23">
        <v>95470</v>
      </c>
      <c r="C4493" s="23" t="s">
        <v>4808</v>
      </c>
      <c r="D4493" s="23" t="s">
        <v>18</v>
      </c>
      <c r="E4493" s="24">
        <v>184.11</v>
      </c>
    </row>
    <row r="4494" spans="2:5" ht="50.1" customHeight="1">
      <c r="B4494" s="23">
        <v>95471</v>
      </c>
      <c r="C4494" s="23" t="s">
        <v>4809</v>
      </c>
      <c r="D4494" s="23" t="s">
        <v>18</v>
      </c>
      <c r="E4494" s="24">
        <v>667.48</v>
      </c>
    </row>
    <row r="4495" spans="2:5" ht="50.1" customHeight="1">
      <c r="B4495" s="23">
        <v>95472</v>
      </c>
      <c r="C4495" s="23" t="s">
        <v>4810</v>
      </c>
      <c r="D4495" s="23" t="s">
        <v>18</v>
      </c>
      <c r="E4495" s="24">
        <v>673.51</v>
      </c>
    </row>
    <row r="4496" spans="2:5" ht="50.1" customHeight="1">
      <c r="B4496" s="23">
        <v>95542</v>
      </c>
      <c r="C4496" s="23" t="s">
        <v>4811</v>
      </c>
      <c r="D4496" s="23" t="s">
        <v>18</v>
      </c>
      <c r="E4496" s="24">
        <v>21.64</v>
      </c>
    </row>
    <row r="4497" spans="2:5" ht="50.1" customHeight="1">
      <c r="B4497" s="23">
        <v>95543</v>
      </c>
      <c r="C4497" s="23" t="s">
        <v>4812</v>
      </c>
      <c r="D4497" s="23" t="s">
        <v>18</v>
      </c>
      <c r="E4497" s="24">
        <v>35.28</v>
      </c>
    </row>
    <row r="4498" spans="2:5" ht="50.1" customHeight="1">
      <c r="B4498" s="23">
        <v>95544</v>
      </c>
      <c r="C4498" s="23" t="s">
        <v>4813</v>
      </c>
      <c r="D4498" s="23" t="s">
        <v>18</v>
      </c>
      <c r="E4498" s="24">
        <v>27.22</v>
      </c>
    </row>
    <row r="4499" spans="2:5" ht="50.1" customHeight="1">
      <c r="B4499" s="23">
        <v>95545</v>
      </c>
      <c r="C4499" s="23" t="s">
        <v>4814</v>
      </c>
      <c r="D4499" s="23" t="s">
        <v>18</v>
      </c>
      <c r="E4499" s="24">
        <v>26.63</v>
      </c>
    </row>
    <row r="4500" spans="2:5" ht="50.1" customHeight="1">
      <c r="B4500" s="23">
        <v>95546</v>
      </c>
      <c r="C4500" s="23" t="s">
        <v>4815</v>
      </c>
      <c r="D4500" s="23" t="s">
        <v>18</v>
      </c>
      <c r="E4500" s="24">
        <v>82.21</v>
      </c>
    </row>
    <row r="4501" spans="2:5" ht="50.1" customHeight="1">
      <c r="B4501" s="23">
        <v>95547</v>
      </c>
      <c r="C4501" s="23" t="s">
        <v>4816</v>
      </c>
      <c r="D4501" s="23" t="s">
        <v>18</v>
      </c>
      <c r="E4501" s="24">
        <v>42.54</v>
      </c>
    </row>
    <row r="4502" spans="2:5" ht="50.1" customHeight="1">
      <c r="B4502" s="23">
        <v>6087</v>
      </c>
      <c r="C4502" s="23" t="s">
        <v>4817</v>
      </c>
      <c r="D4502" s="23" t="s">
        <v>18</v>
      </c>
      <c r="E4502" s="24">
        <v>20.67</v>
      </c>
    </row>
    <row r="4503" spans="2:5" ht="50.1" customHeight="1">
      <c r="B4503" s="23">
        <v>98052</v>
      </c>
      <c r="C4503" s="23" t="s">
        <v>4818</v>
      </c>
      <c r="D4503" s="23" t="s">
        <v>18</v>
      </c>
      <c r="E4503" s="24">
        <v>1073.97</v>
      </c>
    </row>
    <row r="4504" spans="2:5" ht="50.1" customHeight="1">
      <c r="B4504" s="23">
        <v>98053</v>
      </c>
      <c r="C4504" s="23" t="s">
        <v>4819</v>
      </c>
      <c r="D4504" s="23" t="s">
        <v>18</v>
      </c>
      <c r="E4504" s="24">
        <v>1575.5</v>
      </c>
    </row>
    <row r="4505" spans="2:5" ht="50.1" customHeight="1">
      <c r="B4505" s="23">
        <v>98054</v>
      </c>
      <c r="C4505" s="23" t="s">
        <v>4820</v>
      </c>
      <c r="D4505" s="23" t="s">
        <v>18</v>
      </c>
      <c r="E4505" s="24">
        <v>2314.1</v>
      </c>
    </row>
    <row r="4506" spans="2:5" ht="50.1" customHeight="1">
      <c r="B4506" s="23">
        <v>98055</v>
      </c>
      <c r="C4506" s="23" t="s">
        <v>4821</v>
      </c>
      <c r="D4506" s="23" t="s">
        <v>18</v>
      </c>
      <c r="E4506" s="24">
        <v>3067.43</v>
      </c>
    </row>
    <row r="4507" spans="2:5" ht="50.1" customHeight="1">
      <c r="B4507" s="23">
        <v>98056</v>
      </c>
      <c r="C4507" s="23" t="s">
        <v>4822</v>
      </c>
      <c r="D4507" s="23" t="s">
        <v>18</v>
      </c>
      <c r="E4507" s="24">
        <v>3550.71</v>
      </c>
    </row>
    <row r="4508" spans="2:5" ht="50.1" customHeight="1">
      <c r="B4508" s="23">
        <v>98057</v>
      </c>
      <c r="C4508" s="23" t="s">
        <v>4823</v>
      </c>
      <c r="D4508" s="23" t="s">
        <v>18</v>
      </c>
      <c r="E4508" s="24">
        <v>4687.72</v>
      </c>
    </row>
    <row r="4509" spans="2:5" ht="50.1" customHeight="1">
      <c r="B4509" s="23">
        <v>98066</v>
      </c>
      <c r="C4509" s="23" t="s">
        <v>4824</v>
      </c>
      <c r="D4509" s="23" t="s">
        <v>18</v>
      </c>
      <c r="E4509" s="24">
        <v>3339.89</v>
      </c>
    </row>
    <row r="4510" spans="2:5" ht="50.1" customHeight="1">
      <c r="B4510" s="23">
        <v>98067</v>
      </c>
      <c r="C4510" s="23" t="s">
        <v>4825</v>
      </c>
      <c r="D4510" s="23" t="s">
        <v>18</v>
      </c>
      <c r="E4510" s="24">
        <v>4460.8599999999997</v>
      </c>
    </row>
    <row r="4511" spans="2:5" ht="50.1" customHeight="1">
      <c r="B4511" s="23">
        <v>98068</v>
      </c>
      <c r="C4511" s="23" t="s">
        <v>4826</v>
      </c>
      <c r="D4511" s="23" t="s">
        <v>18</v>
      </c>
      <c r="E4511" s="24">
        <v>6308.37</v>
      </c>
    </row>
    <row r="4512" spans="2:5" ht="50.1" customHeight="1">
      <c r="B4512" s="23">
        <v>98069</v>
      </c>
      <c r="C4512" s="23" t="s">
        <v>4827</v>
      </c>
      <c r="D4512" s="23" t="s">
        <v>18</v>
      </c>
      <c r="E4512" s="24">
        <v>8468.68</v>
      </c>
    </row>
    <row r="4513" spans="2:5" ht="50.1" customHeight="1">
      <c r="B4513" s="23">
        <v>98070</v>
      </c>
      <c r="C4513" s="23" t="s">
        <v>4828</v>
      </c>
      <c r="D4513" s="23" t="s">
        <v>18</v>
      </c>
      <c r="E4513" s="24">
        <v>9695.94</v>
      </c>
    </row>
    <row r="4514" spans="2:5" ht="50.1" customHeight="1">
      <c r="B4514" s="23">
        <v>98071</v>
      </c>
      <c r="C4514" s="23" t="s">
        <v>4829</v>
      </c>
      <c r="D4514" s="23" t="s">
        <v>18</v>
      </c>
      <c r="E4514" s="24">
        <v>10620.96</v>
      </c>
    </row>
    <row r="4515" spans="2:5" ht="50.1" customHeight="1">
      <c r="B4515" s="23">
        <v>98072</v>
      </c>
      <c r="C4515" s="23" t="s">
        <v>4830</v>
      </c>
      <c r="D4515" s="23" t="s">
        <v>18</v>
      </c>
      <c r="E4515" s="24">
        <v>2799.8</v>
      </c>
    </row>
    <row r="4516" spans="2:5" ht="50.1" customHeight="1">
      <c r="B4516" s="23">
        <v>98073</v>
      </c>
      <c r="C4516" s="23" t="s">
        <v>4831</v>
      </c>
      <c r="D4516" s="23" t="s">
        <v>18</v>
      </c>
      <c r="E4516" s="24">
        <v>4383.8500000000004</v>
      </c>
    </row>
    <row r="4517" spans="2:5" ht="50.1" customHeight="1">
      <c r="B4517" s="23">
        <v>98074</v>
      </c>
      <c r="C4517" s="23" t="s">
        <v>4832</v>
      </c>
      <c r="D4517" s="23" t="s">
        <v>18</v>
      </c>
      <c r="E4517" s="24">
        <v>6817.22</v>
      </c>
    </row>
    <row r="4518" spans="2:5" ht="50.1" customHeight="1">
      <c r="B4518" s="23">
        <v>98075</v>
      </c>
      <c r="C4518" s="23" t="s">
        <v>4833</v>
      </c>
      <c r="D4518" s="23" t="s">
        <v>18</v>
      </c>
      <c r="E4518" s="24">
        <v>8869.7000000000007</v>
      </c>
    </row>
    <row r="4519" spans="2:5" ht="50.1" customHeight="1">
      <c r="B4519" s="23">
        <v>98076</v>
      </c>
      <c r="C4519" s="23" t="s">
        <v>4834</v>
      </c>
      <c r="D4519" s="23" t="s">
        <v>18</v>
      </c>
      <c r="E4519" s="24">
        <v>10227.76</v>
      </c>
    </row>
    <row r="4520" spans="2:5" ht="50.1" customHeight="1">
      <c r="B4520" s="23">
        <v>98077</v>
      </c>
      <c r="C4520" s="23" t="s">
        <v>4835</v>
      </c>
      <c r="D4520" s="23" t="s">
        <v>18</v>
      </c>
      <c r="E4520" s="24">
        <v>12044.87</v>
      </c>
    </row>
    <row r="4521" spans="2:5" ht="50.1" customHeight="1">
      <c r="B4521" s="23">
        <v>98078</v>
      </c>
      <c r="C4521" s="23" t="s">
        <v>4836</v>
      </c>
      <c r="D4521" s="23" t="s">
        <v>18</v>
      </c>
      <c r="E4521" s="24">
        <v>2791.14</v>
      </c>
    </row>
    <row r="4522" spans="2:5" ht="50.1" customHeight="1">
      <c r="B4522" s="23">
        <v>98079</v>
      </c>
      <c r="C4522" s="23" t="s">
        <v>4837</v>
      </c>
      <c r="D4522" s="23" t="s">
        <v>18</v>
      </c>
      <c r="E4522" s="24">
        <v>4900.1000000000004</v>
      </c>
    </row>
    <row r="4523" spans="2:5" ht="50.1" customHeight="1">
      <c r="B4523" s="23">
        <v>98080</v>
      </c>
      <c r="C4523" s="23" t="s">
        <v>4838</v>
      </c>
      <c r="D4523" s="23" t="s">
        <v>18</v>
      </c>
      <c r="E4523" s="24">
        <v>6317.65</v>
      </c>
    </row>
    <row r="4524" spans="2:5" ht="50.1" customHeight="1">
      <c r="B4524" s="23">
        <v>98081</v>
      </c>
      <c r="C4524" s="23" t="s">
        <v>4839</v>
      </c>
      <c r="D4524" s="23" t="s">
        <v>18</v>
      </c>
      <c r="E4524" s="24">
        <v>9372.2099999999991</v>
      </c>
    </row>
    <row r="4525" spans="2:5" ht="50.1" customHeight="1">
      <c r="B4525" s="23">
        <v>98082</v>
      </c>
      <c r="C4525" s="23" t="s">
        <v>4840</v>
      </c>
      <c r="D4525" s="23" t="s">
        <v>18</v>
      </c>
      <c r="E4525" s="24">
        <v>2575.83</v>
      </c>
    </row>
    <row r="4526" spans="2:5" ht="50.1" customHeight="1">
      <c r="B4526" s="23">
        <v>98083</v>
      </c>
      <c r="C4526" s="23" t="s">
        <v>4841</v>
      </c>
      <c r="D4526" s="23" t="s">
        <v>18</v>
      </c>
      <c r="E4526" s="24">
        <v>3407.58</v>
      </c>
    </row>
    <row r="4527" spans="2:5" ht="50.1" customHeight="1">
      <c r="B4527" s="23">
        <v>98084</v>
      </c>
      <c r="C4527" s="23" t="s">
        <v>4842</v>
      </c>
      <c r="D4527" s="23" t="s">
        <v>18</v>
      </c>
      <c r="E4527" s="24">
        <v>4791.54</v>
      </c>
    </row>
    <row r="4528" spans="2:5" ht="50.1" customHeight="1">
      <c r="B4528" s="23">
        <v>98085</v>
      </c>
      <c r="C4528" s="23" t="s">
        <v>4843</v>
      </c>
      <c r="D4528" s="23" t="s">
        <v>18</v>
      </c>
      <c r="E4528" s="24">
        <v>6504.8</v>
      </c>
    </row>
    <row r="4529" spans="2:5" ht="50.1" customHeight="1">
      <c r="B4529" s="23">
        <v>98086</v>
      </c>
      <c r="C4529" s="23" t="s">
        <v>4844</v>
      </c>
      <c r="D4529" s="23" t="s">
        <v>18</v>
      </c>
      <c r="E4529" s="24">
        <v>7352.77</v>
      </c>
    </row>
    <row r="4530" spans="2:5" ht="50.1" customHeight="1">
      <c r="B4530" s="23">
        <v>98087</v>
      </c>
      <c r="C4530" s="23" t="s">
        <v>4845</v>
      </c>
      <c r="D4530" s="23" t="s">
        <v>18</v>
      </c>
      <c r="E4530" s="24">
        <v>7863.03</v>
      </c>
    </row>
    <row r="4531" spans="2:5" ht="50.1" customHeight="1">
      <c r="B4531" s="23">
        <v>98088</v>
      </c>
      <c r="C4531" s="23" t="s">
        <v>4846</v>
      </c>
      <c r="D4531" s="23" t="s">
        <v>18</v>
      </c>
      <c r="E4531" s="24">
        <v>2199.9899999999998</v>
      </c>
    </row>
    <row r="4532" spans="2:5" ht="50.1" customHeight="1">
      <c r="B4532" s="23">
        <v>98089</v>
      </c>
      <c r="C4532" s="23" t="s">
        <v>4847</v>
      </c>
      <c r="D4532" s="23" t="s">
        <v>18</v>
      </c>
      <c r="E4532" s="24">
        <v>3496.33</v>
      </c>
    </row>
    <row r="4533" spans="2:5" ht="50.1" customHeight="1">
      <c r="B4533" s="23">
        <v>98090</v>
      </c>
      <c r="C4533" s="23" t="s">
        <v>4848</v>
      </c>
      <c r="D4533" s="23" t="s">
        <v>18</v>
      </c>
      <c r="E4533" s="24">
        <v>5515.08</v>
      </c>
    </row>
    <row r="4534" spans="2:5" ht="50.1" customHeight="1">
      <c r="B4534" s="23">
        <v>98091</v>
      </c>
      <c r="C4534" s="23" t="s">
        <v>4849</v>
      </c>
      <c r="D4534" s="23" t="s">
        <v>18</v>
      </c>
      <c r="E4534" s="24">
        <v>7124.68</v>
      </c>
    </row>
    <row r="4535" spans="2:5" ht="50.1" customHeight="1">
      <c r="B4535" s="23">
        <v>98092</v>
      </c>
      <c r="C4535" s="23" t="s">
        <v>4850</v>
      </c>
      <c r="D4535" s="23" t="s">
        <v>18</v>
      </c>
      <c r="E4535" s="24">
        <v>8391.94</v>
      </c>
    </row>
    <row r="4536" spans="2:5" ht="50.1" customHeight="1">
      <c r="B4536" s="23">
        <v>98093</v>
      </c>
      <c r="C4536" s="23" t="s">
        <v>4851</v>
      </c>
      <c r="D4536" s="23" t="s">
        <v>18</v>
      </c>
      <c r="E4536" s="24">
        <v>9914.0400000000009</v>
      </c>
    </row>
    <row r="4537" spans="2:5" ht="50.1" customHeight="1">
      <c r="B4537" s="23">
        <v>98094</v>
      </c>
      <c r="C4537" s="23" t="s">
        <v>4852</v>
      </c>
      <c r="D4537" s="23" t="s">
        <v>18</v>
      </c>
      <c r="E4537" s="24">
        <v>1784.24</v>
      </c>
    </row>
    <row r="4538" spans="2:5" ht="50.1" customHeight="1">
      <c r="B4538" s="23">
        <v>98099</v>
      </c>
      <c r="C4538" s="23" t="s">
        <v>4853</v>
      </c>
      <c r="D4538" s="23" t="s">
        <v>18</v>
      </c>
      <c r="E4538" s="24">
        <v>3072.04</v>
      </c>
    </row>
    <row r="4539" spans="2:5" ht="50.1" customHeight="1">
      <c r="B4539" s="23">
        <v>98100</v>
      </c>
      <c r="C4539" s="23" t="s">
        <v>4854</v>
      </c>
      <c r="D4539" s="23" t="s">
        <v>18</v>
      </c>
      <c r="E4539" s="24">
        <v>4033.38</v>
      </c>
    </row>
    <row r="4540" spans="2:5" ht="50.1" customHeight="1">
      <c r="B4540" s="23">
        <v>98101</v>
      </c>
      <c r="C4540" s="23" t="s">
        <v>4855</v>
      </c>
      <c r="D4540" s="23" t="s">
        <v>18</v>
      </c>
      <c r="E4540" s="24">
        <v>5981.78</v>
      </c>
    </row>
    <row r="4541" spans="2:5" ht="50.1" customHeight="1">
      <c r="B4541" s="23">
        <v>98109</v>
      </c>
      <c r="C4541" s="23" t="s">
        <v>4856</v>
      </c>
      <c r="D4541" s="23" t="s">
        <v>18</v>
      </c>
      <c r="E4541" s="24">
        <v>555.08000000000004</v>
      </c>
    </row>
    <row r="4542" spans="2:5" ht="50.1" customHeight="1">
      <c r="B4542" s="23">
        <v>98110</v>
      </c>
      <c r="C4542" s="23" t="s">
        <v>4857</v>
      </c>
      <c r="D4542" s="23" t="s">
        <v>18</v>
      </c>
      <c r="E4542" s="24">
        <v>328.97</v>
      </c>
    </row>
    <row r="4543" spans="2:5" ht="50.1" customHeight="1">
      <c r="B4543" s="23">
        <v>98111</v>
      </c>
      <c r="C4543" s="23" t="s">
        <v>4858</v>
      </c>
      <c r="D4543" s="23" t="s">
        <v>18</v>
      </c>
      <c r="E4543" s="24">
        <v>18.22</v>
      </c>
    </row>
    <row r="4544" spans="2:5" ht="50.1" customHeight="1">
      <c r="B4544" s="23">
        <v>98114</v>
      </c>
      <c r="C4544" s="23" t="s">
        <v>4859</v>
      </c>
      <c r="D4544" s="23" t="s">
        <v>18</v>
      </c>
      <c r="E4544" s="24">
        <v>358.42</v>
      </c>
    </row>
    <row r="4545" spans="2:5" ht="50.1" customHeight="1">
      <c r="B4545" s="23">
        <v>98115</v>
      </c>
      <c r="C4545" s="23" t="s">
        <v>4860</v>
      </c>
      <c r="D4545" s="23" t="s">
        <v>18</v>
      </c>
      <c r="E4545" s="24">
        <v>80.66</v>
      </c>
    </row>
    <row r="4546" spans="2:5" ht="50.1" customHeight="1">
      <c r="B4546" s="23">
        <v>89957</v>
      </c>
      <c r="C4546" s="23" t="s">
        <v>4861</v>
      </c>
      <c r="D4546" s="23" t="s">
        <v>18</v>
      </c>
      <c r="E4546" s="24">
        <v>101.25</v>
      </c>
    </row>
    <row r="4547" spans="2:5" ht="50.1" customHeight="1">
      <c r="B4547" s="23">
        <v>89959</v>
      </c>
      <c r="C4547" s="23" t="s">
        <v>4862</v>
      </c>
      <c r="D4547" s="23" t="s">
        <v>18</v>
      </c>
      <c r="E4547" s="24">
        <v>159.96</v>
      </c>
    </row>
    <row r="4548" spans="2:5" ht="50.1" customHeight="1">
      <c r="B4548" s="23">
        <v>40729</v>
      </c>
      <c r="C4548" s="23" t="s">
        <v>4863</v>
      </c>
      <c r="D4548" s="23" t="s">
        <v>18</v>
      </c>
      <c r="E4548" s="24">
        <v>211.69</v>
      </c>
    </row>
    <row r="4549" spans="2:5" ht="50.1" customHeight="1">
      <c r="B4549" s="23" t="s">
        <v>4864</v>
      </c>
      <c r="C4549" s="23" t="s">
        <v>4865</v>
      </c>
      <c r="D4549" s="23" t="s">
        <v>18</v>
      </c>
      <c r="E4549" s="24">
        <v>72.98</v>
      </c>
    </row>
    <row r="4550" spans="2:5" ht="50.1" customHeight="1">
      <c r="B4550" s="23" t="s">
        <v>4866</v>
      </c>
      <c r="C4550" s="23" t="s">
        <v>4867</v>
      </c>
      <c r="D4550" s="23" t="s">
        <v>18</v>
      </c>
      <c r="E4550" s="24">
        <v>77.87</v>
      </c>
    </row>
    <row r="4551" spans="2:5" ht="50.1" customHeight="1">
      <c r="B4551" s="23" t="s">
        <v>4868</v>
      </c>
      <c r="C4551" s="23" t="s">
        <v>4869</v>
      </c>
      <c r="D4551" s="23" t="s">
        <v>18</v>
      </c>
      <c r="E4551" s="24">
        <v>106.54</v>
      </c>
    </row>
    <row r="4552" spans="2:5" ht="50.1" customHeight="1">
      <c r="B4552" s="23" t="s">
        <v>4870</v>
      </c>
      <c r="C4552" s="23" t="s">
        <v>4871</v>
      </c>
      <c r="D4552" s="23" t="s">
        <v>18</v>
      </c>
      <c r="E4552" s="24">
        <v>123.11</v>
      </c>
    </row>
    <row r="4553" spans="2:5" ht="50.1" customHeight="1">
      <c r="B4553" s="23" t="s">
        <v>4872</v>
      </c>
      <c r="C4553" s="23" t="s">
        <v>4873</v>
      </c>
      <c r="D4553" s="23" t="s">
        <v>18</v>
      </c>
      <c r="E4553" s="24">
        <v>168.31</v>
      </c>
    </row>
    <row r="4554" spans="2:5" ht="50.1" customHeight="1">
      <c r="B4554" s="23" t="s">
        <v>4874</v>
      </c>
      <c r="C4554" s="23" t="s">
        <v>4875</v>
      </c>
      <c r="D4554" s="23" t="s">
        <v>18</v>
      </c>
      <c r="E4554" s="24">
        <v>342.91</v>
      </c>
    </row>
    <row r="4555" spans="2:5" ht="50.1" customHeight="1">
      <c r="B4555" s="23" t="s">
        <v>4876</v>
      </c>
      <c r="C4555" s="23" t="s">
        <v>4877</v>
      </c>
      <c r="D4555" s="23" t="s">
        <v>18</v>
      </c>
      <c r="E4555" s="24">
        <v>581.4</v>
      </c>
    </row>
    <row r="4556" spans="2:5" ht="50.1" customHeight="1">
      <c r="B4556" s="23" t="s">
        <v>4878</v>
      </c>
      <c r="C4556" s="23" t="s">
        <v>4879</v>
      </c>
      <c r="D4556" s="23" t="s">
        <v>18</v>
      </c>
      <c r="E4556" s="24">
        <v>102.24</v>
      </c>
    </row>
    <row r="4557" spans="2:5" ht="50.1" customHeight="1">
      <c r="B4557" s="23" t="s">
        <v>4880</v>
      </c>
      <c r="C4557" s="23" t="s">
        <v>4881</v>
      </c>
      <c r="D4557" s="23" t="s">
        <v>18</v>
      </c>
      <c r="E4557" s="24">
        <v>131.69999999999999</v>
      </c>
    </row>
    <row r="4558" spans="2:5" ht="50.1" customHeight="1">
      <c r="B4558" s="23" t="s">
        <v>4882</v>
      </c>
      <c r="C4558" s="23" t="s">
        <v>4883</v>
      </c>
      <c r="D4558" s="23" t="s">
        <v>18</v>
      </c>
      <c r="E4558" s="24">
        <v>186.75</v>
      </c>
    </row>
    <row r="4559" spans="2:5" ht="50.1" customHeight="1">
      <c r="B4559" s="23" t="s">
        <v>4884</v>
      </c>
      <c r="C4559" s="23" t="s">
        <v>4885</v>
      </c>
      <c r="D4559" s="23" t="s">
        <v>18</v>
      </c>
      <c r="E4559" s="24">
        <v>209.78</v>
      </c>
    </row>
    <row r="4560" spans="2:5" ht="50.1" customHeight="1">
      <c r="B4560" s="23" t="s">
        <v>4886</v>
      </c>
      <c r="C4560" s="23" t="s">
        <v>4887</v>
      </c>
      <c r="D4560" s="23" t="s">
        <v>18</v>
      </c>
      <c r="E4560" s="24">
        <v>284.20999999999998</v>
      </c>
    </row>
    <row r="4561" spans="2:5" ht="50.1" customHeight="1">
      <c r="B4561" s="23" t="s">
        <v>4888</v>
      </c>
      <c r="C4561" s="23" t="s">
        <v>4889</v>
      </c>
      <c r="D4561" s="23" t="s">
        <v>18</v>
      </c>
      <c r="E4561" s="24">
        <v>405.68</v>
      </c>
    </row>
    <row r="4562" spans="2:5" ht="50.1" customHeight="1">
      <c r="B4562" s="23" t="s">
        <v>4890</v>
      </c>
      <c r="C4562" s="23" t="s">
        <v>4891</v>
      </c>
      <c r="D4562" s="23" t="s">
        <v>18</v>
      </c>
      <c r="E4562" s="24">
        <v>541.21</v>
      </c>
    </row>
    <row r="4563" spans="2:5" ht="50.1" customHeight="1">
      <c r="B4563" s="23" t="s">
        <v>4892</v>
      </c>
      <c r="C4563" s="23" t="s">
        <v>4893</v>
      </c>
      <c r="D4563" s="23" t="s">
        <v>18</v>
      </c>
      <c r="E4563" s="24">
        <v>830.91</v>
      </c>
    </row>
    <row r="4564" spans="2:5" ht="50.1" customHeight="1">
      <c r="B4564" s="23" t="s">
        <v>4894</v>
      </c>
      <c r="C4564" s="23" t="s">
        <v>4895</v>
      </c>
      <c r="D4564" s="23" t="s">
        <v>18</v>
      </c>
      <c r="E4564" s="24">
        <v>71.73</v>
      </c>
    </row>
    <row r="4565" spans="2:5" ht="50.1" customHeight="1">
      <c r="B4565" s="23" t="s">
        <v>4896</v>
      </c>
      <c r="C4565" s="23" t="s">
        <v>4897</v>
      </c>
      <c r="D4565" s="23" t="s">
        <v>18</v>
      </c>
      <c r="E4565" s="24">
        <v>77.17</v>
      </c>
    </row>
    <row r="4566" spans="2:5" ht="50.1" customHeight="1">
      <c r="B4566" s="23" t="s">
        <v>4898</v>
      </c>
      <c r="C4566" s="23" t="s">
        <v>4899</v>
      </c>
      <c r="D4566" s="23" t="s">
        <v>18</v>
      </c>
      <c r="E4566" s="24">
        <v>119.96</v>
      </c>
    </row>
    <row r="4567" spans="2:5" ht="50.1" customHeight="1">
      <c r="B4567" s="23" t="s">
        <v>4900</v>
      </c>
      <c r="C4567" s="23" t="s">
        <v>4901</v>
      </c>
      <c r="D4567" s="23" t="s">
        <v>18</v>
      </c>
      <c r="E4567" s="24">
        <v>169.23</v>
      </c>
    </row>
    <row r="4568" spans="2:5" ht="50.1" customHeight="1">
      <c r="B4568" s="23" t="s">
        <v>4902</v>
      </c>
      <c r="C4568" s="23" t="s">
        <v>4903</v>
      </c>
      <c r="D4568" s="23" t="s">
        <v>18</v>
      </c>
      <c r="E4568" s="24">
        <v>292.92</v>
      </c>
    </row>
    <row r="4569" spans="2:5" ht="50.1" customHeight="1">
      <c r="B4569" s="23" t="s">
        <v>4904</v>
      </c>
      <c r="C4569" s="23" t="s">
        <v>4905</v>
      </c>
      <c r="D4569" s="23" t="s">
        <v>18</v>
      </c>
      <c r="E4569" s="24">
        <v>382.8</v>
      </c>
    </row>
    <row r="4570" spans="2:5" ht="50.1" customHeight="1">
      <c r="B4570" s="23" t="s">
        <v>4906</v>
      </c>
      <c r="C4570" s="23" t="s">
        <v>4907</v>
      </c>
      <c r="D4570" s="23" t="s">
        <v>18</v>
      </c>
      <c r="E4570" s="24">
        <v>659.27</v>
      </c>
    </row>
    <row r="4571" spans="2:5" ht="50.1" customHeight="1">
      <c r="B4571" s="23" t="s">
        <v>4908</v>
      </c>
      <c r="C4571" s="23" t="s">
        <v>4909</v>
      </c>
      <c r="D4571" s="23" t="s">
        <v>18</v>
      </c>
      <c r="E4571" s="24">
        <v>91.78</v>
      </c>
    </row>
    <row r="4572" spans="2:5" ht="50.1" customHeight="1">
      <c r="B4572" s="23" t="s">
        <v>4910</v>
      </c>
      <c r="C4572" s="23" t="s">
        <v>4911</v>
      </c>
      <c r="D4572" s="23" t="s">
        <v>18</v>
      </c>
      <c r="E4572" s="24">
        <v>260.92</v>
      </c>
    </row>
    <row r="4573" spans="2:5" ht="50.1" customHeight="1">
      <c r="B4573" s="23" t="s">
        <v>4912</v>
      </c>
      <c r="C4573" s="23" t="s">
        <v>4913</v>
      </c>
      <c r="D4573" s="23" t="s">
        <v>18</v>
      </c>
      <c r="E4573" s="24">
        <v>110.47</v>
      </c>
    </row>
    <row r="4574" spans="2:5" ht="50.1" customHeight="1">
      <c r="B4574" s="23" t="s">
        <v>4914</v>
      </c>
      <c r="C4574" s="23" t="s">
        <v>4915</v>
      </c>
      <c r="D4574" s="23" t="s">
        <v>18</v>
      </c>
      <c r="E4574" s="24">
        <v>159.19999999999999</v>
      </c>
    </row>
    <row r="4575" spans="2:5" ht="50.1" customHeight="1">
      <c r="B4575" s="23">
        <v>85117</v>
      </c>
      <c r="C4575" s="23" t="s">
        <v>4916</v>
      </c>
      <c r="D4575" s="23" t="s">
        <v>18</v>
      </c>
      <c r="E4575" s="24">
        <v>55.06</v>
      </c>
    </row>
    <row r="4576" spans="2:5" ht="50.1" customHeight="1">
      <c r="B4576" s="23">
        <v>89349</v>
      </c>
      <c r="C4576" s="23" t="s">
        <v>4917</v>
      </c>
      <c r="D4576" s="23" t="s">
        <v>18</v>
      </c>
      <c r="E4576" s="24">
        <v>21.59</v>
      </c>
    </row>
    <row r="4577" spans="2:5" ht="50.1" customHeight="1">
      <c r="B4577" s="23">
        <v>89351</v>
      </c>
      <c r="C4577" s="23" t="s">
        <v>4918</v>
      </c>
      <c r="D4577" s="23" t="s">
        <v>18</v>
      </c>
      <c r="E4577" s="24">
        <v>24.39</v>
      </c>
    </row>
    <row r="4578" spans="2:5" ht="50.1" customHeight="1">
      <c r="B4578" s="23">
        <v>89352</v>
      </c>
      <c r="C4578" s="23" t="s">
        <v>4919</v>
      </c>
      <c r="D4578" s="23" t="s">
        <v>18</v>
      </c>
      <c r="E4578" s="24">
        <v>27.52</v>
      </c>
    </row>
    <row r="4579" spans="2:5" ht="50.1" customHeight="1">
      <c r="B4579" s="23">
        <v>89353</v>
      </c>
      <c r="C4579" s="23" t="s">
        <v>4920</v>
      </c>
      <c r="D4579" s="23" t="s">
        <v>18</v>
      </c>
      <c r="E4579" s="24">
        <v>28.64</v>
      </c>
    </row>
    <row r="4580" spans="2:5" ht="50.1" customHeight="1">
      <c r="B4580" s="23">
        <v>89354</v>
      </c>
      <c r="C4580" s="23" t="s">
        <v>4921</v>
      </c>
      <c r="D4580" s="23" t="s">
        <v>18</v>
      </c>
      <c r="E4580" s="24">
        <v>187.26</v>
      </c>
    </row>
    <row r="4581" spans="2:5" ht="50.1" customHeight="1">
      <c r="B4581" s="23">
        <v>89969</v>
      </c>
      <c r="C4581" s="23" t="s">
        <v>4922</v>
      </c>
      <c r="D4581" s="23" t="s">
        <v>18</v>
      </c>
      <c r="E4581" s="24">
        <v>31.05</v>
      </c>
    </row>
    <row r="4582" spans="2:5" ht="50.1" customHeight="1">
      <c r="B4582" s="23">
        <v>89970</v>
      </c>
      <c r="C4582" s="23" t="s">
        <v>4923</v>
      </c>
      <c r="D4582" s="23" t="s">
        <v>18</v>
      </c>
      <c r="E4582" s="24">
        <v>34.25</v>
      </c>
    </row>
    <row r="4583" spans="2:5" ht="50.1" customHeight="1">
      <c r="B4583" s="23">
        <v>89971</v>
      </c>
      <c r="C4583" s="23" t="s">
        <v>4924</v>
      </c>
      <c r="D4583" s="23" t="s">
        <v>18</v>
      </c>
      <c r="E4583" s="24">
        <v>35.479999999999997</v>
      </c>
    </row>
    <row r="4584" spans="2:5" ht="50.1" customHeight="1">
      <c r="B4584" s="23">
        <v>89972</v>
      </c>
      <c r="C4584" s="23" t="s">
        <v>4925</v>
      </c>
      <c r="D4584" s="23" t="s">
        <v>18</v>
      </c>
      <c r="E4584" s="24">
        <v>38.04</v>
      </c>
    </row>
    <row r="4585" spans="2:5" ht="50.1" customHeight="1">
      <c r="B4585" s="23">
        <v>89973</v>
      </c>
      <c r="C4585" s="23" t="s">
        <v>4926</v>
      </c>
      <c r="D4585" s="23" t="s">
        <v>18</v>
      </c>
      <c r="E4585" s="24">
        <v>318.52999999999997</v>
      </c>
    </row>
    <row r="4586" spans="2:5" ht="50.1" customHeight="1">
      <c r="B4586" s="23">
        <v>89974</v>
      </c>
      <c r="C4586" s="23" t="s">
        <v>4927</v>
      </c>
      <c r="D4586" s="23" t="s">
        <v>18</v>
      </c>
      <c r="E4586" s="24">
        <v>190.41</v>
      </c>
    </row>
    <row r="4587" spans="2:5" ht="50.1" customHeight="1">
      <c r="B4587" s="23">
        <v>89984</v>
      </c>
      <c r="C4587" s="23" t="s">
        <v>4928</v>
      </c>
      <c r="D4587" s="23" t="s">
        <v>18</v>
      </c>
      <c r="E4587" s="24">
        <v>57.42</v>
      </c>
    </row>
    <row r="4588" spans="2:5" ht="50.1" customHeight="1">
      <c r="B4588" s="23">
        <v>89985</v>
      </c>
      <c r="C4588" s="23" t="s">
        <v>4929</v>
      </c>
      <c r="D4588" s="23" t="s">
        <v>18</v>
      </c>
      <c r="E4588" s="24">
        <v>59.03</v>
      </c>
    </row>
    <row r="4589" spans="2:5" ht="50.1" customHeight="1">
      <c r="B4589" s="23">
        <v>89986</v>
      </c>
      <c r="C4589" s="23" t="s">
        <v>4930</v>
      </c>
      <c r="D4589" s="23" t="s">
        <v>18</v>
      </c>
      <c r="E4589" s="24">
        <v>56.06</v>
      </c>
    </row>
    <row r="4590" spans="2:5" ht="50.1" customHeight="1">
      <c r="B4590" s="23">
        <v>89987</v>
      </c>
      <c r="C4590" s="23" t="s">
        <v>4931</v>
      </c>
      <c r="D4590" s="23" t="s">
        <v>18</v>
      </c>
      <c r="E4590" s="24">
        <v>62.01</v>
      </c>
    </row>
    <row r="4591" spans="2:5" ht="50.1" customHeight="1">
      <c r="B4591" s="23">
        <v>90371</v>
      </c>
      <c r="C4591" s="23" t="s">
        <v>4932</v>
      </c>
      <c r="D4591" s="23" t="s">
        <v>18</v>
      </c>
      <c r="E4591" s="24">
        <v>21.38</v>
      </c>
    </row>
    <row r="4592" spans="2:5" ht="50.1" customHeight="1">
      <c r="B4592" s="23">
        <v>94489</v>
      </c>
      <c r="C4592" s="23" t="s">
        <v>4933</v>
      </c>
      <c r="D4592" s="23" t="s">
        <v>18</v>
      </c>
      <c r="E4592" s="24">
        <v>17.62</v>
      </c>
    </row>
    <row r="4593" spans="2:5" ht="50.1" customHeight="1">
      <c r="B4593" s="23">
        <v>94490</v>
      </c>
      <c r="C4593" s="23" t="s">
        <v>4934</v>
      </c>
      <c r="D4593" s="23" t="s">
        <v>18</v>
      </c>
      <c r="E4593" s="24">
        <v>29.83</v>
      </c>
    </row>
    <row r="4594" spans="2:5" ht="50.1" customHeight="1">
      <c r="B4594" s="23">
        <v>94491</v>
      </c>
      <c r="C4594" s="23" t="s">
        <v>4935</v>
      </c>
      <c r="D4594" s="23" t="s">
        <v>18</v>
      </c>
      <c r="E4594" s="24">
        <v>41.1</v>
      </c>
    </row>
    <row r="4595" spans="2:5" ht="50.1" customHeight="1">
      <c r="B4595" s="23">
        <v>94492</v>
      </c>
      <c r="C4595" s="23" t="s">
        <v>4936</v>
      </c>
      <c r="D4595" s="23" t="s">
        <v>18</v>
      </c>
      <c r="E4595" s="24">
        <v>42.11</v>
      </c>
    </row>
    <row r="4596" spans="2:5" ht="50.1" customHeight="1">
      <c r="B4596" s="23">
        <v>94493</v>
      </c>
      <c r="C4596" s="23" t="s">
        <v>4937</v>
      </c>
      <c r="D4596" s="23" t="s">
        <v>18</v>
      </c>
      <c r="E4596" s="24">
        <v>76.36</v>
      </c>
    </row>
    <row r="4597" spans="2:5" ht="50.1" customHeight="1">
      <c r="B4597" s="23">
        <v>94494</v>
      </c>
      <c r="C4597" s="23" t="s">
        <v>4938</v>
      </c>
      <c r="D4597" s="23" t="s">
        <v>18</v>
      </c>
      <c r="E4597" s="24">
        <v>48.81</v>
      </c>
    </row>
    <row r="4598" spans="2:5" ht="50.1" customHeight="1">
      <c r="B4598" s="23">
        <v>94495</v>
      </c>
      <c r="C4598" s="23" t="s">
        <v>4939</v>
      </c>
      <c r="D4598" s="23" t="s">
        <v>18</v>
      </c>
      <c r="E4598" s="24">
        <v>61.23</v>
      </c>
    </row>
    <row r="4599" spans="2:5" ht="50.1" customHeight="1">
      <c r="B4599" s="23">
        <v>94496</v>
      </c>
      <c r="C4599" s="23" t="s">
        <v>4940</v>
      </c>
      <c r="D4599" s="23" t="s">
        <v>18</v>
      </c>
      <c r="E4599" s="24">
        <v>74.14</v>
      </c>
    </row>
    <row r="4600" spans="2:5" ht="50.1" customHeight="1">
      <c r="B4600" s="23">
        <v>94497</v>
      </c>
      <c r="C4600" s="23" t="s">
        <v>4941</v>
      </c>
      <c r="D4600" s="23" t="s">
        <v>18</v>
      </c>
      <c r="E4600" s="24">
        <v>86.27</v>
      </c>
    </row>
    <row r="4601" spans="2:5" ht="50.1" customHeight="1">
      <c r="B4601" s="23">
        <v>94498</v>
      </c>
      <c r="C4601" s="23" t="s">
        <v>4942</v>
      </c>
      <c r="D4601" s="23" t="s">
        <v>18</v>
      </c>
      <c r="E4601" s="24">
        <v>110.42</v>
      </c>
    </row>
    <row r="4602" spans="2:5" ht="50.1" customHeight="1">
      <c r="B4602" s="23">
        <v>94499</v>
      </c>
      <c r="C4602" s="23" t="s">
        <v>4943</v>
      </c>
      <c r="D4602" s="23" t="s">
        <v>18</v>
      </c>
      <c r="E4602" s="24">
        <v>197.67</v>
      </c>
    </row>
    <row r="4603" spans="2:5" ht="50.1" customHeight="1">
      <c r="B4603" s="23">
        <v>94500</v>
      </c>
      <c r="C4603" s="23" t="s">
        <v>4944</v>
      </c>
      <c r="D4603" s="23" t="s">
        <v>18</v>
      </c>
      <c r="E4603" s="24">
        <v>234.39</v>
      </c>
    </row>
    <row r="4604" spans="2:5" ht="50.1" customHeight="1">
      <c r="B4604" s="23">
        <v>94501</v>
      </c>
      <c r="C4604" s="23" t="s">
        <v>4945</v>
      </c>
      <c r="D4604" s="23" t="s">
        <v>18</v>
      </c>
      <c r="E4604" s="24">
        <v>455.47</v>
      </c>
    </row>
    <row r="4605" spans="2:5" ht="50.1" customHeight="1">
      <c r="B4605" s="23">
        <v>94792</v>
      </c>
      <c r="C4605" s="23" t="s">
        <v>4946</v>
      </c>
      <c r="D4605" s="23" t="s">
        <v>18</v>
      </c>
      <c r="E4605" s="24">
        <v>91.47</v>
      </c>
    </row>
    <row r="4606" spans="2:5" ht="50.1" customHeight="1">
      <c r="B4606" s="23">
        <v>94793</v>
      </c>
      <c r="C4606" s="23" t="s">
        <v>4947</v>
      </c>
      <c r="D4606" s="23" t="s">
        <v>18</v>
      </c>
      <c r="E4606" s="24">
        <v>117.12</v>
      </c>
    </row>
    <row r="4607" spans="2:5" ht="50.1" customHeight="1">
      <c r="B4607" s="23">
        <v>94794</v>
      </c>
      <c r="C4607" s="23" t="s">
        <v>4948</v>
      </c>
      <c r="D4607" s="23" t="s">
        <v>18</v>
      </c>
      <c r="E4607" s="24">
        <v>121.22</v>
      </c>
    </row>
    <row r="4608" spans="2:5" ht="50.1" customHeight="1">
      <c r="B4608" s="23">
        <v>94795</v>
      </c>
      <c r="C4608" s="23" t="s">
        <v>4949</v>
      </c>
      <c r="D4608" s="23" t="s">
        <v>18</v>
      </c>
      <c r="E4608" s="24">
        <v>24.4</v>
      </c>
    </row>
    <row r="4609" spans="2:5" ht="50.1" customHeight="1">
      <c r="B4609" s="23">
        <v>94796</v>
      </c>
      <c r="C4609" s="23" t="s">
        <v>4950</v>
      </c>
      <c r="D4609" s="23" t="s">
        <v>18</v>
      </c>
      <c r="E4609" s="24">
        <v>30.56</v>
      </c>
    </row>
    <row r="4610" spans="2:5" ht="50.1" customHeight="1">
      <c r="B4610" s="23">
        <v>94797</v>
      </c>
      <c r="C4610" s="23" t="s">
        <v>4951</v>
      </c>
      <c r="D4610" s="23" t="s">
        <v>18</v>
      </c>
      <c r="E4610" s="24">
        <v>29.79</v>
      </c>
    </row>
    <row r="4611" spans="2:5" ht="50.1" customHeight="1">
      <c r="B4611" s="23">
        <v>94798</v>
      </c>
      <c r="C4611" s="23" t="s">
        <v>4952</v>
      </c>
      <c r="D4611" s="23" t="s">
        <v>18</v>
      </c>
      <c r="E4611" s="24">
        <v>61.21</v>
      </c>
    </row>
    <row r="4612" spans="2:5" ht="50.1" customHeight="1">
      <c r="B4612" s="23">
        <v>94799</v>
      </c>
      <c r="C4612" s="23" t="s">
        <v>4953</v>
      </c>
      <c r="D4612" s="23" t="s">
        <v>18</v>
      </c>
      <c r="E4612" s="24">
        <v>60.45</v>
      </c>
    </row>
    <row r="4613" spans="2:5" ht="50.1" customHeight="1">
      <c r="B4613" s="23">
        <v>94800</v>
      </c>
      <c r="C4613" s="23" t="s">
        <v>4954</v>
      </c>
      <c r="D4613" s="23" t="s">
        <v>18</v>
      </c>
      <c r="E4613" s="24">
        <v>100.88</v>
      </c>
    </row>
    <row r="4614" spans="2:5" ht="50.1" customHeight="1">
      <c r="B4614" s="23">
        <v>95248</v>
      </c>
      <c r="C4614" s="23" t="s">
        <v>4955</v>
      </c>
      <c r="D4614" s="23" t="s">
        <v>18</v>
      </c>
      <c r="E4614" s="24">
        <v>57.85</v>
      </c>
    </row>
    <row r="4615" spans="2:5" ht="50.1" customHeight="1">
      <c r="B4615" s="23">
        <v>95249</v>
      </c>
      <c r="C4615" s="23" t="s">
        <v>4956</v>
      </c>
      <c r="D4615" s="23" t="s">
        <v>18</v>
      </c>
      <c r="E4615" s="24">
        <v>62.56</v>
      </c>
    </row>
    <row r="4616" spans="2:5" ht="50.1" customHeight="1">
      <c r="B4616" s="23">
        <v>95250</v>
      </c>
      <c r="C4616" s="23" t="s">
        <v>4957</v>
      </c>
      <c r="D4616" s="23" t="s">
        <v>18</v>
      </c>
      <c r="E4616" s="24">
        <v>74.89</v>
      </c>
    </row>
    <row r="4617" spans="2:5" ht="50.1" customHeight="1">
      <c r="B4617" s="23">
        <v>95251</v>
      </c>
      <c r="C4617" s="23" t="s">
        <v>4958</v>
      </c>
      <c r="D4617" s="23" t="s">
        <v>18</v>
      </c>
      <c r="E4617" s="24">
        <v>98.83</v>
      </c>
    </row>
    <row r="4618" spans="2:5" ht="50.1" customHeight="1">
      <c r="B4618" s="23">
        <v>95252</v>
      </c>
      <c r="C4618" s="23" t="s">
        <v>4959</v>
      </c>
      <c r="D4618" s="23" t="s">
        <v>18</v>
      </c>
      <c r="E4618" s="24">
        <v>113.37</v>
      </c>
    </row>
    <row r="4619" spans="2:5" ht="50.1" customHeight="1">
      <c r="B4619" s="23">
        <v>95253</v>
      </c>
      <c r="C4619" s="23" t="s">
        <v>4960</v>
      </c>
      <c r="D4619" s="23" t="s">
        <v>18</v>
      </c>
      <c r="E4619" s="24">
        <v>160.88999999999999</v>
      </c>
    </row>
    <row r="4620" spans="2:5" ht="50.1" customHeight="1">
      <c r="B4620" s="23">
        <v>95634</v>
      </c>
      <c r="C4620" s="23" t="s">
        <v>4961</v>
      </c>
      <c r="D4620" s="23" t="s">
        <v>18</v>
      </c>
      <c r="E4620" s="24">
        <v>96.87</v>
      </c>
    </row>
    <row r="4621" spans="2:5" ht="50.1" customHeight="1">
      <c r="B4621" s="23">
        <v>95635</v>
      </c>
      <c r="C4621" s="23" t="s">
        <v>4962</v>
      </c>
      <c r="D4621" s="23" t="s">
        <v>18</v>
      </c>
      <c r="E4621" s="24">
        <v>106.34</v>
      </c>
    </row>
    <row r="4622" spans="2:5" ht="50.1" customHeight="1">
      <c r="B4622" s="23">
        <v>95637</v>
      </c>
      <c r="C4622" s="23" t="s">
        <v>4963</v>
      </c>
      <c r="D4622" s="23" t="s">
        <v>18</v>
      </c>
      <c r="E4622" s="24">
        <v>371.04</v>
      </c>
    </row>
    <row r="4623" spans="2:5" ht="50.1" customHeight="1">
      <c r="B4623" s="23">
        <v>95638</v>
      </c>
      <c r="C4623" s="23" t="s">
        <v>4964</v>
      </c>
      <c r="D4623" s="23" t="s">
        <v>18</v>
      </c>
      <c r="E4623" s="24">
        <v>448.68</v>
      </c>
    </row>
    <row r="4624" spans="2:5" ht="50.1" customHeight="1">
      <c r="B4624" s="23">
        <v>95639</v>
      </c>
      <c r="C4624" s="23" t="s">
        <v>4965</v>
      </c>
      <c r="D4624" s="23" t="s">
        <v>18</v>
      </c>
      <c r="E4624" s="24">
        <v>562.85</v>
      </c>
    </row>
    <row r="4625" spans="2:5" ht="50.1" customHeight="1">
      <c r="B4625" s="23">
        <v>95641</v>
      </c>
      <c r="C4625" s="23" t="s">
        <v>4966</v>
      </c>
      <c r="D4625" s="23" t="s">
        <v>18</v>
      </c>
      <c r="E4625" s="24">
        <v>196.97</v>
      </c>
    </row>
    <row r="4626" spans="2:5" ht="50.1" customHeight="1">
      <c r="B4626" s="23">
        <v>95642</v>
      </c>
      <c r="C4626" s="23" t="s">
        <v>4967</v>
      </c>
      <c r="D4626" s="23" t="s">
        <v>18</v>
      </c>
      <c r="E4626" s="24">
        <v>291.3</v>
      </c>
    </row>
    <row r="4627" spans="2:5" ht="50.1" customHeight="1">
      <c r="B4627" s="23">
        <v>95643</v>
      </c>
      <c r="C4627" s="23" t="s">
        <v>4968</v>
      </c>
      <c r="D4627" s="23" t="s">
        <v>18</v>
      </c>
      <c r="E4627" s="24">
        <v>381.3</v>
      </c>
    </row>
    <row r="4628" spans="2:5" ht="50.1" customHeight="1">
      <c r="B4628" s="23">
        <v>95644</v>
      </c>
      <c r="C4628" s="23" t="s">
        <v>4969</v>
      </c>
      <c r="D4628" s="23" t="s">
        <v>18</v>
      </c>
      <c r="E4628" s="24">
        <v>141.78</v>
      </c>
    </row>
    <row r="4629" spans="2:5" ht="50.1" customHeight="1">
      <c r="B4629" s="23">
        <v>95645</v>
      </c>
      <c r="C4629" s="23" t="s">
        <v>4970</v>
      </c>
      <c r="D4629" s="23" t="s">
        <v>18</v>
      </c>
      <c r="E4629" s="24">
        <v>260.20999999999998</v>
      </c>
    </row>
    <row r="4630" spans="2:5" ht="50.1" customHeight="1">
      <c r="B4630" s="23">
        <v>95646</v>
      </c>
      <c r="C4630" s="23" t="s">
        <v>4971</v>
      </c>
      <c r="D4630" s="23" t="s">
        <v>18</v>
      </c>
      <c r="E4630" s="24">
        <v>387.7</v>
      </c>
    </row>
    <row r="4631" spans="2:5" ht="50.1" customHeight="1">
      <c r="B4631" s="23">
        <v>95647</v>
      </c>
      <c r="C4631" s="23" t="s">
        <v>4972</v>
      </c>
      <c r="D4631" s="23" t="s">
        <v>18</v>
      </c>
      <c r="E4631" s="24">
        <v>508.6</v>
      </c>
    </row>
    <row r="4632" spans="2:5" ht="50.1" customHeight="1">
      <c r="B4632" s="23">
        <v>95673</v>
      </c>
      <c r="C4632" s="23" t="s">
        <v>4973</v>
      </c>
      <c r="D4632" s="23" t="s">
        <v>18</v>
      </c>
      <c r="E4632" s="24">
        <v>152.80000000000001</v>
      </c>
    </row>
    <row r="4633" spans="2:5" ht="50.1" customHeight="1">
      <c r="B4633" s="23">
        <v>95674</v>
      </c>
      <c r="C4633" s="23" t="s">
        <v>4974</v>
      </c>
      <c r="D4633" s="23" t="s">
        <v>18</v>
      </c>
      <c r="E4633" s="24">
        <v>162.84</v>
      </c>
    </row>
    <row r="4634" spans="2:5" ht="50.1" customHeight="1">
      <c r="B4634" s="23">
        <v>95675</v>
      </c>
      <c r="C4634" s="23" t="s">
        <v>4975</v>
      </c>
      <c r="D4634" s="23" t="s">
        <v>18</v>
      </c>
      <c r="E4634" s="24">
        <v>199.57</v>
      </c>
    </row>
    <row r="4635" spans="2:5" ht="50.1" customHeight="1">
      <c r="B4635" s="23">
        <v>95676</v>
      </c>
      <c r="C4635" s="23" t="s">
        <v>4976</v>
      </c>
      <c r="D4635" s="23" t="s">
        <v>18</v>
      </c>
      <c r="E4635" s="24">
        <v>71.19</v>
      </c>
    </row>
    <row r="4636" spans="2:5" ht="50.1" customHeight="1">
      <c r="B4636" s="23">
        <v>97741</v>
      </c>
      <c r="C4636" s="23" t="s">
        <v>4977</v>
      </c>
      <c r="D4636" s="23" t="s">
        <v>18</v>
      </c>
      <c r="E4636" s="24">
        <v>109.86</v>
      </c>
    </row>
    <row r="4637" spans="2:5" ht="50.1" customHeight="1">
      <c r="B4637" s="23">
        <v>72285</v>
      </c>
      <c r="C4637" s="23" t="s">
        <v>4978</v>
      </c>
      <c r="D4637" s="23" t="s">
        <v>18</v>
      </c>
      <c r="E4637" s="24">
        <v>74.37</v>
      </c>
    </row>
    <row r="4638" spans="2:5" ht="50.1" customHeight="1">
      <c r="B4638" s="23">
        <v>90436</v>
      </c>
      <c r="C4638" s="23" t="s">
        <v>4979</v>
      </c>
      <c r="D4638" s="23" t="s">
        <v>18</v>
      </c>
      <c r="E4638" s="24">
        <v>11.03</v>
      </c>
    </row>
    <row r="4639" spans="2:5" ht="50.1" customHeight="1">
      <c r="B4639" s="23">
        <v>90437</v>
      </c>
      <c r="C4639" s="23" t="s">
        <v>4980</v>
      </c>
      <c r="D4639" s="23" t="s">
        <v>18</v>
      </c>
      <c r="E4639" s="24">
        <v>26.8</v>
      </c>
    </row>
    <row r="4640" spans="2:5" ht="50.1" customHeight="1">
      <c r="B4640" s="23">
        <v>90438</v>
      </c>
      <c r="C4640" s="23" t="s">
        <v>4981</v>
      </c>
      <c r="D4640" s="23" t="s">
        <v>18</v>
      </c>
      <c r="E4640" s="24">
        <v>38.4</v>
      </c>
    </row>
    <row r="4641" spans="2:5" ht="50.1" customHeight="1">
      <c r="B4641" s="23">
        <v>90439</v>
      </c>
      <c r="C4641" s="23" t="s">
        <v>4982</v>
      </c>
      <c r="D4641" s="23" t="s">
        <v>18</v>
      </c>
      <c r="E4641" s="24">
        <v>47.98</v>
      </c>
    </row>
    <row r="4642" spans="2:5" ht="50.1" customHeight="1">
      <c r="B4642" s="23">
        <v>90440</v>
      </c>
      <c r="C4642" s="23" t="s">
        <v>4983</v>
      </c>
      <c r="D4642" s="23" t="s">
        <v>18</v>
      </c>
      <c r="E4642" s="24">
        <v>76.84</v>
      </c>
    </row>
    <row r="4643" spans="2:5" ht="50.1" customHeight="1">
      <c r="B4643" s="23">
        <v>90441</v>
      </c>
      <c r="C4643" s="23" t="s">
        <v>4984</v>
      </c>
      <c r="D4643" s="23" t="s">
        <v>18</v>
      </c>
      <c r="E4643" s="24">
        <v>98.16</v>
      </c>
    </row>
    <row r="4644" spans="2:5" ht="50.1" customHeight="1">
      <c r="B4644" s="23">
        <v>90443</v>
      </c>
      <c r="C4644" s="23" t="s">
        <v>4985</v>
      </c>
      <c r="D4644" s="23" t="s">
        <v>4</v>
      </c>
      <c r="E4644" s="24">
        <v>10.02</v>
      </c>
    </row>
    <row r="4645" spans="2:5" ht="50.1" customHeight="1">
      <c r="B4645" s="23">
        <v>90444</v>
      </c>
      <c r="C4645" s="23" t="s">
        <v>4986</v>
      </c>
      <c r="D4645" s="23" t="s">
        <v>4</v>
      </c>
      <c r="E4645" s="24">
        <v>20.59</v>
      </c>
    </row>
    <row r="4646" spans="2:5" ht="50.1" customHeight="1">
      <c r="B4646" s="23">
        <v>90445</v>
      </c>
      <c r="C4646" s="23" t="s">
        <v>4987</v>
      </c>
      <c r="D4646" s="23" t="s">
        <v>4</v>
      </c>
      <c r="E4646" s="24">
        <v>21.97</v>
      </c>
    </row>
    <row r="4647" spans="2:5" ht="50.1" customHeight="1">
      <c r="B4647" s="23">
        <v>90446</v>
      </c>
      <c r="C4647" s="23" t="s">
        <v>4988</v>
      </c>
      <c r="D4647" s="23" t="s">
        <v>4</v>
      </c>
      <c r="E4647" s="24">
        <v>23.87</v>
      </c>
    </row>
    <row r="4648" spans="2:5" ht="50.1" customHeight="1">
      <c r="B4648" s="23">
        <v>90447</v>
      </c>
      <c r="C4648" s="23" t="s">
        <v>4989</v>
      </c>
      <c r="D4648" s="23" t="s">
        <v>4</v>
      </c>
      <c r="E4648" s="24">
        <v>4.87</v>
      </c>
    </row>
    <row r="4649" spans="2:5" ht="50.1" customHeight="1">
      <c r="B4649" s="23">
        <v>90451</v>
      </c>
      <c r="C4649" s="23" t="s">
        <v>4990</v>
      </c>
      <c r="D4649" s="23" t="s">
        <v>18</v>
      </c>
      <c r="E4649" s="24">
        <v>3.08</v>
      </c>
    </row>
    <row r="4650" spans="2:5" ht="50.1" customHeight="1">
      <c r="B4650" s="23">
        <v>90452</v>
      </c>
      <c r="C4650" s="23" t="s">
        <v>4991</v>
      </c>
      <c r="D4650" s="23" t="s">
        <v>18</v>
      </c>
      <c r="E4650" s="24">
        <v>10.31</v>
      </c>
    </row>
    <row r="4651" spans="2:5" ht="50.1" customHeight="1">
      <c r="B4651" s="23">
        <v>90453</v>
      </c>
      <c r="C4651" s="23" t="s">
        <v>4992</v>
      </c>
      <c r="D4651" s="23" t="s">
        <v>18</v>
      </c>
      <c r="E4651" s="24">
        <v>1.94</v>
      </c>
    </row>
    <row r="4652" spans="2:5" ht="50.1" customHeight="1">
      <c r="B4652" s="23">
        <v>90454</v>
      </c>
      <c r="C4652" s="23" t="s">
        <v>4993</v>
      </c>
      <c r="D4652" s="23" t="s">
        <v>18</v>
      </c>
      <c r="E4652" s="24">
        <v>3.37</v>
      </c>
    </row>
    <row r="4653" spans="2:5" ht="50.1" customHeight="1">
      <c r="B4653" s="23">
        <v>90455</v>
      </c>
      <c r="C4653" s="23" t="s">
        <v>4994</v>
      </c>
      <c r="D4653" s="23" t="s">
        <v>18</v>
      </c>
      <c r="E4653" s="24">
        <v>4.54</v>
      </c>
    </row>
    <row r="4654" spans="2:5" ht="50.1" customHeight="1">
      <c r="B4654" s="23">
        <v>90456</v>
      </c>
      <c r="C4654" s="23" t="s">
        <v>4995</v>
      </c>
      <c r="D4654" s="23" t="s">
        <v>18</v>
      </c>
      <c r="E4654" s="24">
        <v>3.21</v>
      </c>
    </row>
    <row r="4655" spans="2:5" ht="50.1" customHeight="1">
      <c r="B4655" s="23">
        <v>90457</v>
      </c>
      <c r="C4655" s="23" t="s">
        <v>4996</v>
      </c>
      <c r="D4655" s="23" t="s">
        <v>18</v>
      </c>
      <c r="E4655" s="24">
        <v>7.34</v>
      </c>
    </row>
    <row r="4656" spans="2:5" ht="50.1" customHeight="1">
      <c r="B4656" s="23">
        <v>90458</v>
      </c>
      <c r="C4656" s="23" t="s">
        <v>4997</v>
      </c>
      <c r="D4656" s="23" t="s">
        <v>18</v>
      </c>
      <c r="E4656" s="24">
        <v>20.82</v>
      </c>
    </row>
    <row r="4657" spans="2:5" ht="50.1" customHeight="1">
      <c r="B4657" s="23">
        <v>90459</v>
      </c>
      <c r="C4657" s="23" t="s">
        <v>4998</v>
      </c>
      <c r="D4657" s="23" t="s">
        <v>18</v>
      </c>
      <c r="E4657" s="24">
        <v>29.37</v>
      </c>
    </row>
    <row r="4658" spans="2:5" ht="50.1" customHeight="1">
      <c r="B4658" s="23">
        <v>90460</v>
      </c>
      <c r="C4658" s="23" t="s">
        <v>4999</v>
      </c>
      <c r="D4658" s="23" t="s">
        <v>4</v>
      </c>
      <c r="E4658" s="24">
        <v>22.33</v>
      </c>
    </row>
    <row r="4659" spans="2:5" ht="50.1" customHeight="1">
      <c r="B4659" s="23">
        <v>90461</v>
      </c>
      <c r="C4659" s="23" t="s">
        <v>5000</v>
      </c>
      <c r="D4659" s="23" t="s">
        <v>4</v>
      </c>
      <c r="E4659" s="24">
        <v>12.16</v>
      </c>
    </row>
    <row r="4660" spans="2:5" ht="50.1" customHeight="1">
      <c r="B4660" s="23">
        <v>90462</v>
      </c>
      <c r="C4660" s="23" t="s">
        <v>5001</v>
      </c>
      <c r="D4660" s="23" t="s">
        <v>4</v>
      </c>
      <c r="E4660" s="24">
        <v>2.68</v>
      </c>
    </row>
    <row r="4661" spans="2:5" ht="50.1" customHeight="1">
      <c r="B4661" s="23">
        <v>90463</v>
      </c>
      <c r="C4661" s="23" t="s">
        <v>5002</v>
      </c>
      <c r="D4661" s="23" t="s">
        <v>4</v>
      </c>
      <c r="E4661" s="24">
        <v>2.14</v>
      </c>
    </row>
    <row r="4662" spans="2:5" ht="50.1" customHeight="1">
      <c r="B4662" s="23">
        <v>90466</v>
      </c>
      <c r="C4662" s="23" t="s">
        <v>5003</v>
      </c>
      <c r="D4662" s="23" t="s">
        <v>4</v>
      </c>
      <c r="E4662" s="24">
        <v>9.7100000000000009</v>
      </c>
    </row>
    <row r="4663" spans="2:5" ht="50.1" customHeight="1">
      <c r="B4663" s="23">
        <v>90467</v>
      </c>
      <c r="C4663" s="23" t="s">
        <v>5004</v>
      </c>
      <c r="D4663" s="23" t="s">
        <v>4</v>
      </c>
      <c r="E4663" s="24">
        <v>15.35</v>
      </c>
    </row>
    <row r="4664" spans="2:5" ht="50.1" customHeight="1">
      <c r="B4664" s="23">
        <v>90468</v>
      </c>
      <c r="C4664" s="23" t="s">
        <v>5005</v>
      </c>
      <c r="D4664" s="23" t="s">
        <v>4</v>
      </c>
      <c r="E4664" s="24">
        <v>4.09</v>
      </c>
    </row>
    <row r="4665" spans="2:5" ht="50.1" customHeight="1">
      <c r="B4665" s="23">
        <v>90469</v>
      </c>
      <c r="C4665" s="23" t="s">
        <v>5006</v>
      </c>
      <c r="D4665" s="23" t="s">
        <v>4</v>
      </c>
      <c r="E4665" s="24">
        <v>6.55</v>
      </c>
    </row>
    <row r="4666" spans="2:5" ht="50.1" customHeight="1">
      <c r="B4666" s="23">
        <v>90470</v>
      </c>
      <c r="C4666" s="23" t="s">
        <v>5007</v>
      </c>
      <c r="D4666" s="23" t="s">
        <v>4</v>
      </c>
      <c r="E4666" s="24">
        <v>8.89</v>
      </c>
    </row>
    <row r="4667" spans="2:5" ht="50.1" customHeight="1">
      <c r="B4667" s="23">
        <v>91166</v>
      </c>
      <c r="C4667" s="23" t="s">
        <v>5008</v>
      </c>
      <c r="D4667" s="23" t="s">
        <v>4</v>
      </c>
      <c r="E4667" s="24">
        <v>2.5299999999999998</v>
      </c>
    </row>
    <row r="4668" spans="2:5" ht="50.1" customHeight="1">
      <c r="B4668" s="23">
        <v>91167</v>
      </c>
      <c r="C4668" s="23" t="s">
        <v>5009</v>
      </c>
      <c r="D4668" s="23" t="s">
        <v>4</v>
      </c>
      <c r="E4668" s="24">
        <v>7.35</v>
      </c>
    </row>
    <row r="4669" spans="2:5" ht="50.1" customHeight="1">
      <c r="B4669" s="23">
        <v>91168</v>
      </c>
      <c r="C4669" s="23" t="s">
        <v>5010</v>
      </c>
      <c r="D4669" s="23" t="s">
        <v>4</v>
      </c>
      <c r="E4669" s="24">
        <v>5.49</v>
      </c>
    </row>
    <row r="4670" spans="2:5" ht="50.1" customHeight="1">
      <c r="B4670" s="23">
        <v>91169</v>
      </c>
      <c r="C4670" s="23" t="s">
        <v>5011</v>
      </c>
      <c r="D4670" s="23" t="s">
        <v>4</v>
      </c>
      <c r="E4670" s="24">
        <v>6.54</v>
      </c>
    </row>
    <row r="4671" spans="2:5" ht="50.1" customHeight="1">
      <c r="B4671" s="23">
        <v>91170</v>
      </c>
      <c r="C4671" s="23" t="s">
        <v>5012</v>
      </c>
      <c r="D4671" s="23" t="s">
        <v>4</v>
      </c>
      <c r="E4671" s="24">
        <v>1.89</v>
      </c>
    </row>
    <row r="4672" spans="2:5" ht="50.1" customHeight="1">
      <c r="B4672" s="23">
        <v>91171</v>
      </c>
      <c r="C4672" s="23" t="s">
        <v>5013</v>
      </c>
      <c r="D4672" s="23" t="s">
        <v>4</v>
      </c>
      <c r="E4672" s="24">
        <v>2.33</v>
      </c>
    </row>
    <row r="4673" spans="2:5" ht="50.1" customHeight="1">
      <c r="B4673" s="23">
        <v>91172</v>
      </c>
      <c r="C4673" s="23" t="s">
        <v>5014</v>
      </c>
      <c r="D4673" s="23" t="s">
        <v>4</v>
      </c>
      <c r="E4673" s="24">
        <v>3.44</v>
      </c>
    </row>
    <row r="4674" spans="2:5" ht="50.1" customHeight="1">
      <c r="B4674" s="23">
        <v>91173</v>
      </c>
      <c r="C4674" s="23" t="s">
        <v>5015</v>
      </c>
      <c r="D4674" s="23" t="s">
        <v>4</v>
      </c>
      <c r="E4674" s="24">
        <v>0.94</v>
      </c>
    </row>
    <row r="4675" spans="2:5" ht="50.1" customHeight="1">
      <c r="B4675" s="23">
        <v>91174</v>
      </c>
      <c r="C4675" s="23" t="s">
        <v>5016</v>
      </c>
      <c r="D4675" s="23" t="s">
        <v>4</v>
      </c>
      <c r="E4675" s="24">
        <v>1.84</v>
      </c>
    </row>
    <row r="4676" spans="2:5" ht="50.1" customHeight="1">
      <c r="B4676" s="23">
        <v>91175</v>
      </c>
      <c r="C4676" s="23" t="s">
        <v>5017</v>
      </c>
      <c r="D4676" s="23" t="s">
        <v>4</v>
      </c>
      <c r="E4676" s="24">
        <v>3.02</v>
      </c>
    </row>
    <row r="4677" spans="2:5" ht="50.1" customHeight="1">
      <c r="B4677" s="23">
        <v>91176</v>
      </c>
      <c r="C4677" s="23" t="s">
        <v>5018</v>
      </c>
      <c r="D4677" s="23" t="s">
        <v>4</v>
      </c>
      <c r="E4677" s="24">
        <v>31.58</v>
      </c>
    </row>
    <row r="4678" spans="2:5" ht="50.1" customHeight="1">
      <c r="B4678" s="23">
        <v>91177</v>
      </c>
      <c r="C4678" s="23" t="s">
        <v>5019</v>
      </c>
      <c r="D4678" s="23" t="s">
        <v>4</v>
      </c>
      <c r="E4678" s="24">
        <v>14.29</v>
      </c>
    </row>
    <row r="4679" spans="2:5" ht="50.1" customHeight="1">
      <c r="B4679" s="23">
        <v>91178</v>
      </c>
      <c r="C4679" s="23" t="s">
        <v>5020</v>
      </c>
      <c r="D4679" s="23" t="s">
        <v>4</v>
      </c>
      <c r="E4679" s="24">
        <v>13.37</v>
      </c>
    </row>
    <row r="4680" spans="2:5" ht="50.1" customHeight="1">
      <c r="B4680" s="23">
        <v>91179</v>
      </c>
      <c r="C4680" s="23" t="s">
        <v>5021</v>
      </c>
      <c r="D4680" s="23" t="s">
        <v>4</v>
      </c>
      <c r="E4680" s="24">
        <v>8.1</v>
      </c>
    </row>
    <row r="4681" spans="2:5" ht="50.1" customHeight="1">
      <c r="B4681" s="23">
        <v>91180</v>
      </c>
      <c r="C4681" s="23" t="s">
        <v>5022</v>
      </c>
      <c r="D4681" s="23" t="s">
        <v>4</v>
      </c>
      <c r="E4681" s="24">
        <v>6.3</v>
      </c>
    </row>
    <row r="4682" spans="2:5" ht="50.1" customHeight="1">
      <c r="B4682" s="23">
        <v>91181</v>
      </c>
      <c r="C4682" s="23" t="s">
        <v>5023</v>
      </c>
      <c r="D4682" s="23" t="s">
        <v>4</v>
      </c>
      <c r="E4682" s="24">
        <v>6.79</v>
      </c>
    </row>
    <row r="4683" spans="2:5" ht="50.1" customHeight="1">
      <c r="B4683" s="23">
        <v>91182</v>
      </c>
      <c r="C4683" s="23" t="s">
        <v>5024</v>
      </c>
      <c r="D4683" s="23" t="s">
        <v>4</v>
      </c>
      <c r="E4683" s="24">
        <v>21.06</v>
      </c>
    </row>
    <row r="4684" spans="2:5" ht="50.1" customHeight="1">
      <c r="B4684" s="23">
        <v>91183</v>
      </c>
      <c r="C4684" s="23" t="s">
        <v>5025</v>
      </c>
      <c r="D4684" s="23" t="s">
        <v>4</v>
      </c>
      <c r="E4684" s="24">
        <v>10.42</v>
      </c>
    </row>
    <row r="4685" spans="2:5" ht="50.1" customHeight="1">
      <c r="B4685" s="23">
        <v>91184</v>
      </c>
      <c r="C4685" s="23" t="s">
        <v>5026</v>
      </c>
      <c r="D4685" s="23" t="s">
        <v>4</v>
      </c>
      <c r="E4685" s="24">
        <v>9.74</v>
      </c>
    </row>
    <row r="4686" spans="2:5" ht="50.1" customHeight="1">
      <c r="B4686" s="23">
        <v>91185</v>
      </c>
      <c r="C4686" s="23" t="s">
        <v>5027</v>
      </c>
      <c r="D4686" s="23" t="s">
        <v>4</v>
      </c>
      <c r="E4686" s="24">
        <v>5.41</v>
      </c>
    </row>
    <row r="4687" spans="2:5" ht="50.1" customHeight="1">
      <c r="B4687" s="23">
        <v>91186</v>
      </c>
      <c r="C4687" s="23" t="s">
        <v>5028</v>
      </c>
      <c r="D4687" s="23" t="s">
        <v>4</v>
      </c>
      <c r="E4687" s="24">
        <v>4.45</v>
      </c>
    </row>
    <row r="4688" spans="2:5" ht="50.1" customHeight="1">
      <c r="B4688" s="23">
        <v>91187</v>
      </c>
      <c r="C4688" s="23" t="s">
        <v>5029</v>
      </c>
      <c r="D4688" s="23" t="s">
        <v>4</v>
      </c>
      <c r="E4688" s="24">
        <v>5.15</v>
      </c>
    </row>
    <row r="4689" spans="2:5" ht="50.1" customHeight="1">
      <c r="B4689" s="23">
        <v>91188</v>
      </c>
      <c r="C4689" s="23" t="s">
        <v>5030</v>
      </c>
      <c r="D4689" s="23" t="s">
        <v>18</v>
      </c>
      <c r="E4689" s="24">
        <v>5.08</v>
      </c>
    </row>
    <row r="4690" spans="2:5" ht="50.1" customHeight="1">
      <c r="B4690" s="23">
        <v>91189</v>
      </c>
      <c r="C4690" s="23" t="s">
        <v>5031</v>
      </c>
      <c r="D4690" s="23" t="s">
        <v>18</v>
      </c>
      <c r="E4690" s="24">
        <v>31.76</v>
      </c>
    </row>
    <row r="4691" spans="2:5" ht="50.1" customHeight="1">
      <c r="B4691" s="23">
        <v>91190</v>
      </c>
      <c r="C4691" s="23" t="s">
        <v>5032</v>
      </c>
      <c r="D4691" s="23" t="s">
        <v>18</v>
      </c>
      <c r="E4691" s="24">
        <v>3.78</v>
      </c>
    </row>
    <row r="4692" spans="2:5" ht="50.1" customHeight="1">
      <c r="B4692" s="23">
        <v>91191</v>
      </c>
      <c r="C4692" s="23" t="s">
        <v>5033</v>
      </c>
      <c r="D4692" s="23" t="s">
        <v>18</v>
      </c>
      <c r="E4692" s="24">
        <v>4.01</v>
      </c>
    </row>
    <row r="4693" spans="2:5" ht="50.1" customHeight="1">
      <c r="B4693" s="23">
        <v>91192</v>
      </c>
      <c r="C4693" s="23" t="s">
        <v>5034</v>
      </c>
      <c r="D4693" s="23" t="s">
        <v>18</v>
      </c>
      <c r="E4693" s="24">
        <v>4.46</v>
      </c>
    </row>
    <row r="4694" spans="2:5" ht="50.1" customHeight="1">
      <c r="B4694" s="23">
        <v>91222</v>
      </c>
      <c r="C4694" s="23" t="s">
        <v>5035</v>
      </c>
      <c r="D4694" s="23" t="s">
        <v>4</v>
      </c>
      <c r="E4694" s="24">
        <v>10.79</v>
      </c>
    </row>
    <row r="4695" spans="2:5" ht="50.1" customHeight="1">
      <c r="B4695" s="23">
        <v>94480</v>
      </c>
      <c r="C4695" s="23" t="s">
        <v>5036</v>
      </c>
      <c r="D4695" s="23" t="s">
        <v>18</v>
      </c>
      <c r="E4695" s="24">
        <v>1848.03</v>
      </c>
    </row>
    <row r="4696" spans="2:5" ht="50.1" customHeight="1">
      <c r="B4696" s="23">
        <v>94481</v>
      </c>
      <c r="C4696" s="23" t="s">
        <v>5037</v>
      </c>
      <c r="D4696" s="23" t="s">
        <v>18</v>
      </c>
      <c r="E4696" s="24">
        <v>1308.73</v>
      </c>
    </row>
    <row r="4697" spans="2:5" ht="50.1" customHeight="1">
      <c r="B4697" s="23">
        <v>94482</v>
      </c>
      <c r="C4697" s="23" t="s">
        <v>5038</v>
      </c>
      <c r="D4697" s="23" t="s">
        <v>18</v>
      </c>
      <c r="E4697" s="24">
        <v>1044.98</v>
      </c>
    </row>
    <row r="4698" spans="2:5" ht="50.1" customHeight="1">
      <c r="B4698" s="23">
        <v>94483</v>
      </c>
      <c r="C4698" s="23" t="s">
        <v>5039</v>
      </c>
      <c r="D4698" s="23" t="s">
        <v>18</v>
      </c>
      <c r="E4698" s="24">
        <v>885.66</v>
      </c>
    </row>
    <row r="4699" spans="2:5" ht="50.1" customHeight="1">
      <c r="B4699" s="23">
        <v>95541</v>
      </c>
      <c r="C4699" s="23" t="s">
        <v>5040</v>
      </c>
      <c r="D4699" s="23" t="s">
        <v>18</v>
      </c>
      <c r="E4699" s="24">
        <v>3.57</v>
      </c>
    </row>
    <row r="4700" spans="2:5" ht="50.1" customHeight="1">
      <c r="B4700" s="23">
        <v>95573</v>
      </c>
      <c r="C4700" s="23" t="s">
        <v>5041</v>
      </c>
      <c r="D4700" s="23" t="s">
        <v>18</v>
      </c>
      <c r="E4700" s="24">
        <v>35.43</v>
      </c>
    </row>
    <row r="4701" spans="2:5" ht="50.1" customHeight="1">
      <c r="B4701" s="23">
        <v>95574</v>
      </c>
      <c r="C4701" s="23" t="s">
        <v>5042</v>
      </c>
      <c r="D4701" s="23" t="s">
        <v>18</v>
      </c>
      <c r="E4701" s="24">
        <v>26.77</v>
      </c>
    </row>
    <row r="4702" spans="2:5" ht="50.1" customHeight="1">
      <c r="B4702" s="23">
        <v>96559</v>
      </c>
      <c r="C4702" s="23" t="s">
        <v>5043</v>
      </c>
      <c r="D4702" s="23" t="s">
        <v>19</v>
      </c>
      <c r="E4702" s="24">
        <v>63.18</v>
      </c>
    </row>
    <row r="4703" spans="2:5" ht="50.1" customHeight="1">
      <c r="B4703" s="23">
        <v>96560</v>
      </c>
      <c r="C4703" s="23" t="s">
        <v>5044</v>
      </c>
      <c r="D4703" s="23" t="s">
        <v>19</v>
      </c>
      <c r="E4703" s="24">
        <v>31.74</v>
      </c>
    </row>
    <row r="4704" spans="2:5" ht="50.1" customHeight="1">
      <c r="B4704" s="23">
        <v>96561</v>
      </c>
      <c r="C4704" s="23" t="s">
        <v>5045</v>
      </c>
      <c r="D4704" s="23" t="s">
        <v>19</v>
      </c>
      <c r="E4704" s="24">
        <v>19.09</v>
      </c>
    </row>
    <row r="4705" spans="2:5" ht="50.1" customHeight="1">
      <c r="B4705" s="23">
        <v>96562</v>
      </c>
      <c r="C4705" s="23" t="s">
        <v>5046</v>
      </c>
      <c r="D4705" s="23" t="s">
        <v>4</v>
      </c>
      <c r="E4705" s="24">
        <v>32.49</v>
      </c>
    </row>
    <row r="4706" spans="2:5" ht="50.1" customHeight="1">
      <c r="B4706" s="23">
        <v>96563</v>
      </c>
      <c r="C4706" s="23" t="s">
        <v>5047</v>
      </c>
      <c r="D4706" s="23" t="s">
        <v>4</v>
      </c>
      <c r="E4706" s="24">
        <v>34.46</v>
      </c>
    </row>
    <row r="4707" spans="2:5" ht="50.1" customHeight="1">
      <c r="B4707" s="23">
        <v>98113</v>
      </c>
      <c r="C4707" s="23" t="s">
        <v>5048</v>
      </c>
      <c r="D4707" s="23" t="s">
        <v>18</v>
      </c>
      <c r="E4707" s="24">
        <v>1802.85</v>
      </c>
    </row>
    <row r="4708" spans="2:5" ht="50.1" customHeight="1">
      <c r="B4708" s="23" t="s">
        <v>5049</v>
      </c>
      <c r="C4708" s="23" t="s">
        <v>5050</v>
      </c>
      <c r="D4708" s="23" t="s">
        <v>18</v>
      </c>
      <c r="E4708" s="24">
        <v>433.2</v>
      </c>
    </row>
    <row r="4709" spans="2:5" ht="50.1" customHeight="1">
      <c r="B4709" s="23" t="s">
        <v>5051</v>
      </c>
      <c r="C4709" s="23" t="s">
        <v>5052</v>
      </c>
      <c r="D4709" s="23" t="s">
        <v>18</v>
      </c>
      <c r="E4709" s="24">
        <v>563.16</v>
      </c>
    </row>
    <row r="4710" spans="2:5" ht="50.1" customHeight="1">
      <c r="B4710" s="23" t="s">
        <v>5053</v>
      </c>
      <c r="C4710" s="23" t="s">
        <v>5054</v>
      </c>
      <c r="D4710" s="23" t="s">
        <v>18</v>
      </c>
      <c r="E4710" s="24">
        <v>176.04</v>
      </c>
    </row>
    <row r="4711" spans="2:5" ht="50.1" customHeight="1">
      <c r="B4711" s="23" t="s">
        <v>5055</v>
      </c>
      <c r="C4711" s="23" t="s">
        <v>5056</v>
      </c>
      <c r="D4711" s="23" t="s">
        <v>18</v>
      </c>
      <c r="E4711" s="24">
        <v>281.68</v>
      </c>
    </row>
    <row r="4712" spans="2:5" ht="50.1" customHeight="1">
      <c r="B4712" s="23" t="s">
        <v>5057</v>
      </c>
      <c r="C4712" s="23" t="s">
        <v>5058</v>
      </c>
      <c r="D4712" s="23" t="s">
        <v>18</v>
      </c>
      <c r="E4712" s="24">
        <v>563.36</v>
      </c>
    </row>
    <row r="4713" spans="2:5" ht="50.1" customHeight="1">
      <c r="B4713" s="23" t="s">
        <v>5059</v>
      </c>
      <c r="C4713" s="23" t="s">
        <v>5060</v>
      </c>
      <c r="D4713" s="23" t="s">
        <v>18</v>
      </c>
      <c r="E4713" s="24">
        <v>845.04</v>
      </c>
    </row>
    <row r="4714" spans="2:5" ht="50.1" customHeight="1">
      <c r="B4714" s="23" t="s">
        <v>5061</v>
      </c>
      <c r="C4714" s="23" t="s">
        <v>5062</v>
      </c>
      <c r="D4714" s="23" t="s">
        <v>18</v>
      </c>
      <c r="E4714" s="24">
        <v>1151.8699999999999</v>
      </c>
    </row>
    <row r="4715" spans="2:5" ht="50.1" customHeight="1">
      <c r="B4715" s="23" t="s">
        <v>5063</v>
      </c>
      <c r="C4715" s="23" t="s">
        <v>5064</v>
      </c>
      <c r="D4715" s="23" t="s">
        <v>18</v>
      </c>
      <c r="E4715" s="24">
        <v>1566.55</v>
      </c>
    </row>
    <row r="4716" spans="2:5" ht="50.1" customHeight="1">
      <c r="B4716" s="23" t="s">
        <v>5065</v>
      </c>
      <c r="C4716" s="23" t="s">
        <v>5066</v>
      </c>
      <c r="D4716" s="23" t="s">
        <v>18</v>
      </c>
      <c r="E4716" s="24">
        <v>1750.85</v>
      </c>
    </row>
    <row r="4717" spans="2:5" ht="50.1" customHeight="1">
      <c r="B4717" s="23" t="s">
        <v>5067</v>
      </c>
      <c r="C4717" s="23" t="s">
        <v>5068</v>
      </c>
      <c r="D4717" s="23" t="s">
        <v>18</v>
      </c>
      <c r="E4717" s="24">
        <v>460.75</v>
      </c>
    </row>
    <row r="4718" spans="2:5" ht="50.1" customHeight="1">
      <c r="B4718" s="23" t="s">
        <v>5069</v>
      </c>
      <c r="C4718" s="23" t="s">
        <v>5070</v>
      </c>
      <c r="D4718" s="23" t="s">
        <v>18</v>
      </c>
      <c r="E4718" s="24">
        <v>598.97</v>
      </c>
    </row>
    <row r="4719" spans="2:5" ht="50.1" customHeight="1">
      <c r="B4719" s="23" t="s">
        <v>5071</v>
      </c>
      <c r="C4719" s="23" t="s">
        <v>5072</v>
      </c>
      <c r="D4719" s="23" t="s">
        <v>18</v>
      </c>
      <c r="E4719" s="24">
        <v>921.5</v>
      </c>
    </row>
    <row r="4720" spans="2:5" ht="50.1" customHeight="1">
      <c r="B4720" s="23" t="s">
        <v>5073</v>
      </c>
      <c r="C4720" s="23" t="s">
        <v>5074</v>
      </c>
      <c r="D4720" s="23" t="s">
        <v>18</v>
      </c>
      <c r="E4720" s="24">
        <v>1474.4</v>
      </c>
    </row>
    <row r="4721" spans="2:5" ht="50.1" customHeight="1">
      <c r="B4721" s="23" t="s">
        <v>5075</v>
      </c>
      <c r="C4721" s="23" t="s">
        <v>5076</v>
      </c>
      <c r="D4721" s="23" t="s">
        <v>18</v>
      </c>
      <c r="E4721" s="24">
        <v>176.04</v>
      </c>
    </row>
    <row r="4722" spans="2:5" ht="50.1" customHeight="1">
      <c r="B4722" s="23" t="s">
        <v>5077</v>
      </c>
      <c r="C4722" s="23" t="s">
        <v>5078</v>
      </c>
      <c r="D4722" s="23" t="s">
        <v>18</v>
      </c>
      <c r="E4722" s="24">
        <v>352.1</v>
      </c>
    </row>
    <row r="4723" spans="2:5" ht="50.1" customHeight="1">
      <c r="B4723" s="23" t="s">
        <v>5079</v>
      </c>
      <c r="C4723" s="23" t="s">
        <v>5080</v>
      </c>
      <c r="D4723" s="23" t="s">
        <v>18</v>
      </c>
      <c r="E4723" s="24">
        <v>704.2</v>
      </c>
    </row>
    <row r="4724" spans="2:5" ht="50.1" customHeight="1">
      <c r="B4724" s="23">
        <v>73612</v>
      </c>
      <c r="C4724" s="23" t="s">
        <v>5081</v>
      </c>
      <c r="D4724" s="23" t="s">
        <v>18</v>
      </c>
      <c r="E4724" s="24">
        <v>341.7</v>
      </c>
    </row>
    <row r="4725" spans="2:5" ht="50.1" customHeight="1">
      <c r="B4725" s="23">
        <v>73660</v>
      </c>
      <c r="C4725" s="23" t="s">
        <v>5082</v>
      </c>
      <c r="D4725" s="23" t="s">
        <v>19</v>
      </c>
      <c r="E4725" s="24">
        <v>70.22</v>
      </c>
    </row>
    <row r="4726" spans="2:5" ht="50.1" customHeight="1">
      <c r="B4726" s="23">
        <v>73661</v>
      </c>
      <c r="C4726" s="23" t="s">
        <v>5083</v>
      </c>
      <c r="D4726" s="23" t="s">
        <v>18</v>
      </c>
      <c r="E4726" s="24">
        <v>2215.35</v>
      </c>
    </row>
    <row r="4727" spans="2:5" ht="50.1" customHeight="1">
      <c r="B4727" s="23">
        <v>73693</v>
      </c>
      <c r="C4727" s="23" t="s">
        <v>5084</v>
      </c>
      <c r="D4727" s="23" t="s">
        <v>19</v>
      </c>
      <c r="E4727" s="24">
        <v>19.59</v>
      </c>
    </row>
    <row r="4728" spans="2:5" ht="50.1" customHeight="1">
      <c r="B4728" s="23">
        <v>73694</v>
      </c>
      <c r="C4728" s="23" t="s">
        <v>5085</v>
      </c>
      <c r="D4728" s="23" t="s">
        <v>18</v>
      </c>
      <c r="E4728" s="24">
        <v>125.99</v>
      </c>
    </row>
    <row r="4729" spans="2:5" ht="50.1" customHeight="1">
      <c r="B4729" s="23">
        <v>73695</v>
      </c>
      <c r="C4729" s="23" t="s">
        <v>5086</v>
      </c>
      <c r="D4729" s="23" t="s">
        <v>18</v>
      </c>
      <c r="E4729" s="24">
        <v>64.790000000000006</v>
      </c>
    </row>
    <row r="4730" spans="2:5" ht="50.1" customHeight="1">
      <c r="B4730" s="23" t="s">
        <v>5087</v>
      </c>
      <c r="C4730" s="23" t="s">
        <v>5088</v>
      </c>
      <c r="D4730" s="23" t="s">
        <v>18</v>
      </c>
      <c r="E4730" s="24">
        <v>341.7</v>
      </c>
    </row>
    <row r="4731" spans="2:5" ht="50.1" customHeight="1">
      <c r="B4731" s="23" t="s">
        <v>5089</v>
      </c>
      <c r="C4731" s="23" t="s">
        <v>5090</v>
      </c>
      <c r="D4731" s="23" t="s">
        <v>19</v>
      </c>
      <c r="E4731" s="24">
        <v>817.26</v>
      </c>
    </row>
    <row r="4732" spans="2:5" ht="50.1" customHeight="1">
      <c r="B4732" s="23" t="s">
        <v>5091</v>
      </c>
      <c r="C4732" s="23" t="s">
        <v>5092</v>
      </c>
      <c r="D4732" s="23" t="s">
        <v>20</v>
      </c>
      <c r="E4732" s="24">
        <v>72.11</v>
      </c>
    </row>
    <row r="4733" spans="2:5" ht="50.1" customHeight="1">
      <c r="B4733" s="23" t="s">
        <v>5093</v>
      </c>
      <c r="C4733" s="23" t="s">
        <v>5094</v>
      </c>
      <c r="D4733" s="23" t="s">
        <v>20</v>
      </c>
      <c r="E4733" s="24">
        <v>160.76</v>
      </c>
    </row>
    <row r="4734" spans="2:5" ht="50.1" customHeight="1">
      <c r="B4734" s="23" t="s">
        <v>5095</v>
      </c>
      <c r="C4734" s="23" t="s">
        <v>5096</v>
      </c>
      <c r="D4734" s="23" t="s">
        <v>20</v>
      </c>
      <c r="E4734" s="24">
        <v>72.11</v>
      </c>
    </row>
    <row r="4735" spans="2:5" ht="50.1" customHeight="1">
      <c r="B4735" s="23" t="s">
        <v>5097</v>
      </c>
      <c r="C4735" s="23" t="s">
        <v>5098</v>
      </c>
      <c r="D4735" s="23" t="s">
        <v>20</v>
      </c>
      <c r="E4735" s="24">
        <v>78.97</v>
      </c>
    </row>
    <row r="4736" spans="2:5" ht="50.1" customHeight="1">
      <c r="B4736" s="23" t="s">
        <v>5099</v>
      </c>
      <c r="C4736" s="23" t="s">
        <v>5100</v>
      </c>
      <c r="D4736" s="23" t="s">
        <v>20</v>
      </c>
      <c r="E4736" s="24">
        <v>72.11</v>
      </c>
    </row>
    <row r="4737" spans="2:5" ht="50.1" customHeight="1">
      <c r="B4737" s="23" t="s">
        <v>5101</v>
      </c>
      <c r="C4737" s="23" t="s">
        <v>5102</v>
      </c>
      <c r="D4737" s="23" t="s">
        <v>18</v>
      </c>
      <c r="E4737" s="24">
        <v>56.66</v>
      </c>
    </row>
    <row r="4738" spans="2:5" ht="50.1" customHeight="1">
      <c r="B4738" s="23" t="s">
        <v>5103</v>
      </c>
      <c r="C4738" s="23" t="s">
        <v>5104</v>
      </c>
      <c r="D4738" s="23" t="s">
        <v>18</v>
      </c>
      <c r="E4738" s="24">
        <v>54.11</v>
      </c>
    </row>
    <row r="4739" spans="2:5" ht="50.1" customHeight="1">
      <c r="B4739" s="23" t="s">
        <v>5105</v>
      </c>
      <c r="C4739" s="23" t="s">
        <v>5106</v>
      </c>
      <c r="D4739" s="23" t="s">
        <v>4</v>
      </c>
      <c r="E4739" s="24">
        <v>21.35</v>
      </c>
    </row>
    <row r="4740" spans="2:5" ht="50.1" customHeight="1">
      <c r="B4740" s="23">
        <v>83878</v>
      </c>
      <c r="C4740" s="23" t="s">
        <v>5107</v>
      </c>
      <c r="D4740" s="23" t="s">
        <v>18</v>
      </c>
      <c r="E4740" s="24">
        <v>38.39</v>
      </c>
    </row>
    <row r="4741" spans="2:5" ht="50.1" customHeight="1">
      <c r="B4741" s="23">
        <v>83879</v>
      </c>
      <c r="C4741" s="23" t="s">
        <v>5108</v>
      </c>
      <c r="D4741" s="23" t="s">
        <v>18</v>
      </c>
      <c r="E4741" s="24">
        <v>45</v>
      </c>
    </row>
    <row r="4742" spans="2:5" ht="50.1" customHeight="1">
      <c r="B4742" s="23">
        <v>73658</v>
      </c>
      <c r="C4742" s="23" t="s">
        <v>5109</v>
      </c>
      <c r="D4742" s="23" t="s">
        <v>18</v>
      </c>
      <c r="E4742" s="24">
        <v>484.65</v>
      </c>
    </row>
    <row r="4743" spans="2:5" ht="50.1" customHeight="1">
      <c r="B4743" s="23">
        <v>93350</v>
      </c>
      <c r="C4743" s="23" t="s">
        <v>5110</v>
      </c>
      <c r="D4743" s="23" t="s">
        <v>18</v>
      </c>
      <c r="E4743" s="24">
        <v>685.11</v>
      </c>
    </row>
    <row r="4744" spans="2:5" ht="50.1" customHeight="1">
      <c r="B4744" s="23">
        <v>93351</v>
      </c>
      <c r="C4744" s="23" t="s">
        <v>5111</v>
      </c>
      <c r="D4744" s="23" t="s">
        <v>18</v>
      </c>
      <c r="E4744" s="24">
        <v>558.12</v>
      </c>
    </row>
    <row r="4745" spans="2:5" ht="50.1" customHeight="1">
      <c r="B4745" s="23">
        <v>93352</v>
      </c>
      <c r="C4745" s="23" t="s">
        <v>5112</v>
      </c>
      <c r="D4745" s="23" t="s">
        <v>18</v>
      </c>
      <c r="E4745" s="24">
        <v>432.21</v>
      </c>
    </row>
    <row r="4746" spans="2:5" ht="50.1" customHeight="1">
      <c r="B4746" s="23">
        <v>93353</v>
      </c>
      <c r="C4746" s="23" t="s">
        <v>5113</v>
      </c>
      <c r="D4746" s="23" t="s">
        <v>18</v>
      </c>
      <c r="E4746" s="24">
        <v>309.33</v>
      </c>
    </row>
    <row r="4747" spans="2:5" ht="50.1" customHeight="1">
      <c r="B4747" s="23">
        <v>93354</v>
      </c>
      <c r="C4747" s="23" t="s">
        <v>5114</v>
      </c>
      <c r="D4747" s="23" t="s">
        <v>18</v>
      </c>
      <c r="E4747" s="24">
        <v>436.69</v>
      </c>
    </row>
    <row r="4748" spans="2:5" ht="50.1" customHeight="1">
      <c r="B4748" s="23">
        <v>93355</v>
      </c>
      <c r="C4748" s="23" t="s">
        <v>5115</v>
      </c>
      <c r="D4748" s="23" t="s">
        <v>18</v>
      </c>
      <c r="E4748" s="24">
        <v>362.3</v>
      </c>
    </row>
    <row r="4749" spans="2:5" ht="50.1" customHeight="1">
      <c r="B4749" s="23">
        <v>93356</v>
      </c>
      <c r="C4749" s="23" t="s">
        <v>5116</v>
      </c>
      <c r="D4749" s="23" t="s">
        <v>18</v>
      </c>
      <c r="E4749" s="24">
        <v>287.54000000000002</v>
      </c>
    </row>
    <row r="4750" spans="2:5" ht="50.1" customHeight="1">
      <c r="B4750" s="23">
        <v>93357</v>
      </c>
      <c r="C4750" s="23" t="s">
        <v>5117</v>
      </c>
      <c r="D4750" s="23" t="s">
        <v>18</v>
      </c>
      <c r="E4750" s="24">
        <v>214.35</v>
      </c>
    </row>
    <row r="4751" spans="2:5" ht="50.1" customHeight="1">
      <c r="B4751" s="23">
        <v>83335</v>
      </c>
      <c r="C4751" s="23" t="s">
        <v>5118</v>
      </c>
      <c r="D4751" s="23" t="s">
        <v>20</v>
      </c>
      <c r="E4751" s="24">
        <v>37.5</v>
      </c>
    </row>
    <row r="4752" spans="2:5" ht="50.1" customHeight="1">
      <c r="B4752" s="23">
        <v>88548</v>
      </c>
      <c r="C4752" s="23" t="s">
        <v>5119</v>
      </c>
      <c r="D4752" s="23" t="s">
        <v>20</v>
      </c>
      <c r="E4752" s="24">
        <v>20.14</v>
      </c>
    </row>
    <row r="4753" spans="2:5" ht="50.1" customHeight="1">
      <c r="B4753" s="23" t="s">
        <v>5120</v>
      </c>
      <c r="C4753" s="23" t="s">
        <v>5121</v>
      </c>
      <c r="D4753" s="23" t="s">
        <v>19</v>
      </c>
      <c r="E4753" s="24">
        <v>0.33</v>
      </c>
    </row>
    <row r="4754" spans="2:5" ht="50.1" customHeight="1">
      <c r="B4754" s="23" t="s">
        <v>5122</v>
      </c>
      <c r="C4754" s="23" t="s">
        <v>5123</v>
      </c>
      <c r="D4754" s="23" t="s">
        <v>20</v>
      </c>
      <c r="E4754" s="24">
        <v>1.74</v>
      </c>
    </row>
    <row r="4755" spans="2:5" ht="50.1" customHeight="1">
      <c r="B4755" s="23" t="s">
        <v>5124</v>
      </c>
      <c r="C4755" s="23" t="s">
        <v>5125</v>
      </c>
      <c r="D4755" s="23" t="s">
        <v>20</v>
      </c>
      <c r="E4755" s="24">
        <v>2.92</v>
      </c>
    </row>
    <row r="4756" spans="2:5" ht="50.1" customHeight="1">
      <c r="B4756" s="23" t="s">
        <v>5126</v>
      </c>
      <c r="C4756" s="23" t="s">
        <v>5127</v>
      </c>
      <c r="D4756" s="23" t="s">
        <v>19</v>
      </c>
      <c r="E4756" s="24">
        <v>0.2</v>
      </c>
    </row>
    <row r="4757" spans="2:5" ht="50.1" customHeight="1">
      <c r="B4757" s="23" t="s">
        <v>5128</v>
      </c>
      <c r="C4757" s="23" t="s">
        <v>5129</v>
      </c>
      <c r="D4757" s="23" t="s">
        <v>20</v>
      </c>
      <c r="E4757" s="24">
        <v>4.49</v>
      </c>
    </row>
    <row r="4758" spans="2:5" ht="50.1" customHeight="1">
      <c r="B4758" s="23" t="s">
        <v>5130</v>
      </c>
      <c r="C4758" s="23" t="s">
        <v>5131</v>
      </c>
      <c r="D4758" s="23" t="s">
        <v>20</v>
      </c>
      <c r="E4758" s="24">
        <v>1.4</v>
      </c>
    </row>
    <row r="4759" spans="2:5" ht="50.1" customHeight="1">
      <c r="B4759" s="23" t="s">
        <v>5132</v>
      </c>
      <c r="C4759" s="23" t="s">
        <v>5133</v>
      </c>
      <c r="D4759" s="23" t="s">
        <v>20</v>
      </c>
      <c r="E4759" s="24">
        <v>2.72</v>
      </c>
    </row>
    <row r="4760" spans="2:5" ht="50.1" customHeight="1">
      <c r="B4760" s="23" t="s">
        <v>5134</v>
      </c>
      <c r="C4760" s="23" t="s">
        <v>5135</v>
      </c>
      <c r="D4760" s="23" t="s">
        <v>20</v>
      </c>
      <c r="E4760" s="24">
        <v>1.4</v>
      </c>
    </row>
    <row r="4761" spans="2:5" ht="50.1" customHeight="1">
      <c r="B4761" s="23">
        <v>79472</v>
      </c>
      <c r="C4761" s="23" t="s">
        <v>5136</v>
      </c>
      <c r="D4761" s="23" t="s">
        <v>19</v>
      </c>
      <c r="E4761" s="24">
        <v>0.43</v>
      </c>
    </row>
    <row r="4762" spans="2:5" ht="50.1" customHeight="1">
      <c r="B4762" s="23">
        <v>79473</v>
      </c>
      <c r="C4762" s="23" t="s">
        <v>5137</v>
      </c>
      <c r="D4762" s="23" t="s">
        <v>20</v>
      </c>
      <c r="E4762" s="24">
        <v>5.03</v>
      </c>
    </row>
    <row r="4763" spans="2:5" ht="50.1" customHeight="1">
      <c r="B4763" s="23">
        <v>79480</v>
      </c>
      <c r="C4763" s="23" t="s">
        <v>5138</v>
      </c>
      <c r="D4763" s="23" t="s">
        <v>20</v>
      </c>
      <c r="E4763" s="24">
        <v>2.08</v>
      </c>
    </row>
    <row r="4764" spans="2:5" ht="50.1" customHeight="1">
      <c r="B4764" s="23">
        <v>83336</v>
      </c>
      <c r="C4764" s="23" t="s">
        <v>5139</v>
      </c>
      <c r="D4764" s="23" t="s">
        <v>20</v>
      </c>
      <c r="E4764" s="24">
        <v>4.03</v>
      </c>
    </row>
    <row r="4765" spans="2:5" ht="50.1" customHeight="1">
      <c r="B4765" s="23">
        <v>83338</v>
      </c>
      <c r="C4765" s="23" t="s">
        <v>5140</v>
      </c>
      <c r="D4765" s="23" t="s">
        <v>20</v>
      </c>
      <c r="E4765" s="24">
        <v>2.2400000000000002</v>
      </c>
    </row>
    <row r="4766" spans="2:5" ht="50.1" customHeight="1">
      <c r="B4766" s="23">
        <v>89885</v>
      </c>
      <c r="C4766" s="23" t="s">
        <v>5141</v>
      </c>
      <c r="D4766" s="23" t="s">
        <v>20</v>
      </c>
      <c r="E4766" s="24">
        <v>7.51</v>
      </c>
    </row>
    <row r="4767" spans="2:5" ht="50.1" customHeight="1">
      <c r="B4767" s="23">
        <v>89886</v>
      </c>
      <c r="C4767" s="23" t="s">
        <v>5142</v>
      </c>
      <c r="D4767" s="23" t="s">
        <v>20</v>
      </c>
      <c r="E4767" s="24">
        <v>7.54</v>
      </c>
    </row>
    <row r="4768" spans="2:5" ht="50.1" customHeight="1">
      <c r="B4768" s="23">
        <v>89887</v>
      </c>
      <c r="C4768" s="23" t="s">
        <v>5143</v>
      </c>
      <c r="D4768" s="23" t="s">
        <v>20</v>
      </c>
      <c r="E4768" s="24">
        <v>7.81</v>
      </c>
    </row>
    <row r="4769" spans="2:5" ht="50.1" customHeight="1">
      <c r="B4769" s="23">
        <v>89888</v>
      </c>
      <c r="C4769" s="23" t="s">
        <v>5144</v>
      </c>
      <c r="D4769" s="23" t="s">
        <v>20</v>
      </c>
      <c r="E4769" s="24">
        <v>7.73</v>
      </c>
    </row>
    <row r="4770" spans="2:5" ht="50.1" customHeight="1">
      <c r="B4770" s="23">
        <v>89889</v>
      </c>
      <c r="C4770" s="23" t="s">
        <v>5145</v>
      </c>
      <c r="D4770" s="23" t="s">
        <v>20</v>
      </c>
      <c r="E4770" s="24">
        <v>8.01</v>
      </c>
    </row>
    <row r="4771" spans="2:5" ht="50.1" customHeight="1">
      <c r="B4771" s="23">
        <v>89890</v>
      </c>
      <c r="C4771" s="23" t="s">
        <v>5146</v>
      </c>
      <c r="D4771" s="23" t="s">
        <v>20</v>
      </c>
      <c r="E4771" s="24">
        <v>11.17</v>
      </c>
    </row>
    <row r="4772" spans="2:5" ht="50.1" customHeight="1">
      <c r="B4772" s="23">
        <v>89893</v>
      </c>
      <c r="C4772" s="23" t="s">
        <v>5147</v>
      </c>
      <c r="D4772" s="23" t="s">
        <v>20</v>
      </c>
      <c r="E4772" s="24">
        <v>13.76</v>
      </c>
    </row>
    <row r="4773" spans="2:5" ht="50.1" customHeight="1">
      <c r="B4773" s="23">
        <v>89894</v>
      </c>
      <c r="C4773" s="23" t="s">
        <v>5148</v>
      </c>
      <c r="D4773" s="23" t="s">
        <v>20</v>
      </c>
      <c r="E4773" s="24">
        <v>15.32</v>
      </c>
    </row>
    <row r="4774" spans="2:5" ht="50.1" customHeight="1">
      <c r="B4774" s="23">
        <v>89895</v>
      </c>
      <c r="C4774" s="23" t="s">
        <v>5149</v>
      </c>
      <c r="D4774" s="23" t="s">
        <v>20</v>
      </c>
      <c r="E4774" s="24">
        <v>18.62</v>
      </c>
    </row>
    <row r="4775" spans="2:5" ht="50.1" customHeight="1">
      <c r="B4775" s="23">
        <v>89903</v>
      </c>
      <c r="C4775" s="23" t="s">
        <v>5150</v>
      </c>
      <c r="D4775" s="23" t="s">
        <v>20</v>
      </c>
      <c r="E4775" s="24">
        <v>6.61</v>
      </c>
    </row>
    <row r="4776" spans="2:5" ht="50.1" customHeight="1">
      <c r="B4776" s="23">
        <v>89904</v>
      </c>
      <c r="C4776" s="23" t="s">
        <v>5151</v>
      </c>
      <c r="D4776" s="23" t="s">
        <v>20</v>
      </c>
      <c r="E4776" s="24">
        <v>6.66</v>
      </c>
    </row>
    <row r="4777" spans="2:5" ht="50.1" customHeight="1">
      <c r="B4777" s="23">
        <v>89905</v>
      </c>
      <c r="C4777" s="23" t="s">
        <v>5152</v>
      </c>
      <c r="D4777" s="23" t="s">
        <v>20</v>
      </c>
      <c r="E4777" s="24">
        <v>6.88</v>
      </c>
    </row>
    <row r="4778" spans="2:5" ht="50.1" customHeight="1">
      <c r="B4778" s="23">
        <v>89906</v>
      </c>
      <c r="C4778" s="23" t="s">
        <v>5153</v>
      </c>
      <c r="D4778" s="23" t="s">
        <v>20</v>
      </c>
      <c r="E4778" s="24">
        <v>6.81</v>
      </c>
    </row>
    <row r="4779" spans="2:5" ht="50.1" customHeight="1">
      <c r="B4779" s="23">
        <v>89907</v>
      </c>
      <c r="C4779" s="23" t="s">
        <v>5154</v>
      </c>
      <c r="D4779" s="23" t="s">
        <v>20</v>
      </c>
      <c r="E4779" s="24">
        <v>7.66</v>
      </c>
    </row>
    <row r="4780" spans="2:5" ht="50.1" customHeight="1">
      <c r="B4780" s="23">
        <v>89908</v>
      </c>
      <c r="C4780" s="23" t="s">
        <v>5155</v>
      </c>
      <c r="D4780" s="23" t="s">
        <v>20</v>
      </c>
      <c r="E4780" s="24">
        <v>10.49</v>
      </c>
    </row>
    <row r="4781" spans="2:5" ht="50.1" customHeight="1">
      <c r="B4781" s="23">
        <v>89911</v>
      </c>
      <c r="C4781" s="23" t="s">
        <v>5156</v>
      </c>
      <c r="D4781" s="23" t="s">
        <v>20</v>
      </c>
      <c r="E4781" s="24">
        <v>12.81</v>
      </c>
    </row>
    <row r="4782" spans="2:5" ht="50.1" customHeight="1">
      <c r="B4782" s="23">
        <v>89912</v>
      </c>
      <c r="C4782" s="23" t="s">
        <v>5157</v>
      </c>
      <c r="D4782" s="23" t="s">
        <v>20</v>
      </c>
      <c r="E4782" s="24">
        <v>13.67</v>
      </c>
    </row>
    <row r="4783" spans="2:5" ht="50.1" customHeight="1">
      <c r="B4783" s="23">
        <v>89913</v>
      </c>
      <c r="C4783" s="23" t="s">
        <v>5158</v>
      </c>
      <c r="D4783" s="23" t="s">
        <v>20</v>
      </c>
      <c r="E4783" s="24">
        <v>16.64</v>
      </c>
    </row>
    <row r="4784" spans="2:5" ht="50.1" customHeight="1">
      <c r="B4784" s="23">
        <v>89921</v>
      </c>
      <c r="C4784" s="23" t="s">
        <v>5159</v>
      </c>
      <c r="D4784" s="23" t="s">
        <v>20</v>
      </c>
      <c r="E4784" s="24">
        <v>6.13</v>
      </c>
    </row>
    <row r="4785" spans="2:5" ht="50.1" customHeight="1">
      <c r="B4785" s="23">
        <v>89922</v>
      </c>
      <c r="C4785" s="23" t="s">
        <v>5160</v>
      </c>
      <c r="D4785" s="23" t="s">
        <v>20</v>
      </c>
      <c r="E4785" s="24">
        <v>6.16</v>
      </c>
    </row>
    <row r="4786" spans="2:5" ht="50.1" customHeight="1">
      <c r="B4786" s="23">
        <v>89923</v>
      </c>
      <c r="C4786" s="23" t="s">
        <v>5161</v>
      </c>
      <c r="D4786" s="23" t="s">
        <v>20</v>
      </c>
      <c r="E4786" s="24">
        <v>6.43</v>
      </c>
    </row>
    <row r="4787" spans="2:5" ht="50.1" customHeight="1">
      <c r="B4787" s="23">
        <v>89924</v>
      </c>
      <c r="C4787" s="23" t="s">
        <v>5162</v>
      </c>
      <c r="D4787" s="23" t="s">
        <v>20</v>
      </c>
      <c r="E4787" s="24">
        <v>6.34</v>
      </c>
    </row>
    <row r="4788" spans="2:5" ht="50.1" customHeight="1">
      <c r="B4788" s="23">
        <v>89925</v>
      </c>
      <c r="C4788" s="23" t="s">
        <v>5163</v>
      </c>
      <c r="D4788" s="23" t="s">
        <v>20</v>
      </c>
      <c r="E4788" s="24">
        <v>6.63</v>
      </c>
    </row>
    <row r="4789" spans="2:5" ht="50.1" customHeight="1">
      <c r="B4789" s="23">
        <v>89926</v>
      </c>
      <c r="C4789" s="23" t="s">
        <v>5164</v>
      </c>
      <c r="D4789" s="23" t="s">
        <v>20</v>
      </c>
      <c r="E4789" s="24">
        <v>10.039999999999999</v>
      </c>
    </row>
    <row r="4790" spans="2:5" ht="50.1" customHeight="1">
      <c r="B4790" s="23">
        <v>89929</v>
      </c>
      <c r="C4790" s="23" t="s">
        <v>5165</v>
      </c>
      <c r="D4790" s="23" t="s">
        <v>20</v>
      </c>
      <c r="E4790" s="24">
        <v>12.92</v>
      </c>
    </row>
    <row r="4791" spans="2:5" ht="50.1" customHeight="1">
      <c r="B4791" s="23">
        <v>89930</v>
      </c>
      <c r="C4791" s="23" t="s">
        <v>5166</v>
      </c>
      <c r="D4791" s="23" t="s">
        <v>20</v>
      </c>
      <c r="E4791" s="24">
        <v>13.84</v>
      </c>
    </row>
    <row r="4792" spans="2:5" ht="50.1" customHeight="1">
      <c r="B4792" s="23">
        <v>89931</v>
      </c>
      <c r="C4792" s="23" t="s">
        <v>5167</v>
      </c>
      <c r="D4792" s="23" t="s">
        <v>20</v>
      </c>
      <c r="E4792" s="24">
        <v>17.43</v>
      </c>
    </row>
    <row r="4793" spans="2:5" ht="50.1" customHeight="1">
      <c r="B4793" s="23">
        <v>89939</v>
      </c>
      <c r="C4793" s="23" t="s">
        <v>5168</v>
      </c>
      <c r="D4793" s="23" t="s">
        <v>20</v>
      </c>
      <c r="E4793" s="24">
        <v>5.74</v>
      </c>
    </row>
    <row r="4794" spans="2:5" ht="50.1" customHeight="1">
      <c r="B4794" s="23">
        <v>89940</v>
      </c>
      <c r="C4794" s="23" t="s">
        <v>5169</v>
      </c>
      <c r="D4794" s="23" t="s">
        <v>20</v>
      </c>
      <c r="E4794" s="24">
        <v>5.76</v>
      </c>
    </row>
    <row r="4795" spans="2:5" ht="50.1" customHeight="1">
      <c r="B4795" s="23">
        <v>89941</v>
      </c>
      <c r="C4795" s="23" t="s">
        <v>5170</v>
      </c>
      <c r="D4795" s="23" t="s">
        <v>20</v>
      </c>
      <c r="E4795" s="24">
        <v>6.01</v>
      </c>
    </row>
    <row r="4796" spans="2:5" ht="50.1" customHeight="1">
      <c r="B4796" s="23">
        <v>89942</v>
      </c>
      <c r="C4796" s="23" t="s">
        <v>5171</v>
      </c>
      <c r="D4796" s="23" t="s">
        <v>20</v>
      </c>
      <c r="E4796" s="24">
        <v>5.93</v>
      </c>
    </row>
    <row r="4797" spans="2:5" ht="50.1" customHeight="1">
      <c r="B4797" s="23">
        <v>89943</v>
      </c>
      <c r="C4797" s="23" t="s">
        <v>5172</v>
      </c>
      <c r="D4797" s="23" t="s">
        <v>20</v>
      </c>
      <c r="E4797" s="24">
        <v>6.18</v>
      </c>
    </row>
    <row r="4798" spans="2:5" ht="50.1" customHeight="1">
      <c r="B4798" s="23">
        <v>89944</v>
      </c>
      <c r="C4798" s="23" t="s">
        <v>5173</v>
      </c>
      <c r="D4798" s="23" t="s">
        <v>20</v>
      </c>
      <c r="E4798" s="24">
        <v>9.23</v>
      </c>
    </row>
    <row r="4799" spans="2:5" ht="50.1" customHeight="1">
      <c r="B4799" s="23">
        <v>89947</v>
      </c>
      <c r="C4799" s="23" t="s">
        <v>5174</v>
      </c>
      <c r="D4799" s="23" t="s">
        <v>20</v>
      </c>
      <c r="E4799" s="24">
        <v>11.4</v>
      </c>
    </row>
    <row r="4800" spans="2:5" ht="50.1" customHeight="1">
      <c r="B4800" s="23">
        <v>89948</v>
      </c>
      <c r="C4800" s="23" t="s">
        <v>5175</v>
      </c>
      <c r="D4800" s="23" t="s">
        <v>20</v>
      </c>
      <c r="E4800" s="24">
        <v>12.64</v>
      </c>
    </row>
    <row r="4801" spans="2:5" ht="50.1" customHeight="1">
      <c r="B4801" s="23">
        <v>89949</v>
      </c>
      <c r="C4801" s="23" t="s">
        <v>5176</v>
      </c>
      <c r="D4801" s="23" t="s">
        <v>20</v>
      </c>
      <c r="E4801" s="24">
        <v>15.42</v>
      </c>
    </row>
    <row r="4802" spans="2:5" ht="50.1" customHeight="1">
      <c r="B4802" s="23">
        <v>96520</v>
      </c>
      <c r="C4802" s="23" t="s">
        <v>5177</v>
      </c>
      <c r="D4802" s="23" t="s">
        <v>20</v>
      </c>
      <c r="E4802" s="24">
        <v>71.17</v>
      </c>
    </row>
    <row r="4803" spans="2:5" ht="50.1" customHeight="1">
      <c r="B4803" s="23">
        <v>96521</v>
      </c>
      <c r="C4803" s="23" t="s">
        <v>5178</v>
      </c>
      <c r="D4803" s="23" t="s">
        <v>20</v>
      </c>
      <c r="E4803" s="24">
        <v>30.48</v>
      </c>
    </row>
    <row r="4804" spans="2:5" ht="50.1" customHeight="1">
      <c r="B4804" s="23">
        <v>96522</v>
      </c>
      <c r="C4804" s="23" t="s">
        <v>5179</v>
      </c>
      <c r="D4804" s="23" t="s">
        <v>20</v>
      </c>
      <c r="E4804" s="24">
        <v>106.66</v>
      </c>
    </row>
    <row r="4805" spans="2:5" ht="50.1" customHeight="1">
      <c r="B4805" s="23">
        <v>96523</v>
      </c>
      <c r="C4805" s="23" t="s">
        <v>5180</v>
      </c>
      <c r="D4805" s="23" t="s">
        <v>20</v>
      </c>
      <c r="E4805" s="24">
        <v>67.53</v>
      </c>
    </row>
    <row r="4806" spans="2:5" ht="50.1" customHeight="1">
      <c r="B4806" s="23">
        <v>96524</v>
      </c>
      <c r="C4806" s="23" t="s">
        <v>5181</v>
      </c>
      <c r="D4806" s="23" t="s">
        <v>20</v>
      </c>
      <c r="E4806" s="24">
        <v>133.12</v>
      </c>
    </row>
    <row r="4807" spans="2:5" ht="50.1" customHeight="1">
      <c r="B4807" s="23">
        <v>96525</v>
      </c>
      <c r="C4807" s="23" t="s">
        <v>5182</v>
      </c>
      <c r="D4807" s="23" t="s">
        <v>20</v>
      </c>
      <c r="E4807" s="24">
        <v>30.5</v>
      </c>
    </row>
    <row r="4808" spans="2:5" ht="50.1" customHeight="1">
      <c r="B4808" s="23">
        <v>96526</v>
      </c>
      <c r="C4808" s="23" t="s">
        <v>5183</v>
      </c>
      <c r="D4808" s="23" t="s">
        <v>20</v>
      </c>
      <c r="E4808" s="24">
        <v>215.96</v>
      </c>
    </row>
    <row r="4809" spans="2:5" ht="50.1" customHeight="1">
      <c r="B4809" s="23">
        <v>96527</v>
      </c>
      <c r="C4809" s="23" t="s">
        <v>5184</v>
      </c>
      <c r="D4809" s="23" t="s">
        <v>20</v>
      </c>
      <c r="E4809" s="24">
        <v>88.48</v>
      </c>
    </row>
    <row r="4810" spans="2:5" ht="50.1" customHeight="1">
      <c r="B4810" s="23">
        <v>96528</v>
      </c>
      <c r="C4810" s="23" t="s">
        <v>5185</v>
      </c>
      <c r="D4810" s="23" t="s">
        <v>19</v>
      </c>
      <c r="E4810" s="24">
        <v>122.71</v>
      </c>
    </row>
    <row r="4811" spans="2:5" ht="50.1" customHeight="1">
      <c r="B4811" s="23">
        <v>98116</v>
      </c>
      <c r="C4811" s="23" t="s">
        <v>5186</v>
      </c>
      <c r="D4811" s="23" t="s">
        <v>20</v>
      </c>
      <c r="E4811" s="24">
        <v>11.67</v>
      </c>
    </row>
    <row r="4812" spans="2:5" ht="50.1" customHeight="1">
      <c r="B4812" s="23">
        <v>98117</v>
      </c>
      <c r="C4812" s="23" t="s">
        <v>5187</v>
      </c>
      <c r="D4812" s="23" t="s">
        <v>20</v>
      </c>
      <c r="E4812" s="24">
        <v>10.93</v>
      </c>
    </row>
    <row r="4813" spans="2:5" ht="50.1" customHeight="1">
      <c r="B4813" s="23">
        <v>98118</v>
      </c>
      <c r="C4813" s="23" t="s">
        <v>5188</v>
      </c>
      <c r="D4813" s="23" t="s">
        <v>20</v>
      </c>
      <c r="E4813" s="24">
        <v>10.98</v>
      </c>
    </row>
    <row r="4814" spans="2:5" ht="50.1" customHeight="1">
      <c r="B4814" s="23">
        <v>98119</v>
      </c>
      <c r="C4814" s="23" t="s">
        <v>5189</v>
      </c>
      <c r="D4814" s="23" t="s">
        <v>20</v>
      </c>
      <c r="E4814" s="24">
        <v>9.67</v>
      </c>
    </row>
    <row r="4815" spans="2:5" ht="50.1" customHeight="1">
      <c r="B4815" s="23">
        <v>72915</v>
      </c>
      <c r="C4815" s="23" t="s">
        <v>5190</v>
      </c>
      <c r="D4815" s="23" t="s">
        <v>20</v>
      </c>
      <c r="E4815" s="24">
        <v>9.7100000000000009</v>
      </c>
    </row>
    <row r="4816" spans="2:5" ht="50.1" customHeight="1">
      <c r="B4816" s="23">
        <v>72917</v>
      </c>
      <c r="C4816" s="23" t="s">
        <v>5191</v>
      </c>
      <c r="D4816" s="23" t="s">
        <v>20</v>
      </c>
      <c r="E4816" s="24">
        <v>11.09</v>
      </c>
    </row>
    <row r="4817" spans="2:5" ht="50.1" customHeight="1">
      <c r="B4817" s="23">
        <v>72918</v>
      </c>
      <c r="C4817" s="23" t="s">
        <v>5192</v>
      </c>
      <c r="D4817" s="23" t="s">
        <v>20</v>
      </c>
      <c r="E4817" s="24">
        <v>12.94</v>
      </c>
    </row>
    <row r="4818" spans="2:5" ht="50.1" customHeight="1">
      <c r="B4818" s="23" t="s">
        <v>5193</v>
      </c>
      <c r="C4818" s="23" t="s">
        <v>5194</v>
      </c>
      <c r="D4818" s="23" t="s">
        <v>20</v>
      </c>
      <c r="E4818" s="24">
        <v>143.30000000000001</v>
      </c>
    </row>
    <row r="4819" spans="2:5" ht="50.1" customHeight="1">
      <c r="B4819" s="23" t="s">
        <v>5195</v>
      </c>
      <c r="C4819" s="23" t="s">
        <v>5196</v>
      </c>
      <c r="D4819" s="23" t="s">
        <v>20</v>
      </c>
      <c r="E4819" s="24">
        <v>214.95</v>
      </c>
    </row>
    <row r="4820" spans="2:5" ht="50.1" customHeight="1">
      <c r="B4820" s="23" t="s">
        <v>5197</v>
      </c>
      <c r="C4820" s="23" t="s">
        <v>5198</v>
      </c>
      <c r="D4820" s="23" t="s">
        <v>20</v>
      </c>
      <c r="E4820" s="24">
        <v>34.39</v>
      </c>
    </row>
    <row r="4821" spans="2:5" ht="50.1" customHeight="1">
      <c r="B4821" s="23" t="s">
        <v>5199</v>
      </c>
      <c r="C4821" s="23" t="s">
        <v>5200</v>
      </c>
      <c r="D4821" s="23" t="s">
        <v>20</v>
      </c>
      <c r="E4821" s="24">
        <v>30.95</v>
      </c>
    </row>
    <row r="4822" spans="2:5" ht="50.1" customHeight="1">
      <c r="B4822" s="23">
        <v>83343</v>
      </c>
      <c r="C4822" s="23" t="s">
        <v>5201</v>
      </c>
      <c r="D4822" s="23" t="s">
        <v>20</v>
      </c>
      <c r="E4822" s="24">
        <v>12.54</v>
      </c>
    </row>
    <row r="4823" spans="2:5" ht="50.1" customHeight="1">
      <c r="B4823" s="23">
        <v>90082</v>
      </c>
      <c r="C4823" s="23" t="s">
        <v>5202</v>
      </c>
      <c r="D4823" s="23" t="s">
        <v>20</v>
      </c>
      <c r="E4823" s="24">
        <v>7.62</v>
      </c>
    </row>
    <row r="4824" spans="2:5" ht="50.1" customHeight="1">
      <c r="B4824" s="23">
        <v>90084</v>
      </c>
      <c r="C4824" s="23" t="s">
        <v>5203</v>
      </c>
      <c r="D4824" s="23" t="s">
        <v>20</v>
      </c>
      <c r="E4824" s="24">
        <v>7.41</v>
      </c>
    </row>
    <row r="4825" spans="2:5" ht="50.1" customHeight="1">
      <c r="B4825" s="23">
        <v>90085</v>
      </c>
      <c r="C4825" s="23" t="s">
        <v>5204</v>
      </c>
      <c r="D4825" s="23" t="s">
        <v>20</v>
      </c>
      <c r="E4825" s="24">
        <v>6.95</v>
      </c>
    </row>
    <row r="4826" spans="2:5" ht="50.1" customHeight="1">
      <c r="B4826" s="23">
        <v>90086</v>
      </c>
      <c r="C4826" s="23" t="s">
        <v>5205</v>
      </c>
      <c r="D4826" s="23" t="s">
        <v>20</v>
      </c>
      <c r="E4826" s="24">
        <v>7.03</v>
      </c>
    </row>
    <row r="4827" spans="2:5" ht="50.1" customHeight="1">
      <c r="B4827" s="23">
        <v>90087</v>
      </c>
      <c r="C4827" s="23" t="s">
        <v>5206</v>
      </c>
      <c r="D4827" s="23" t="s">
        <v>20</v>
      </c>
      <c r="E4827" s="24">
        <v>6.12</v>
      </c>
    </row>
    <row r="4828" spans="2:5" ht="50.1" customHeight="1">
      <c r="B4828" s="23">
        <v>90088</v>
      </c>
      <c r="C4828" s="23" t="s">
        <v>5207</v>
      </c>
      <c r="D4828" s="23" t="s">
        <v>20</v>
      </c>
      <c r="E4828" s="24">
        <v>6.24</v>
      </c>
    </row>
    <row r="4829" spans="2:5" ht="50.1" customHeight="1">
      <c r="B4829" s="23">
        <v>90090</v>
      </c>
      <c r="C4829" s="23" t="s">
        <v>5208</v>
      </c>
      <c r="D4829" s="23" t="s">
        <v>20</v>
      </c>
      <c r="E4829" s="24">
        <v>6</v>
      </c>
    </row>
    <row r="4830" spans="2:5" ht="50.1" customHeight="1">
      <c r="B4830" s="23">
        <v>90091</v>
      </c>
      <c r="C4830" s="23" t="s">
        <v>5209</v>
      </c>
      <c r="D4830" s="23" t="s">
        <v>20</v>
      </c>
      <c r="E4830" s="24">
        <v>4.55</v>
      </c>
    </row>
    <row r="4831" spans="2:5" ht="50.1" customHeight="1">
      <c r="B4831" s="23">
        <v>90092</v>
      </c>
      <c r="C4831" s="23" t="s">
        <v>5210</v>
      </c>
      <c r="D4831" s="23" t="s">
        <v>20</v>
      </c>
      <c r="E4831" s="24">
        <v>4.4000000000000004</v>
      </c>
    </row>
    <row r="4832" spans="2:5" ht="50.1" customHeight="1">
      <c r="B4832" s="23">
        <v>90093</v>
      </c>
      <c r="C4832" s="23" t="s">
        <v>5211</v>
      </c>
      <c r="D4832" s="23" t="s">
        <v>20</v>
      </c>
      <c r="E4832" s="24">
        <v>4.1500000000000004</v>
      </c>
    </row>
    <row r="4833" spans="2:5" ht="50.1" customHeight="1">
      <c r="B4833" s="23">
        <v>90094</v>
      </c>
      <c r="C4833" s="23" t="s">
        <v>5212</v>
      </c>
      <c r="D4833" s="23" t="s">
        <v>20</v>
      </c>
      <c r="E4833" s="24">
        <v>4.1900000000000004</v>
      </c>
    </row>
    <row r="4834" spans="2:5" ht="50.1" customHeight="1">
      <c r="B4834" s="23">
        <v>90095</v>
      </c>
      <c r="C4834" s="23" t="s">
        <v>5213</v>
      </c>
      <c r="D4834" s="23" t="s">
        <v>20</v>
      </c>
      <c r="E4834" s="24">
        <v>3.65</v>
      </c>
    </row>
    <row r="4835" spans="2:5" ht="50.1" customHeight="1">
      <c r="B4835" s="23">
        <v>90096</v>
      </c>
      <c r="C4835" s="23" t="s">
        <v>5214</v>
      </c>
      <c r="D4835" s="23" t="s">
        <v>20</v>
      </c>
      <c r="E4835" s="24">
        <v>3.72</v>
      </c>
    </row>
    <row r="4836" spans="2:5" ht="50.1" customHeight="1">
      <c r="B4836" s="23">
        <v>90098</v>
      </c>
      <c r="C4836" s="23" t="s">
        <v>5215</v>
      </c>
      <c r="D4836" s="23" t="s">
        <v>20</v>
      </c>
      <c r="E4836" s="24">
        <v>3.57</v>
      </c>
    </row>
    <row r="4837" spans="2:5" ht="50.1" customHeight="1">
      <c r="B4837" s="23">
        <v>90099</v>
      </c>
      <c r="C4837" s="23" t="s">
        <v>5216</v>
      </c>
      <c r="D4837" s="23" t="s">
        <v>20</v>
      </c>
      <c r="E4837" s="24">
        <v>10.49</v>
      </c>
    </row>
    <row r="4838" spans="2:5" ht="50.1" customHeight="1">
      <c r="B4838" s="23">
        <v>90100</v>
      </c>
      <c r="C4838" s="23" t="s">
        <v>5217</v>
      </c>
      <c r="D4838" s="23" t="s">
        <v>20</v>
      </c>
      <c r="E4838" s="24">
        <v>8.9</v>
      </c>
    </row>
    <row r="4839" spans="2:5" ht="50.1" customHeight="1">
      <c r="B4839" s="23">
        <v>90101</v>
      </c>
      <c r="C4839" s="23" t="s">
        <v>5218</v>
      </c>
      <c r="D4839" s="23" t="s">
        <v>20</v>
      </c>
      <c r="E4839" s="24">
        <v>8.8000000000000007</v>
      </c>
    </row>
    <row r="4840" spans="2:5" ht="50.1" customHeight="1">
      <c r="B4840" s="23">
        <v>90102</v>
      </c>
      <c r="C4840" s="23" t="s">
        <v>5219</v>
      </c>
      <c r="D4840" s="23" t="s">
        <v>20</v>
      </c>
      <c r="E4840" s="24">
        <v>8</v>
      </c>
    </row>
    <row r="4841" spans="2:5" ht="50.1" customHeight="1">
      <c r="B4841" s="23">
        <v>90105</v>
      </c>
      <c r="C4841" s="23" t="s">
        <v>5220</v>
      </c>
      <c r="D4841" s="23" t="s">
        <v>20</v>
      </c>
      <c r="E4841" s="24">
        <v>6.26</v>
      </c>
    </row>
    <row r="4842" spans="2:5" ht="50.1" customHeight="1">
      <c r="B4842" s="23">
        <v>90106</v>
      </c>
      <c r="C4842" s="23" t="s">
        <v>5221</v>
      </c>
      <c r="D4842" s="23" t="s">
        <v>20</v>
      </c>
      <c r="E4842" s="24">
        <v>5.32</v>
      </c>
    </row>
    <row r="4843" spans="2:5" ht="50.1" customHeight="1">
      <c r="B4843" s="23">
        <v>90107</v>
      </c>
      <c r="C4843" s="23" t="s">
        <v>5222</v>
      </c>
      <c r="D4843" s="23" t="s">
        <v>20</v>
      </c>
      <c r="E4843" s="24">
        <v>5.26</v>
      </c>
    </row>
    <row r="4844" spans="2:5" ht="50.1" customHeight="1">
      <c r="B4844" s="23">
        <v>90108</v>
      </c>
      <c r="C4844" s="23" t="s">
        <v>5223</v>
      </c>
      <c r="D4844" s="23" t="s">
        <v>20</v>
      </c>
      <c r="E4844" s="24">
        <v>4.7699999999999996</v>
      </c>
    </row>
    <row r="4845" spans="2:5" ht="50.1" customHeight="1">
      <c r="B4845" s="23">
        <v>93358</v>
      </c>
      <c r="C4845" s="23" t="s">
        <v>5224</v>
      </c>
      <c r="D4845" s="23" t="s">
        <v>20</v>
      </c>
      <c r="E4845" s="24">
        <v>56.68</v>
      </c>
    </row>
    <row r="4846" spans="2:5" ht="50.1" customHeight="1">
      <c r="B4846" s="23">
        <v>79482</v>
      </c>
      <c r="C4846" s="23" t="s">
        <v>5225</v>
      </c>
      <c r="D4846" s="23" t="s">
        <v>20</v>
      </c>
      <c r="E4846" s="24">
        <v>70.709999999999994</v>
      </c>
    </row>
    <row r="4847" spans="2:5" ht="50.1" customHeight="1">
      <c r="B4847" s="23">
        <v>94304</v>
      </c>
      <c r="C4847" s="23" t="s">
        <v>5226</v>
      </c>
      <c r="D4847" s="23" t="s">
        <v>20</v>
      </c>
      <c r="E4847" s="24">
        <v>24.43</v>
      </c>
    </row>
    <row r="4848" spans="2:5" ht="50.1" customHeight="1">
      <c r="B4848" s="23">
        <v>94305</v>
      </c>
      <c r="C4848" s="23" t="s">
        <v>5227</v>
      </c>
      <c r="D4848" s="23" t="s">
        <v>20</v>
      </c>
      <c r="E4848" s="24">
        <v>21.73</v>
      </c>
    </row>
    <row r="4849" spans="2:5" ht="50.1" customHeight="1">
      <c r="B4849" s="23">
        <v>94306</v>
      </c>
      <c r="C4849" s="23" t="s">
        <v>5228</v>
      </c>
      <c r="D4849" s="23" t="s">
        <v>20</v>
      </c>
      <c r="E4849" s="24">
        <v>18.309999999999999</v>
      </c>
    </row>
    <row r="4850" spans="2:5" ht="50.1" customHeight="1">
      <c r="B4850" s="23">
        <v>94307</v>
      </c>
      <c r="C4850" s="23" t="s">
        <v>5229</v>
      </c>
      <c r="D4850" s="23" t="s">
        <v>20</v>
      </c>
      <c r="E4850" s="24">
        <v>19.09</v>
      </c>
    </row>
    <row r="4851" spans="2:5" ht="50.1" customHeight="1">
      <c r="B4851" s="23">
        <v>94308</v>
      </c>
      <c r="C4851" s="23" t="s">
        <v>5230</v>
      </c>
      <c r="D4851" s="23" t="s">
        <v>20</v>
      </c>
      <c r="E4851" s="24">
        <v>17.05</v>
      </c>
    </row>
    <row r="4852" spans="2:5" ht="50.1" customHeight="1">
      <c r="B4852" s="23">
        <v>94309</v>
      </c>
      <c r="C4852" s="23" t="s">
        <v>5231</v>
      </c>
      <c r="D4852" s="23" t="s">
        <v>20</v>
      </c>
      <c r="E4852" s="24">
        <v>17.96</v>
      </c>
    </row>
    <row r="4853" spans="2:5" ht="50.1" customHeight="1">
      <c r="B4853" s="23">
        <v>94310</v>
      </c>
      <c r="C4853" s="23" t="s">
        <v>5232</v>
      </c>
      <c r="D4853" s="23" t="s">
        <v>20</v>
      </c>
      <c r="E4853" s="24">
        <v>16.399999999999999</v>
      </c>
    </row>
    <row r="4854" spans="2:5" ht="50.1" customHeight="1">
      <c r="B4854" s="23">
        <v>94315</v>
      </c>
      <c r="C4854" s="23" t="s">
        <v>5233</v>
      </c>
      <c r="D4854" s="23" t="s">
        <v>20</v>
      </c>
      <c r="E4854" s="24">
        <v>31.05</v>
      </c>
    </row>
    <row r="4855" spans="2:5" ht="50.1" customHeight="1">
      <c r="B4855" s="23">
        <v>94316</v>
      </c>
      <c r="C4855" s="23" t="s">
        <v>5234</v>
      </c>
      <c r="D4855" s="23" t="s">
        <v>20</v>
      </c>
      <c r="E4855" s="24">
        <v>24.47</v>
      </c>
    </row>
    <row r="4856" spans="2:5" ht="50.1" customHeight="1">
      <c r="B4856" s="23">
        <v>94317</v>
      </c>
      <c r="C4856" s="23" t="s">
        <v>5235</v>
      </c>
      <c r="D4856" s="23" t="s">
        <v>20</v>
      </c>
      <c r="E4856" s="24">
        <v>21.55</v>
      </c>
    </row>
    <row r="4857" spans="2:5" ht="50.1" customHeight="1">
      <c r="B4857" s="23">
        <v>94318</v>
      </c>
      <c r="C4857" s="23" t="s">
        <v>5236</v>
      </c>
      <c r="D4857" s="23" t="s">
        <v>20</v>
      </c>
      <c r="E4857" s="24">
        <v>17.79</v>
      </c>
    </row>
    <row r="4858" spans="2:5" ht="50.1" customHeight="1">
      <c r="B4858" s="23">
        <v>94319</v>
      </c>
      <c r="C4858" s="23" t="s">
        <v>5237</v>
      </c>
      <c r="D4858" s="23" t="s">
        <v>20</v>
      </c>
      <c r="E4858" s="24">
        <v>33.64</v>
      </c>
    </row>
    <row r="4859" spans="2:5" ht="50.1" customHeight="1">
      <c r="B4859" s="23">
        <v>94327</v>
      </c>
      <c r="C4859" s="23" t="s">
        <v>5238</v>
      </c>
      <c r="D4859" s="23" t="s">
        <v>20</v>
      </c>
      <c r="E4859" s="24">
        <v>75.010000000000005</v>
      </c>
    </row>
    <row r="4860" spans="2:5" ht="50.1" customHeight="1">
      <c r="B4860" s="23">
        <v>94328</v>
      </c>
      <c r="C4860" s="23" t="s">
        <v>5239</v>
      </c>
      <c r="D4860" s="23" t="s">
        <v>20</v>
      </c>
      <c r="E4860" s="24">
        <v>72.31</v>
      </c>
    </row>
    <row r="4861" spans="2:5" ht="50.1" customHeight="1">
      <c r="B4861" s="23">
        <v>94329</v>
      </c>
      <c r="C4861" s="23" t="s">
        <v>5240</v>
      </c>
      <c r="D4861" s="23" t="s">
        <v>20</v>
      </c>
      <c r="E4861" s="24">
        <v>68.89</v>
      </c>
    </row>
    <row r="4862" spans="2:5" ht="50.1" customHeight="1">
      <c r="B4862" s="23">
        <v>94330</v>
      </c>
      <c r="C4862" s="23" t="s">
        <v>5241</v>
      </c>
      <c r="D4862" s="23" t="s">
        <v>20</v>
      </c>
      <c r="E4862" s="24">
        <v>69.67</v>
      </c>
    </row>
    <row r="4863" spans="2:5" ht="50.1" customHeight="1">
      <c r="B4863" s="23">
        <v>94331</v>
      </c>
      <c r="C4863" s="23" t="s">
        <v>5242</v>
      </c>
      <c r="D4863" s="23" t="s">
        <v>20</v>
      </c>
      <c r="E4863" s="24">
        <v>67.63</v>
      </c>
    </row>
    <row r="4864" spans="2:5" ht="50.1" customHeight="1">
      <c r="B4864" s="23">
        <v>94332</v>
      </c>
      <c r="C4864" s="23" t="s">
        <v>5243</v>
      </c>
      <c r="D4864" s="23" t="s">
        <v>20</v>
      </c>
      <c r="E4864" s="24">
        <v>68.540000000000006</v>
      </c>
    </row>
    <row r="4865" spans="2:5" ht="50.1" customHeight="1">
      <c r="B4865" s="23">
        <v>94333</v>
      </c>
      <c r="C4865" s="23" t="s">
        <v>5244</v>
      </c>
      <c r="D4865" s="23" t="s">
        <v>20</v>
      </c>
      <c r="E4865" s="24">
        <v>66.98</v>
      </c>
    </row>
    <row r="4866" spans="2:5" ht="50.1" customHeight="1">
      <c r="B4866" s="23">
        <v>94338</v>
      </c>
      <c r="C4866" s="23" t="s">
        <v>5245</v>
      </c>
      <c r="D4866" s="23" t="s">
        <v>20</v>
      </c>
      <c r="E4866" s="24">
        <v>81.63</v>
      </c>
    </row>
    <row r="4867" spans="2:5" ht="50.1" customHeight="1">
      <c r="B4867" s="23">
        <v>94339</v>
      </c>
      <c r="C4867" s="23" t="s">
        <v>5246</v>
      </c>
      <c r="D4867" s="23" t="s">
        <v>20</v>
      </c>
      <c r="E4867" s="24">
        <v>75.05</v>
      </c>
    </row>
    <row r="4868" spans="2:5" ht="50.1" customHeight="1">
      <c r="B4868" s="23">
        <v>94340</v>
      </c>
      <c r="C4868" s="23" t="s">
        <v>5247</v>
      </c>
      <c r="D4868" s="23" t="s">
        <v>20</v>
      </c>
      <c r="E4868" s="24">
        <v>72.13</v>
      </c>
    </row>
    <row r="4869" spans="2:5" ht="50.1" customHeight="1">
      <c r="B4869" s="23">
        <v>94341</v>
      </c>
      <c r="C4869" s="23" t="s">
        <v>5248</v>
      </c>
      <c r="D4869" s="23" t="s">
        <v>20</v>
      </c>
      <c r="E4869" s="24">
        <v>68.37</v>
      </c>
    </row>
    <row r="4870" spans="2:5" ht="50.1" customHeight="1">
      <c r="B4870" s="23">
        <v>94342</v>
      </c>
      <c r="C4870" s="23" t="s">
        <v>69</v>
      </c>
      <c r="D4870" s="23" t="s">
        <v>20</v>
      </c>
      <c r="E4870" s="24">
        <v>84.22</v>
      </c>
    </row>
    <row r="4871" spans="2:5" ht="50.1" customHeight="1">
      <c r="B4871" s="23">
        <v>96385</v>
      </c>
      <c r="C4871" s="23" t="s">
        <v>5249</v>
      </c>
      <c r="D4871" s="23" t="s">
        <v>20</v>
      </c>
      <c r="E4871" s="24">
        <v>5.25</v>
      </c>
    </row>
    <row r="4872" spans="2:5" ht="50.1" customHeight="1">
      <c r="B4872" s="23">
        <v>96386</v>
      </c>
      <c r="C4872" s="23" t="s">
        <v>5250</v>
      </c>
      <c r="D4872" s="23" t="s">
        <v>20</v>
      </c>
      <c r="E4872" s="24">
        <v>5.04</v>
      </c>
    </row>
    <row r="4873" spans="2:5" ht="50.1" customHeight="1">
      <c r="B4873" s="23">
        <v>83346</v>
      </c>
      <c r="C4873" s="23" t="s">
        <v>5251</v>
      </c>
      <c r="D4873" s="23" t="s">
        <v>20</v>
      </c>
      <c r="E4873" s="24">
        <v>0.89</v>
      </c>
    </row>
    <row r="4874" spans="2:5" ht="50.1" customHeight="1">
      <c r="B4874" s="23">
        <v>93360</v>
      </c>
      <c r="C4874" s="23" t="s">
        <v>5252</v>
      </c>
      <c r="D4874" s="23" t="s">
        <v>20</v>
      </c>
      <c r="E4874" s="24">
        <v>14.49</v>
      </c>
    </row>
    <row r="4875" spans="2:5" ht="50.1" customHeight="1">
      <c r="B4875" s="23">
        <v>93361</v>
      </c>
      <c r="C4875" s="23" t="s">
        <v>5253</v>
      </c>
      <c r="D4875" s="23" t="s">
        <v>20</v>
      </c>
      <c r="E4875" s="24">
        <v>11.87</v>
      </c>
    </row>
    <row r="4876" spans="2:5" ht="50.1" customHeight="1">
      <c r="B4876" s="23">
        <v>93362</v>
      </c>
      <c r="C4876" s="23" t="s">
        <v>5254</v>
      </c>
      <c r="D4876" s="23" t="s">
        <v>20</v>
      </c>
      <c r="E4876" s="24">
        <v>8.39</v>
      </c>
    </row>
    <row r="4877" spans="2:5" ht="50.1" customHeight="1">
      <c r="B4877" s="23">
        <v>93363</v>
      </c>
      <c r="C4877" s="23" t="s">
        <v>5255</v>
      </c>
      <c r="D4877" s="23" t="s">
        <v>20</v>
      </c>
      <c r="E4877" s="24">
        <v>9.15</v>
      </c>
    </row>
    <row r="4878" spans="2:5" ht="50.1" customHeight="1">
      <c r="B4878" s="23">
        <v>93364</v>
      </c>
      <c r="C4878" s="23" t="s">
        <v>5256</v>
      </c>
      <c r="D4878" s="23" t="s">
        <v>20</v>
      </c>
      <c r="E4878" s="24">
        <v>7.11</v>
      </c>
    </row>
    <row r="4879" spans="2:5" ht="50.1" customHeight="1">
      <c r="B4879" s="23">
        <v>93365</v>
      </c>
      <c r="C4879" s="23" t="s">
        <v>5257</v>
      </c>
      <c r="D4879" s="23" t="s">
        <v>20</v>
      </c>
      <c r="E4879" s="24">
        <v>7.97</v>
      </c>
    </row>
    <row r="4880" spans="2:5" ht="50.1" customHeight="1">
      <c r="B4880" s="23">
        <v>93366</v>
      </c>
      <c r="C4880" s="23" t="s">
        <v>5258</v>
      </c>
      <c r="D4880" s="23" t="s">
        <v>20</v>
      </c>
      <c r="E4880" s="24">
        <v>6.49</v>
      </c>
    </row>
    <row r="4881" spans="2:5" ht="50.1" customHeight="1">
      <c r="B4881" s="23">
        <v>93367</v>
      </c>
      <c r="C4881" s="23" t="s">
        <v>5259</v>
      </c>
      <c r="D4881" s="23" t="s">
        <v>20</v>
      </c>
      <c r="E4881" s="24">
        <v>13.58</v>
      </c>
    </row>
    <row r="4882" spans="2:5" ht="50.1" customHeight="1">
      <c r="B4882" s="23">
        <v>93368</v>
      </c>
      <c r="C4882" s="23" t="s">
        <v>5260</v>
      </c>
      <c r="D4882" s="23" t="s">
        <v>20</v>
      </c>
      <c r="E4882" s="24">
        <v>10.9</v>
      </c>
    </row>
    <row r="4883" spans="2:5" ht="50.1" customHeight="1">
      <c r="B4883" s="23">
        <v>93369</v>
      </c>
      <c r="C4883" s="23" t="s">
        <v>5261</v>
      </c>
      <c r="D4883" s="23" t="s">
        <v>20</v>
      </c>
      <c r="E4883" s="24">
        <v>7.48</v>
      </c>
    </row>
    <row r="4884" spans="2:5" ht="50.1" customHeight="1">
      <c r="B4884" s="23">
        <v>93370</v>
      </c>
      <c r="C4884" s="23" t="s">
        <v>5262</v>
      </c>
      <c r="D4884" s="23" t="s">
        <v>20</v>
      </c>
      <c r="E4884" s="24">
        <v>8.26</v>
      </c>
    </row>
    <row r="4885" spans="2:5" ht="50.1" customHeight="1">
      <c r="B4885" s="23">
        <v>93371</v>
      </c>
      <c r="C4885" s="23" t="s">
        <v>5263</v>
      </c>
      <c r="D4885" s="23" t="s">
        <v>20</v>
      </c>
      <c r="E4885" s="24">
        <v>6.22</v>
      </c>
    </row>
    <row r="4886" spans="2:5" ht="50.1" customHeight="1">
      <c r="B4886" s="23">
        <v>93372</v>
      </c>
      <c r="C4886" s="23" t="s">
        <v>5264</v>
      </c>
      <c r="D4886" s="23" t="s">
        <v>20</v>
      </c>
      <c r="E4886" s="24">
        <v>7.13</v>
      </c>
    </row>
    <row r="4887" spans="2:5" ht="50.1" customHeight="1">
      <c r="B4887" s="23">
        <v>93373</v>
      </c>
      <c r="C4887" s="23" t="s">
        <v>5265</v>
      </c>
      <c r="D4887" s="23" t="s">
        <v>20</v>
      </c>
      <c r="E4887" s="24">
        <v>5.58</v>
      </c>
    </row>
    <row r="4888" spans="2:5" ht="50.1" customHeight="1">
      <c r="B4888" s="23">
        <v>93374</v>
      </c>
      <c r="C4888" s="23" t="s">
        <v>5266</v>
      </c>
      <c r="D4888" s="23" t="s">
        <v>20</v>
      </c>
      <c r="E4888" s="24">
        <v>18.21</v>
      </c>
    </row>
    <row r="4889" spans="2:5" ht="50.1" customHeight="1">
      <c r="B4889" s="23">
        <v>93375</v>
      </c>
      <c r="C4889" s="23" t="s">
        <v>5267</v>
      </c>
      <c r="D4889" s="23" t="s">
        <v>20</v>
      </c>
      <c r="E4889" s="24">
        <v>13.99</v>
      </c>
    </row>
    <row r="4890" spans="2:5" ht="50.1" customHeight="1">
      <c r="B4890" s="23">
        <v>93376</v>
      </c>
      <c r="C4890" s="23" t="s">
        <v>5268</v>
      </c>
      <c r="D4890" s="23" t="s">
        <v>20</v>
      </c>
      <c r="E4890" s="24">
        <v>11.36</v>
      </c>
    </row>
    <row r="4891" spans="2:5" ht="50.1" customHeight="1">
      <c r="B4891" s="23">
        <v>93377</v>
      </c>
      <c r="C4891" s="23" t="s">
        <v>5269</v>
      </c>
      <c r="D4891" s="23" t="s">
        <v>20</v>
      </c>
      <c r="E4891" s="24">
        <v>7.43</v>
      </c>
    </row>
    <row r="4892" spans="2:5" ht="50.1" customHeight="1">
      <c r="B4892" s="23">
        <v>93378</v>
      </c>
      <c r="C4892" s="23" t="s">
        <v>5270</v>
      </c>
      <c r="D4892" s="23" t="s">
        <v>20</v>
      </c>
      <c r="E4892" s="24">
        <v>17.100000000000001</v>
      </c>
    </row>
    <row r="4893" spans="2:5" ht="50.1" customHeight="1">
      <c r="B4893" s="23">
        <v>93379</v>
      </c>
      <c r="C4893" s="23" t="s">
        <v>5271</v>
      </c>
      <c r="D4893" s="23" t="s">
        <v>20</v>
      </c>
      <c r="E4893" s="24">
        <v>13.14</v>
      </c>
    </row>
    <row r="4894" spans="2:5" ht="50.1" customHeight="1">
      <c r="B4894" s="23">
        <v>93380</v>
      </c>
      <c r="C4894" s="23" t="s">
        <v>5272</v>
      </c>
      <c r="D4894" s="23" t="s">
        <v>20</v>
      </c>
      <c r="E4894" s="24">
        <v>10.71</v>
      </c>
    </row>
    <row r="4895" spans="2:5" ht="50.1" customHeight="1">
      <c r="B4895" s="23">
        <v>93381</v>
      </c>
      <c r="C4895" s="23" t="s">
        <v>5273</v>
      </c>
      <c r="D4895" s="23" t="s">
        <v>20</v>
      </c>
      <c r="E4895" s="24">
        <v>6.97</v>
      </c>
    </row>
    <row r="4896" spans="2:5" ht="50.1" customHeight="1">
      <c r="B4896" s="23">
        <v>93382</v>
      </c>
      <c r="C4896" s="23" t="s">
        <v>5274</v>
      </c>
      <c r="D4896" s="23" t="s">
        <v>20</v>
      </c>
      <c r="E4896" s="24">
        <v>22.81</v>
      </c>
    </row>
    <row r="4897" spans="2:5" ht="50.1" customHeight="1">
      <c r="B4897" s="23">
        <v>96995</v>
      </c>
      <c r="C4897" s="23" t="s">
        <v>5275</v>
      </c>
      <c r="D4897" s="23" t="s">
        <v>20</v>
      </c>
      <c r="E4897" s="24">
        <v>34.369999999999997</v>
      </c>
    </row>
    <row r="4898" spans="2:5" ht="50.1" customHeight="1">
      <c r="B4898" s="23">
        <v>72838</v>
      </c>
      <c r="C4898" s="23" t="s">
        <v>5276</v>
      </c>
      <c r="D4898" s="23" t="s">
        <v>12326</v>
      </c>
      <c r="E4898" s="24">
        <v>0.87</v>
      </c>
    </row>
    <row r="4899" spans="2:5" ht="50.1" customHeight="1">
      <c r="B4899" s="23">
        <v>72839</v>
      </c>
      <c r="C4899" s="23" t="s">
        <v>5277</v>
      </c>
      <c r="D4899" s="23" t="s">
        <v>12326</v>
      </c>
      <c r="E4899" s="24">
        <v>0.7</v>
      </c>
    </row>
    <row r="4900" spans="2:5" ht="50.1" customHeight="1">
      <c r="B4900" s="23">
        <v>72840</v>
      </c>
      <c r="C4900" s="23" t="s">
        <v>5278</v>
      </c>
      <c r="D4900" s="23" t="s">
        <v>12326</v>
      </c>
      <c r="E4900" s="24">
        <v>0.57999999999999996</v>
      </c>
    </row>
    <row r="4901" spans="2:5" ht="50.1" customHeight="1">
      <c r="B4901" s="23">
        <v>72844</v>
      </c>
      <c r="C4901" s="23" t="s">
        <v>5279</v>
      </c>
      <c r="D4901" s="23" t="s">
        <v>12323</v>
      </c>
      <c r="E4901" s="24">
        <v>0.76</v>
      </c>
    </row>
    <row r="4902" spans="2:5" ht="50.1" customHeight="1">
      <c r="B4902" s="23">
        <v>72845</v>
      </c>
      <c r="C4902" s="23" t="s">
        <v>5280</v>
      </c>
      <c r="D4902" s="23" t="s">
        <v>12323</v>
      </c>
      <c r="E4902" s="24">
        <v>4.5599999999999996</v>
      </c>
    </row>
    <row r="4903" spans="2:5" ht="50.1" customHeight="1">
      <c r="B4903" s="23">
        <v>72846</v>
      </c>
      <c r="C4903" s="23" t="s">
        <v>5281</v>
      </c>
      <c r="D4903" s="23" t="s">
        <v>12323</v>
      </c>
      <c r="E4903" s="24">
        <v>3.77</v>
      </c>
    </row>
    <row r="4904" spans="2:5" ht="50.1" customHeight="1">
      <c r="B4904" s="23">
        <v>72847</v>
      </c>
      <c r="C4904" s="23" t="s">
        <v>5282</v>
      </c>
      <c r="D4904" s="23" t="s">
        <v>12323</v>
      </c>
      <c r="E4904" s="24">
        <v>8.1300000000000008</v>
      </c>
    </row>
    <row r="4905" spans="2:5" ht="50.1" customHeight="1">
      <c r="B4905" s="23">
        <v>72848</v>
      </c>
      <c r="C4905" s="23" t="s">
        <v>5283</v>
      </c>
      <c r="D4905" s="23" t="s">
        <v>12323</v>
      </c>
      <c r="E4905" s="24">
        <v>2.0299999999999998</v>
      </c>
    </row>
    <row r="4906" spans="2:5" ht="50.1" customHeight="1">
      <c r="B4906" s="23">
        <v>72849</v>
      </c>
      <c r="C4906" s="23" t="s">
        <v>5284</v>
      </c>
      <c r="D4906" s="23" t="s">
        <v>12323</v>
      </c>
      <c r="E4906" s="24">
        <v>2.6</v>
      </c>
    </row>
    <row r="4907" spans="2:5" ht="50.1" customHeight="1">
      <c r="B4907" s="23">
        <v>72850</v>
      </c>
      <c r="C4907" s="23" t="s">
        <v>5285</v>
      </c>
      <c r="D4907" s="23" t="s">
        <v>12323</v>
      </c>
      <c r="E4907" s="24">
        <v>11.02</v>
      </c>
    </row>
    <row r="4908" spans="2:5" ht="50.1" customHeight="1">
      <c r="B4908" s="23">
        <v>72882</v>
      </c>
      <c r="C4908" s="23" t="s">
        <v>5276</v>
      </c>
      <c r="D4908" s="23" t="s">
        <v>12299</v>
      </c>
      <c r="E4908" s="24">
        <v>1.3</v>
      </c>
    </row>
    <row r="4909" spans="2:5" ht="50.1" customHeight="1">
      <c r="B4909" s="23">
        <v>72883</v>
      </c>
      <c r="C4909" s="23" t="s">
        <v>5277</v>
      </c>
      <c r="D4909" s="23" t="s">
        <v>12299</v>
      </c>
      <c r="E4909" s="24">
        <v>1.04</v>
      </c>
    </row>
    <row r="4910" spans="2:5" ht="50.1" customHeight="1">
      <c r="B4910" s="23">
        <v>72884</v>
      </c>
      <c r="C4910" s="23" t="s">
        <v>5278</v>
      </c>
      <c r="D4910" s="23" t="s">
        <v>12299</v>
      </c>
      <c r="E4910" s="24">
        <v>0.87</v>
      </c>
    </row>
    <row r="4911" spans="2:5" ht="50.1" customHeight="1">
      <c r="B4911" s="23">
        <v>72888</v>
      </c>
      <c r="C4911" s="23" t="s">
        <v>5279</v>
      </c>
      <c r="D4911" s="23" t="s">
        <v>20</v>
      </c>
      <c r="E4911" s="24">
        <v>1.1299999999999999</v>
      </c>
    </row>
    <row r="4912" spans="2:5" ht="50.1" customHeight="1">
      <c r="B4912" s="23">
        <v>72890</v>
      </c>
      <c r="C4912" s="23" t="s">
        <v>5286</v>
      </c>
      <c r="D4912" s="23" t="s">
        <v>20</v>
      </c>
      <c r="E4912" s="24">
        <v>6.86</v>
      </c>
    </row>
    <row r="4913" spans="2:5" ht="50.1" customHeight="1">
      <c r="B4913" s="23">
        <v>72891</v>
      </c>
      <c r="C4913" s="23" t="s">
        <v>65</v>
      </c>
      <c r="D4913" s="23" t="s">
        <v>20</v>
      </c>
      <c r="E4913" s="24">
        <v>5.65</v>
      </c>
    </row>
    <row r="4914" spans="2:5" ht="50.1" customHeight="1">
      <c r="B4914" s="23">
        <v>72892</v>
      </c>
      <c r="C4914" s="23" t="s">
        <v>5287</v>
      </c>
      <c r="D4914" s="23" t="s">
        <v>20</v>
      </c>
      <c r="E4914" s="24">
        <v>12.19</v>
      </c>
    </row>
    <row r="4915" spans="2:5" ht="50.1" customHeight="1">
      <c r="B4915" s="23">
        <v>72893</v>
      </c>
      <c r="C4915" s="23" t="s">
        <v>5288</v>
      </c>
      <c r="D4915" s="23" t="s">
        <v>20</v>
      </c>
      <c r="E4915" s="24">
        <v>3.04</v>
      </c>
    </row>
    <row r="4916" spans="2:5" ht="50.1" customHeight="1">
      <c r="B4916" s="23">
        <v>72894</v>
      </c>
      <c r="C4916" s="23" t="s">
        <v>5289</v>
      </c>
      <c r="D4916" s="23" t="s">
        <v>20</v>
      </c>
      <c r="E4916" s="24">
        <v>3.9</v>
      </c>
    </row>
    <row r="4917" spans="2:5" ht="50.1" customHeight="1">
      <c r="B4917" s="23">
        <v>72895</v>
      </c>
      <c r="C4917" s="23" t="s">
        <v>5290</v>
      </c>
      <c r="D4917" s="23" t="s">
        <v>20</v>
      </c>
      <c r="E4917" s="24">
        <v>20.57</v>
      </c>
    </row>
    <row r="4918" spans="2:5" ht="50.1" customHeight="1">
      <c r="B4918" s="23">
        <v>72897</v>
      </c>
      <c r="C4918" s="23" t="s">
        <v>5291</v>
      </c>
      <c r="D4918" s="23" t="s">
        <v>20</v>
      </c>
      <c r="E4918" s="24">
        <v>18.53</v>
      </c>
    </row>
    <row r="4919" spans="2:5" ht="50.1" customHeight="1">
      <c r="B4919" s="23">
        <v>72898</v>
      </c>
      <c r="C4919" s="23" t="s">
        <v>5292</v>
      </c>
      <c r="D4919" s="23" t="s">
        <v>20</v>
      </c>
      <c r="E4919" s="24">
        <v>3.74</v>
      </c>
    </row>
    <row r="4920" spans="2:5" ht="50.1" customHeight="1">
      <c r="B4920" s="23">
        <v>72899</v>
      </c>
      <c r="C4920" s="23" t="s">
        <v>5293</v>
      </c>
      <c r="D4920" s="23" t="s">
        <v>20</v>
      </c>
      <c r="E4920" s="24">
        <v>5.31</v>
      </c>
    </row>
    <row r="4921" spans="2:5" ht="50.1" customHeight="1">
      <c r="B4921" s="23">
        <v>72900</v>
      </c>
      <c r="C4921" s="23" t="s">
        <v>5294</v>
      </c>
      <c r="D4921" s="23" t="s">
        <v>20</v>
      </c>
      <c r="E4921" s="24">
        <v>5.85</v>
      </c>
    </row>
    <row r="4922" spans="2:5" ht="50.1" customHeight="1">
      <c r="B4922" s="23" t="s">
        <v>5295</v>
      </c>
      <c r="C4922" s="23" t="s">
        <v>5296</v>
      </c>
      <c r="D4922" s="23" t="s">
        <v>20</v>
      </c>
      <c r="E4922" s="24">
        <v>1.64</v>
      </c>
    </row>
    <row r="4923" spans="2:5" ht="50.1" customHeight="1">
      <c r="B4923" s="23" t="s">
        <v>5297</v>
      </c>
      <c r="C4923" s="23" t="s">
        <v>5298</v>
      </c>
      <c r="D4923" s="23" t="s">
        <v>20</v>
      </c>
      <c r="E4923" s="24">
        <v>2.91</v>
      </c>
    </row>
    <row r="4924" spans="2:5" ht="50.1" customHeight="1">
      <c r="B4924" s="23">
        <v>83356</v>
      </c>
      <c r="C4924" s="23" t="s">
        <v>5299</v>
      </c>
      <c r="D4924" s="23" t="s">
        <v>12299</v>
      </c>
      <c r="E4924" s="24">
        <v>0.77</v>
      </c>
    </row>
    <row r="4925" spans="2:5" ht="50.1" customHeight="1">
      <c r="B4925" s="23">
        <v>83358</v>
      </c>
      <c r="C4925" s="23" t="s">
        <v>5300</v>
      </c>
      <c r="D4925" s="23" t="s">
        <v>12299</v>
      </c>
      <c r="E4925" s="24">
        <v>1.6</v>
      </c>
    </row>
    <row r="4926" spans="2:5" ht="50.1" customHeight="1">
      <c r="B4926" s="23">
        <v>95303</v>
      </c>
      <c r="C4926" s="23" t="s">
        <v>5301</v>
      </c>
      <c r="D4926" s="23" t="s">
        <v>12299</v>
      </c>
      <c r="E4926" s="24">
        <v>0.99</v>
      </c>
    </row>
    <row r="4927" spans="2:5" ht="50.1" customHeight="1">
      <c r="B4927" s="23">
        <v>97912</v>
      </c>
      <c r="C4927" s="23" t="s">
        <v>5302</v>
      </c>
      <c r="D4927" s="23" t="s">
        <v>12299</v>
      </c>
      <c r="E4927" s="24">
        <v>2.14</v>
      </c>
    </row>
    <row r="4928" spans="2:5" ht="50.1" customHeight="1">
      <c r="B4928" s="23">
        <v>97913</v>
      </c>
      <c r="C4928" s="23" t="s">
        <v>5303</v>
      </c>
      <c r="D4928" s="23" t="s">
        <v>12299</v>
      </c>
      <c r="E4928" s="24">
        <v>1.64</v>
      </c>
    </row>
    <row r="4929" spans="2:5" ht="50.1" customHeight="1">
      <c r="B4929" s="23">
        <v>97914</v>
      </c>
      <c r="C4929" s="23" t="s">
        <v>5304</v>
      </c>
      <c r="D4929" s="23" t="s">
        <v>12299</v>
      </c>
      <c r="E4929" s="24">
        <v>1.53</v>
      </c>
    </row>
    <row r="4930" spans="2:5" ht="50.1" customHeight="1">
      <c r="B4930" s="23">
        <v>97915</v>
      </c>
      <c r="C4930" s="23" t="s">
        <v>5305</v>
      </c>
      <c r="D4930" s="23" t="s">
        <v>12299</v>
      </c>
      <c r="E4930" s="24">
        <v>1.0900000000000001</v>
      </c>
    </row>
    <row r="4931" spans="2:5" ht="50.1" customHeight="1">
      <c r="B4931" s="23">
        <v>97916</v>
      </c>
      <c r="C4931" s="23" t="s">
        <v>5306</v>
      </c>
      <c r="D4931" s="23" t="s">
        <v>12326</v>
      </c>
      <c r="E4931" s="24">
        <v>1.43</v>
      </c>
    </row>
    <row r="4932" spans="2:5" ht="50.1" customHeight="1">
      <c r="B4932" s="23">
        <v>97917</v>
      </c>
      <c r="C4932" s="23" t="s">
        <v>5307</v>
      </c>
      <c r="D4932" s="23" t="s">
        <v>12326</v>
      </c>
      <c r="E4932" s="24">
        <v>1.0900000000000001</v>
      </c>
    </row>
    <row r="4933" spans="2:5" ht="50.1" customHeight="1">
      <c r="B4933" s="23">
        <v>97918</v>
      </c>
      <c r="C4933" s="23" t="s">
        <v>5308</v>
      </c>
      <c r="D4933" s="23" t="s">
        <v>12326</v>
      </c>
      <c r="E4933" s="24">
        <v>1.02</v>
      </c>
    </row>
    <row r="4934" spans="2:5" ht="50.1" customHeight="1">
      <c r="B4934" s="23">
        <v>97919</v>
      </c>
      <c r="C4934" s="23" t="s">
        <v>5309</v>
      </c>
      <c r="D4934" s="23" t="s">
        <v>12326</v>
      </c>
      <c r="E4934" s="24">
        <v>0.73</v>
      </c>
    </row>
    <row r="4935" spans="2:5" ht="50.1" customHeight="1">
      <c r="B4935" s="23">
        <v>94097</v>
      </c>
      <c r="C4935" s="23" t="s">
        <v>5310</v>
      </c>
      <c r="D4935" s="23" t="s">
        <v>19</v>
      </c>
      <c r="E4935" s="24">
        <v>4.4400000000000004</v>
      </c>
    </row>
    <row r="4936" spans="2:5" ht="50.1" customHeight="1">
      <c r="B4936" s="23">
        <v>94098</v>
      </c>
      <c r="C4936" s="23" t="s">
        <v>5311</v>
      </c>
      <c r="D4936" s="23" t="s">
        <v>19</v>
      </c>
      <c r="E4936" s="24">
        <v>5.07</v>
      </c>
    </row>
    <row r="4937" spans="2:5" ht="50.1" customHeight="1">
      <c r="B4937" s="23">
        <v>94099</v>
      </c>
      <c r="C4937" s="23" t="s">
        <v>5312</v>
      </c>
      <c r="D4937" s="23" t="s">
        <v>19</v>
      </c>
      <c r="E4937" s="24">
        <v>2.2400000000000002</v>
      </c>
    </row>
    <row r="4938" spans="2:5" ht="50.1" customHeight="1">
      <c r="B4938" s="23">
        <v>94100</v>
      </c>
      <c r="C4938" s="23" t="s">
        <v>5313</v>
      </c>
      <c r="D4938" s="23" t="s">
        <v>19</v>
      </c>
      <c r="E4938" s="24">
        <v>2.86</v>
      </c>
    </row>
    <row r="4939" spans="2:5" ht="50.1" customHeight="1">
      <c r="B4939" s="23">
        <v>94102</v>
      </c>
      <c r="C4939" s="23" t="s">
        <v>5314</v>
      </c>
      <c r="D4939" s="23" t="s">
        <v>20</v>
      </c>
      <c r="E4939" s="24">
        <v>158.44999999999999</v>
      </c>
    </row>
    <row r="4940" spans="2:5" ht="50.1" customHeight="1">
      <c r="B4940" s="23">
        <v>94103</v>
      </c>
      <c r="C4940" s="23" t="s">
        <v>5315</v>
      </c>
      <c r="D4940" s="23" t="s">
        <v>20</v>
      </c>
      <c r="E4940" s="24">
        <v>200.62</v>
      </c>
    </row>
    <row r="4941" spans="2:5" ht="50.1" customHeight="1">
      <c r="B4941" s="23">
        <v>94104</v>
      </c>
      <c r="C4941" s="23" t="s">
        <v>5316</v>
      </c>
      <c r="D4941" s="23" t="s">
        <v>20</v>
      </c>
      <c r="E4941" s="24">
        <v>161.94</v>
      </c>
    </row>
    <row r="4942" spans="2:5" ht="50.1" customHeight="1">
      <c r="B4942" s="23">
        <v>94105</v>
      </c>
      <c r="C4942" s="23" t="s">
        <v>5317</v>
      </c>
      <c r="D4942" s="23" t="s">
        <v>20</v>
      </c>
      <c r="E4942" s="24">
        <v>204.16</v>
      </c>
    </row>
    <row r="4943" spans="2:5" ht="50.1" customHeight="1">
      <c r="B4943" s="23">
        <v>94106</v>
      </c>
      <c r="C4943" s="23" t="s">
        <v>5318</v>
      </c>
      <c r="D4943" s="23" t="s">
        <v>20</v>
      </c>
      <c r="E4943" s="24">
        <v>140.47999999999999</v>
      </c>
    </row>
    <row r="4944" spans="2:5" ht="50.1" customHeight="1">
      <c r="B4944" s="23">
        <v>94107</v>
      </c>
      <c r="C4944" s="23" t="s">
        <v>5319</v>
      </c>
      <c r="D4944" s="23" t="s">
        <v>20</v>
      </c>
      <c r="E4944" s="24">
        <v>182.69</v>
      </c>
    </row>
    <row r="4945" spans="2:5" ht="50.1" customHeight="1">
      <c r="B4945" s="23">
        <v>94108</v>
      </c>
      <c r="C4945" s="23" t="s">
        <v>5320</v>
      </c>
      <c r="D4945" s="23" t="s">
        <v>20</v>
      </c>
      <c r="E4945" s="24">
        <v>144</v>
      </c>
    </row>
    <row r="4946" spans="2:5" ht="50.1" customHeight="1">
      <c r="B4946" s="23">
        <v>94110</v>
      </c>
      <c r="C4946" s="23" t="s">
        <v>5321</v>
      </c>
      <c r="D4946" s="23" t="s">
        <v>20</v>
      </c>
      <c r="E4946" s="24">
        <v>186.19</v>
      </c>
    </row>
    <row r="4947" spans="2:5" ht="50.1" customHeight="1">
      <c r="B4947" s="23">
        <v>94111</v>
      </c>
      <c r="C4947" s="23" t="s">
        <v>5322</v>
      </c>
      <c r="D4947" s="23" t="s">
        <v>20</v>
      </c>
      <c r="E4947" s="24">
        <v>135.41</v>
      </c>
    </row>
    <row r="4948" spans="2:5" ht="50.1" customHeight="1">
      <c r="B4948" s="23">
        <v>94112</v>
      </c>
      <c r="C4948" s="23" t="s">
        <v>5323</v>
      </c>
      <c r="D4948" s="23" t="s">
        <v>20</v>
      </c>
      <c r="E4948" s="24">
        <v>172.24</v>
      </c>
    </row>
    <row r="4949" spans="2:5" ht="50.1" customHeight="1">
      <c r="B4949" s="23">
        <v>94113</v>
      </c>
      <c r="C4949" s="23" t="s">
        <v>5324</v>
      </c>
      <c r="D4949" s="23" t="s">
        <v>20</v>
      </c>
      <c r="E4949" s="24">
        <v>141.13</v>
      </c>
    </row>
    <row r="4950" spans="2:5" ht="50.1" customHeight="1">
      <c r="B4950" s="23">
        <v>94114</v>
      </c>
      <c r="C4950" s="23" t="s">
        <v>5325</v>
      </c>
      <c r="D4950" s="23" t="s">
        <v>20</v>
      </c>
      <c r="E4950" s="24">
        <v>178.71</v>
      </c>
    </row>
    <row r="4951" spans="2:5" ht="50.1" customHeight="1">
      <c r="B4951" s="23">
        <v>94115</v>
      </c>
      <c r="C4951" s="23" t="s">
        <v>5326</v>
      </c>
      <c r="D4951" s="23" t="s">
        <v>20</v>
      </c>
      <c r="E4951" s="24">
        <v>108.33</v>
      </c>
    </row>
    <row r="4952" spans="2:5" ht="50.1" customHeight="1">
      <c r="B4952" s="23">
        <v>94116</v>
      </c>
      <c r="C4952" s="23" t="s">
        <v>5327</v>
      </c>
      <c r="D4952" s="23" t="s">
        <v>20</v>
      </c>
      <c r="E4952" s="24">
        <v>141.27000000000001</v>
      </c>
    </row>
    <row r="4953" spans="2:5" ht="50.1" customHeight="1">
      <c r="B4953" s="23">
        <v>94117</v>
      </c>
      <c r="C4953" s="23" t="s">
        <v>5328</v>
      </c>
      <c r="D4953" s="23" t="s">
        <v>20</v>
      </c>
      <c r="E4953" s="24">
        <v>113.65</v>
      </c>
    </row>
    <row r="4954" spans="2:5" ht="50.1" customHeight="1">
      <c r="B4954" s="23">
        <v>94118</v>
      </c>
      <c r="C4954" s="23" t="s">
        <v>5329</v>
      </c>
      <c r="D4954" s="23" t="s">
        <v>20</v>
      </c>
      <c r="E4954" s="24">
        <v>147.52000000000001</v>
      </c>
    </row>
    <row r="4955" spans="2:5" ht="50.1" customHeight="1">
      <c r="B4955" s="23">
        <v>6514</v>
      </c>
      <c r="C4955" s="23" t="s">
        <v>5330</v>
      </c>
      <c r="D4955" s="23" t="s">
        <v>20</v>
      </c>
      <c r="E4955" s="24">
        <v>103.58</v>
      </c>
    </row>
    <row r="4956" spans="2:5" ht="50.1" customHeight="1">
      <c r="B4956" s="23">
        <v>88549</v>
      </c>
      <c r="C4956" s="23" t="s">
        <v>5331</v>
      </c>
      <c r="D4956" s="23" t="s">
        <v>20</v>
      </c>
      <c r="E4956" s="24">
        <v>83.01</v>
      </c>
    </row>
    <row r="4957" spans="2:5" ht="50.1" customHeight="1">
      <c r="B4957" s="23">
        <v>41721</v>
      </c>
      <c r="C4957" s="23" t="s">
        <v>5332</v>
      </c>
      <c r="D4957" s="23" t="s">
        <v>20</v>
      </c>
      <c r="E4957" s="24">
        <v>2.94</v>
      </c>
    </row>
    <row r="4958" spans="2:5" ht="50.1" customHeight="1">
      <c r="B4958" s="23">
        <v>41722</v>
      </c>
      <c r="C4958" s="23" t="s">
        <v>5333</v>
      </c>
      <c r="D4958" s="23" t="s">
        <v>20</v>
      </c>
      <c r="E4958" s="24">
        <v>4.29</v>
      </c>
    </row>
    <row r="4959" spans="2:5" ht="50.1" customHeight="1">
      <c r="B4959" s="23" t="s">
        <v>5334</v>
      </c>
      <c r="C4959" s="23" t="s">
        <v>5335</v>
      </c>
      <c r="D4959" s="23" t="s">
        <v>20</v>
      </c>
      <c r="E4959" s="24">
        <v>4.22</v>
      </c>
    </row>
    <row r="4960" spans="2:5" ht="50.1" customHeight="1">
      <c r="B4960" s="23" t="s">
        <v>5336</v>
      </c>
      <c r="C4960" s="23" t="s">
        <v>5337</v>
      </c>
      <c r="D4960" s="23" t="s">
        <v>20</v>
      </c>
      <c r="E4960" s="24">
        <v>5.1100000000000003</v>
      </c>
    </row>
    <row r="4961" spans="2:5" ht="50.1" customHeight="1">
      <c r="B4961" s="23" t="s">
        <v>5338</v>
      </c>
      <c r="C4961" s="23" t="s">
        <v>5339</v>
      </c>
      <c r="D4961" s="23" t="s">
        <v>20</v>
      </c>
      <c r="E4961" s="24">
        <v>1.56</v>
      </c>
    </row>
    <row r="4962" spans="2:5" ht="50.1" customHeight="1">
      <c r="B4962" s="23">
        <v>83344</v>
      </c>
      <c r="C4962" s="23" t="s">
        <v>102</v>
      </c>
      <c r="D4962" s="23" t="s">
        <v>20</v>
      </c>
      <c r="E4962" s="24">
        <v>0.85</v>
      </c>
    </row>
    <row r="4963" spans="2:5" ht="50.1" customHeight="1">
      <c r="B4963" s="23">
        <v>95606</v>
      </c>
      <c r="C4963" s="23" t="s">
        <v>5340</v>
      </c>
      <c r="D4963" s="23" t="s">
        <v>20</v>
      </c>
      <c r="E4963" s="24">
        <v>1.2</v>
      </c>
    </row>
    <row r="4964" spans="2:5" ht="50.1" customHeight="1">
      <c r="B4964" s="23">
        <v>72131</v>
      </c>
      <c r="C4964" s="23" t="s">
        <v>5341</v>
      </c>
      <c r="D4964" s="23" t="s">
        <v>19</v>
      </c>
      <c r="E4964" s="24">
        <v>107.46</v>
      </c>
    </row>
    <row r="4965" spans="2:5" ht="50.1" customHeight="1">
      <c r="B4965" s="23">
        <v>72132</v>
      </c>
      <c r="C4965" s="23" t="s">
        <v>5342</v>
      </c>
      <c r="D4965" s="23" t="s">
        <v>19</v>
      </c>
      <c r="E4965" s="24">
        <v>55.42</v>
      </c>
    </row>
    <row r="4966" spans="2:5" ht="50.1" customHeight="1">
      <c r="B4966" s="23">
        <v>72133</v>
      </c>
      <c r="C4966" s="23" t="s">
        <v>5343</v>
      </c>
      <c r="D4966" s="23" t="s">
        <v>19</v>
      </c>
      <c r="E4966" s="24">
        <v>192.44</v>
      </c>
    </row>
    <row r="4967" spans="2:5" ht="50.1" customHeight="1">
      <c r="B4967" s="23">
        <v>87471</v>
      </c>
      <c r="C4967" s="23" t="s">
        <v>5344</v>
      </c>
      <c r="D4967" s="23" t="s">
        <v>19</v>
      </c>
      <c r="E4967" s="24">
        <v>35.68</v>
      </c>
    </row>
    <row r="4968" spans="2:5" ht="50.1" customHeight="1">
      <c r="B4968" s="23">
        <v>87472</v>
      </c>
      <c r="C4968" s="23" t="s">
        <v>5345</v>
      </c>
      <c r="D4968" s="23" t="s">
        <v>19</v>
      </c>
      <c r="E4968" s="24">
        <v>36.409999999999997</v>
      </c>
    </row>
    <row r="4969" spans="2:5" ht="50.1" customHeight="1">
      <c r="B4969" s="23">
        <v>87473</v>
      </c>
      <c r="C4969" s="23" t="s">
        <v>5346</v>
      </c>
      <c r="D4969" s="23" t="s">
        <v>19</v>
      </c>
      <c r="E4969" s="24">
        <v>49.59</v>
      </c>
    </row>
    <row r="4970" spans="2:5" ht="50.1" customHeight="1">
      <c r="B4970" s="23">
        <v>87474</v>
      </c>
      <c r="C4970" s="23" t="s">
        <v>5347</v>
      </c>
      <c r="D4970" s="23" t="s">
        <v>19</v>
      </c>
      <c r="E4970" s="24">
        <v>50.43</v>
      </c>
    </row>
    <row r="4971" spans="2:5" ht="50.1" customHeight="1">
      <c r="B4971" s="23">
        <v>87475</v>
      </c>
      <c r="C4971" s="23" t="s">
        <v>5348</v>
      </c>
      <c r="D4971" s="23" t="s">
        <v>19</v>
      </c>
      <c r="E4971" s="24">
        <v>58.07</v>
      </c>
    </row>
    <row r="4972" spans="2:5" ht="50.1" customHeight="1">
      <c r="B4972" s="23">
        <v>87476</v>
      </c>
      <c r="C4972" s="23" t="s">
        <v>5349</v>
      </c>
      <c r="D4972" s="23" t="s">
        <v>19</v>
      </c>
      <c r="E4972" s="24">
        <v>59.04</v>
      </c>
    </row>
    <row r="4973" spans="2:5" ht="50.1" customHeight="1">
      <c r="B4973" s="23">
        <v>87477</v>
      </c>
      <c r="C4973" s="23" t="s">
        <v>5350</v>
      </c>
      <c r="D4973" s="23" t="s">
        <v>19</v>
      </c>
      <c r="E4973" s="24">
        <v>31.87</v>
      </c>
    </row>
    <row r="4974" spans="2:5" ht="50.1" customHeight="1">
      <c r="B4974" s="23">
        <v>87478</v>
      </c>
      <c r="C4974" s="23" t="s">
        <v>5351</v>
      </c>
      <c r="D4974" s="23" t="s">
        <v>19</v>
      </c>
      <c r="E4974" s="24">
        <v>32.6</v>
      </c>
    </row>
    <row r="4975" spans="2:5" ht="50.1" customHeight="1">
      <c r="B4975" s="23">
        <v>87479</v>
      </c>
      <c r="C4975" s="23" t="s">
        <v>5352</v>
      </c>
      <c r="D4975" s="23" t="s">
        <v>19</v>
      </c>
      <c r="E4975" s="24">
        <v>45.19</v>
      </c>
    </row>
    <row r="4976" spans="2:5" ht="50.1" customHeight="1">
      <c r="B4976" s="23">
        <v>87480</v>
      </c>
      <c r="C4976" s="23" t="s">
        <v>5353</v>
      </c>
      <c r="D4976" s="23" t="s">
        <v>19</v>
      </c>
      <c r="E4976" s="24">
        <v>46.03</v>
      </c>
    </row>
    <row r="4977" spans="2:5" ht="50.1" customHeight="1">
      <c r="B4977" s="23">
        <v>87481</v>
      </c>
      <c r="C4977" s="23" t="s">
        <v>5354</v>
      </c>
      <c r="D4977" s="23" t="s">
        <v>19</v>
      </c>
      <c r="E4977" s="24">
        <v>53.69</v>
      </c>
    </row>
    <row r="4978" spans="2:5" ht="50.1" customHeight="1">
      <c r="B4978" s="23">
        <v>87482</v>
      </c>
      <c r="C4978" s="23" t="s">
        <v>5355</v>
      </c>
      <c r="D4978" s="23" t="s">
        <v>19</v>
      </c>
      <c r="E4978" s="24">
        <v>54.66</v>
      </c>
    </row>
    <row r="4979" spans="2:5" ht="50.1" customHeight="1">
      <c r="B4979" s="23">
        <v>87483</v>
      </c>
      <c r="C4979" s="23" t="s">
        <v>5356</v>
      </c>
      <c r="D4979" s="23" t="s">
        <v>19</v>
      </c>
      <c r="E4979" s="24">
        <v>41.38</v>
      </c>
    </row>
    <row r="4980" spans="2:5" ht="50.1" customHeight="1">
      <c r="B4980" s="23">
        <v>87484</v>
      </c>
      <c r="C4980" s="23" t="s">
        <v>5357</v>
      </c>
      <c r="D4980" s="23" t="s">
        <v>19</v>
      </c>
      <c r="E4980" s="24">
        <v>42.11</v>
      </c>
    </row>
    <row r="4981" spans="2:5" ht="50.1" customHeight="1">
      <c r="B4981" s="23">
        <v>87485</v>
      </c>
      <c r="C4981" s="23" t="s">
        <v>5358</v>
      </c>
      <c r="D4981" s="23" t="s">
        <v>19</v>
      </c>
      <c r="E4981" s="24">
        <v>55.39</v>
      </c>
    </row>
    <row r="4982" spans="2:5" ht="50.1" customHeight="1">
      <c r="B4982" s="23">
        <v>87487</v>
      </c>
      <c r="C4982" s="23" t="s">
        <v>5359</v>
      </c>
      <c r="D4982" s="23" t="s">
        <v>19</v>
      </c>
      <c r="E4982" s="24">
        <v>63.68</v>
      </c>
    </row>
    <row r="4983" spans="2:5" ht="50.1" customHeight="1">
      <c r="B4983" s="23">
        <v>87488</v>
      </c>
      <c r="C4983" s="23" t="s">
        <v>5360</v>
      </c>
      <c r="D4983" s="23" t="s">
        <v>19</v>
      </c>
      <c r="E4983" s="24">
        <v>64.650000000000006</v>
      </c>
    </row>
    <row r="4984" spans="2:5" ht="50.1" customHeight="1">
      <c r="B4984" s="23">
        <v>87489</v>
      </c>
      <c r="C4984" s="23" t="s">
        <v>5361</v>
      </c>
      <c r="D4984" s="23" t="s">
        <v>19</v>
      </c>
      <c r="E4984" s="24">
        <v>35.119999999999997</v>
      </c>
    </row>
    <row r="4985" spans="2:5" ht="50.1" customHeight="1">
      <c r="B4985" s="23">
        <v>87490</v>
      </c>
      <c r="C4985" s="23" t="s">
        <v>5362</v>
      </c>
      <c r="D4985" s="23" t="s">
        <v>19</v>
      </c>
      <c r="E4985" s="24">
        <v>35.85</v>
      </c>
    </row>
    <row r="4986" spans="2:5" ht="50.1" customHeight="1">
      <c r="B4986" s="23">
        <v>87491</v>
      </c>
      <c r="C4986" s="23" t="s">
        <v>5363</v>
      </c>
      <c r="D4986" s="23" t="s">
        <v>19</v>
      </c>
      <c r="E4986" s="24">
        <v>48.54</v>
      </c>
    </row>
    <row r="4987" spans="2:5" ht="50.1" customHeight="1">
      <c r="B4987" s="23">
        <v>87492</v>
      </c>
      <c r="C4987" s="23" t="s">
        <v>5364</v>
      </c>
      <c r="D4987" s="23" t="s">
        <v>19</v>
      </c>
      <c r="E4987" s="24">
        <v>49.38</v>
      </c>
    </row>
    <row r="4988" spans="2:5" ht="50.1" customHeight="1">
      <c r="B4988" s="23">
        <v>87493</v>
      </c>
      <c r="C4988" s="23" t="s">
        <v>5365</v>
      </c>
      <c r="D4988" s="23" t="s">
        <v>19</v>
      </c>
      <c r="E4988" s="24">
        <v>57.12</v>
      </c>
    </row>
    <row r="4989" spans="2:5" ht="50.1" customHeight="1">
      <c r="B4989" s="23">
        <v>87494</v>
      </c>
      <c r="C4989" s="23" t="s">
        <v>5366</v>
      </c>
      <c r="D4989" s="23" t="s">
        <v>19</v>
      </c>
      <c r="E4989" s="24">
        <v>58.09</v>
      </c>
    </row>
    <row r="4990" spans="2:5" ht="50.1" customHeight="1">
      <c r="B4990" s="23">
        <v>87495</v>
      </c>
      <c r="C4990" s="23" t="s">
        <v>5367</v>
      </c>
      <c r="D4990" s="23" t="s">
        <v>19</v>
      </c>
      <c r="E4990" s="24">
        <v>63.36</v>
      </c>
    </row>
    <row r="4991" spans="2:5" ht="50.1" customHeight="1">
      <c r="B4991" s="23">
        <v>87496</v>
      </c>
      <c r="C4991" s="23" t="s">
        <v>5368</v>
      </c>
      <c r="D4991" s="23" t="s">
        <v>19</v>
      </c>
      <c r="E4991" s="24">
        <v>64.05</v>
      </c>
    </row>
    <row r="4992" spans="2:5" ht="50.1" customHeight="1">
      <c r="B4992" s="23">
        <v>87497</v>
      </c>
      <c r="C4992" s="23" t="s">
        <v>5369</v>
      </c>
      <c r="D4992" s="23" t="s">
        <v>19</v>
      </c>
      <c r="E4992" s="24">
        <v>60.42</v>
      </c>
    </row>
    <row r="4993" spans="2:5" ht="50.1" customHeight="1">
      <c r="B4993" s="23">
        <v>87498</v>
      </c>
      <c r="C4993" s="23" t="s">
        <v>5370</v>
      </c>
      <c r="D4993" s="23" t="s">
        <v>19</v>
      </c>
      <c r="E4993" s="24">
        <v>61.3</v>
      </c>
    </row>
    <row r="4994" spans="2:5" ht="50.1" customHeight="1">
      <c r="B4994" s="23">
        <v>87499</v>
      </c>
      <c r="C4994" s="23" t="s">
        <v>5371</v>
      </c>
      <c r="D4994" s="23" t="s">
        <v>19</v>
      </c>
      <c r="E4994" s="24">
        <v>69.8</v>
      </c>
    </row>
    <row r="4995" spans="2:5" ht="50.1" customHeight="1">
      <c r="B4995" s="23">
        <v>87500</v>
      </c>
      <c r="C4995" s="23" t="s">
        <v>5372</v>
      </c>
      <c r="D4995" s="23" t="s">
        <v>19</v>
      </c>
      <c r="E4995" s="24">
        <v>70.55</v>
      </c>
    </row>
    <row r="4996" spans="2:5" ht="50.1" customHeight="1">
      <c r="B4996" s="23">
        <v>87501</v>
      </c>
      <c r="C4996" s="23" t="s">
        <v>5373</v>
      </c>
      <c r="D4996" s="23" t="s">
        <v>19</v>
      </c>
      <c r="E4996" s="24">
        <v>108.9</v>
      </c>
    </row>
    <row r="4997" spans="2:5" ht="50.1" customHeight="1">
      <c r="B4997" s="23">
        <v>87502</v>
      </c>
      <c r="C4997" s="23" t="s">
        <v>5374</v>
      </c>
      <c r="D4997" s="23" t="s">
        <v>19</v>
      </c>
      <c r="E4997" s="24">
        <v>109.85</v>
      </c>
    </row>
    <row r="4998" spans="2:5" ht="50.1" customHeight="1">
      <c r="B4998" s="23">
        <v>87503</v>
      </c>
      <c r="C4998" s="23" t="s">
        <v>5375</v>
      </c>
      <c r="D4998" s="23" t="s">
        <v>19</v>
      </c>
      <c r="E4998" s="24">
        <v>53.85</v>
      </c>
    </row>
    <row r="4999" spans="2:5" ht="50.1" customHeight="1">
      <c r="B4999" s="23">
        <v>87504</v>
      </c>
      <c r="C4999" s="23" t="s">
        <v>5376</v>
      </c>
      <c r="D4999" s="23" t="s">
        <v>19</v>
      </c>
      <c r="E4999" s="24">
        <v>54.54</v>
      </c>
    </row>
    <row r="5000" spans="2:5" ht="50.1" customHeight="1">
      <c r="B5000" s="23">
        <v>87505</v>
      </c>
      <c r="C5000" s="23" t="s">
        <v>5377</v>
      </c>
      <c r="D5000" s="23" t="s">
        <v>19</v>
      </c>
      <c r="E5000" s="24">
        <v>50.95</v>
      </c>
    </row>
    <row r="5001" spans="2:5" ht="50.1" customHeight="1">
      <c r="B5001" s="23">
        <v>87506</v>
      </c>
      <c r="C5001" s="23" t="s">
        <v>5378</v>
      </c>
      <c r="D5001" s="23" t="s">
        <v>19</v>
      </c>
      <c r="E5001" s="24">
        <v>51.83</v>
      </c>
    </row>
    <row r="5002" spans="2:5" ht="50.1" customHeight="1">
      <c r="B5002" s="23">
        <v>87507</v>
      </c>
      <c r="C5002" s="23" t="s">
        <v>5379</v>
      </c>
      <c r="D5002" s="23" t="s">
        <v>19</v>
      </c>
      <c r="E5002" s="24">
        <v>57.21</v>
      </c>
    </row>
    <row r="5003" spans="2:5" ht="50.1" customHeight="1">
      <c r="B5003" s="23">
        <v>87508</v>
      </c>
      <c r="C5003" s="23" t="s">
        <v>5380</v>
      </c>
      <c r="D5003" s="23" t="s">
        <v>19</v>
      </c>
      <c r="E5003" s="24">
        <v>57.96</v>
      </c>
    </row>
    <row r="5004" spans="2:5" ht="50.1" customHeight="1">
      <c r="B5004" s="23">
        <v>87509</v>
      </c>
      <c r="C5004" s="23" t="s">
        <v>5381</v>
      </c>
      <c r="D5004" s="23" t="s">
        <v>19</v>
      </c>
      <c r="E5004" s="24">
        <v>88.39</v>
      </c>
    </row>
    <row r="5005" spans="2:5" ht="50.1" customHeight="1">
      <c r="B5005" s="23">
        <v>87510</v>
      </c>
      <c r="C5005" s="23" t="s">
        <v>5382</v>
      </c>
      <c r="D5005" s="23" t="s">
        <v>19</v>
      </c>
      <c r="E5005" s="24">
        <v>89.34</v>
      </c>
    </row>
    <row r="5006" spans="2:5" ht="50.1" customHeight="1">
      <c r="B5006" s="23">
        <v>87511</v>
      </c>
      <c r="C5006" s="23" t="s">
        <v>5383</v>
      </c>
      <c r="D5006" s="23" t="s">
        <v>19</v>
      </c>
      <c r="E5006" s="24">
        <v>71.400000000000006</v>
      </c>
    </row>
    <row r="5007" spans="2:5" ht="50.1" customHeight="1">
      <c r="B5007" s="23">
        <v>87512</v>
      </c>
      <c r="C5007" s="23" t="s">
        <v>5384</v>
      </c>
      <c r="D5007" s="23" t="s">
        <v>19</v>
      </c>
      <c r="E5007" s="24">
        <v>72.09</v>
      </c>
    </row>
    <row r="5008" spans="2:5" ht="50.1" customHeight="1">
      <c r="B5008" s="23">
        <v>87513</v>
      </c>
      <c r="C5008" s="23" t="s">
        <v>5385</v>
      </c>
      <c r="D5008" s="23" t="s">
        <v>19</v>
      </c>
      <c r="E5008" s="24">
        <v>68.77</v>
      </c>
    </row>
    <row r="5009" spans="2:5" ht="50.1" customHeight="1">
      <c r="B5009" s="23">
        <v>87514</v>
      </c>
      <c r="C5009" s="23" t="s">
        <v>5386</v>
      </c>
      <c r="D5009" s="23" t="s">
        <v>19</v>
      </c>
      <c r="E5009" s="24">
        <v>69.650000000000006</v>
      </c>
    </row>
    <row r="5010" spans="2:5" ht="50.1" customHeight="1">
      <c r="B5010" s="23">
        <v>87515</v>
      </c>
      <c r="C5010" s="23" t="s">
        <v>5387</v>
      </c>
      <c r="D5010" s="23" t="s">
        <v>19</v>
      </c>
      <c r="E5010" s="24">
        <v>81.010000000000005</v>
      </c>
    </row>
    <row r="5011" spans="2:5" ht="50.1" customHeight="1">
      <c r="B5011" s="23">
        <v>87516</v>
      </c>
      <c r="C5011" s="23" t="s">
        <v>5388</v>
      </c>
      <c r="D5011" s="23" t="s">
        <v>19</v>
      </c>
      <c r="E5011" s="24">
        <v>81.760000000000005</v>
      </c>
    </row>
    <row r="5012" spans="2:5" ht="50.1" customHeight="1">
      <c r="B5012" s="23">
        <v>87517</v>
      </c>
      <c r="C5012" s="23" t="s">
        <v>5389</v>
      </c>
      <c r="D5012" s="23" t="s">
        <v>19</v>
      </c>
      <c r="E5012" s="24">
        <v>126.34</v>
      </c>
    </row>
    <row r="5013" spans="2:5" ht="50.1" customHeight="1">
      <c r="B5013" s="23">
        <v>87518</v>
      </c>
      <c r="C5013" s="23" t="s">
        <v>5390</v>
      </c>
      <c r="D5013" s="23" t="s">
        <v>19</v>
      </c>
      <c r="E5013" s="24">
        <v>127.29</v>
      </c>
    </row>
    <row r="5014" spans="2:5" ht="50.1" customHeight="1">
      <c r="B5014" s="23">
        <v>87519</v>
      </c>
      <c r="C5014" s="23" t="s">
        <v>5391</v>
      </c>
      <c r="D5014" s="23" t="s">
        <v>19</v>
      </c>
      <c r="E5014" s="24">
        <v>58.9</v>
      </c>
    </row>
    <row r="5015" spans="2:5" ht="50.1" customHeight="1">
      <c r="B5015" s="23">
        <v>87520</v>
      </c>
      <c r="C5015" s="23" t="s">
        <v>5392</v>
      </c>
      <c r="D5015" s="23" t="s">
        <v>19</v>
      </c>
      <c r="E5015" s="24">
        <v>59.59</v>
      </c>
    </row>
    <row r="5016" spans="2:5" ht="50.1" customHeight="1">
      <c r="B5016" s="23">
        <v>87521</v>
      </c>
      <c r="C5016" s="23" t="s">
        <v>5393</v>
      </c>
      <c r="D5016" s="23" t="s">
        <v>19</v>
      </c>
      <c r="E5016" s="24">
        <v>56.04</v>
      </c>
    </row>
    <row r="5017" spans="2:5" ht="50.1" customHeight="1">
      <c r="B5017" s="23">
        <v>87522</v>
      </c>
      <c r="C5017" s="23" t="s">
        <v>5394</v>
      </c>
      <c r="D5017" s="23" t="s">
        <v>19</v>
      </c>
      <c r="E5017" s="24">
        <v>56.92</v>
      </c>
    </row>
    <row r="5018" spans="2:5" ht="50.1" customHeight="1">
      <c r="B5018" s="23">
        <v>87523</v>
      </c>
      <c r="C5018" s="23" t="s">
        <v>5395</v>
      </c>
      <c r="D5018" s="23" t="s">
        <v>19</v>
      </c>
      <c r="E5018" s="24">
        <v>64.02</v>
      </c>
    </row>
    <row r="5019" spans="2:5" ht="50.1" customHeight="1">
      <c r="B5019" s="23">
        <v>87524</v>
      </c>
      <c r="C5019" s="23" t="s">
        <v>5396</v>
      </c>
      <c r="D5019" s="23" t="s">
        <v>19</v>
      </c>
      <c r="E5019" s="24">
        <v>64.77</v>
      </c>
    </row>
    <row r="5020" spans="2:5" ht="50.1" customHeight="1">
      <c r="B5020" s="23">
        <v>87525</v>
      </c>
      <c r="C5020" s="23" t="s">
        <v>5397</v>
      </c>
      <c r="D5020" s="23" t="s">
        <v>19</v>
      </c>
      <c r="E5020" s="24">
        <v>98.94</v>
      </c>
    </row>
    <row r="5021" spans="2:5" ht="50.1" customHeight="1">
      <c r="B5021" s="23">
        <v>87526</v>
      </c>
      <c r="C5021" s="23" t="s">
        <v>5398</v>
      </c>
      <c r="D5021" s="23" t="s">
        <v>19</v>
      </c>
      <c r="E5021" s="24">
        <v>99.89</v>
      </c>
    </row>
    <row r="5022" spans="2:5" ht="50.1" customHeight="1">
      <c r="B5022" s="23">
        <v>89043</v>
      </c>
      <c r="C5022" s="23" t="s">
        <v>5399</v>
      </c>
      <c r="D5022" s="23" t="s">
        <v>19</v>
      </c>
      <c r="E5022" s="24">
        <v>60.13</v>
      </c>
    </row>
    <row r="5023" spans="2:5" ht="50.1" customHeight="1">
      <c r="B5023" s="23">
        <v>89168</v>
      </c>
      <c r="C5023" s="23" t="s">
        <v>5400</v>
      </c>
      <c r="D5023" s="23" t="s">
        <v>19</v>
      </c>
      <c r="E5023" s="24">
        <v>61.98</v>
      </c>
    </row>
    <row r="5024" spans="2:5" ht="50.1" customHeight="1">
      <c r="B5024" s="23">
        <v>89977</v>
      </c>
      <c r="C5024" s="23" t="s">
        <v>5401</v>
      </c>
      <c r="D5024" s="23" t="s">
        <v>19</v>
      </c>
      <c r="E5024" s="24">
        <v>105.87</v>
      </c>
    </row>
    <row r="5025" spans="2:5" ht="50.1" customHeight="1">
      <c r="B5025" s="23">
        <v>90112</v>
      </c>
      <c r="C5025" s="23" t="s">
        <v>5402</v>
      </c>
      <c r="D5025" s="23" t="s">
        <v>19</v>
      </c>
      <c r="E5025" s="24">
        <v>56.23</v>
      </c>
    </row>
    <row r="5026" spans="2:5" ht="50.1" customHeight="1">
      <c r="B5026" s="23">
        <v>95474</v>
      </c>
      <c r="C5026" s="23" t="s">
        <v>5403</v>
      </c>
      <c r="D5026" s="23" t="s">
        <v>20</v>
      </c>
      <c r="E5026" s="24">
        <v>557.33000000000004</v>
      </c>
    </row>
    <row r="5027" spans="2:5" ht="50.1" customHeight="1">
      <c r="B5027" s="23">
        <v>89282</v>
      </c>
      <c r="C5027" s="23" t="s">
        <v>5404</v>
      </c>
      <c r="D5027" s="23" t="s">
        <v>19</v>
      </c>
      <c r="E5027" s="24">
        <v>44.93</v>
      </c>
    </row>
    <row r="5028" spans="2:5" ht="50.1" customHeight="1">
      <c r="B5028" s="23">
        <v>89283</v>
      </c>
      <c r="C5028" s="23" t="s">
        <v>5405</v>
      </c>
      <c r="D5028" s="23" t="s">
        <v>19</v>
      </c>
      <c r="E5028" s="24">
        <v>46.66</v>
      </c>
    </row>
    <row r="5029" spans="2:5" ht="50.1" customHeight="1">
      <c r="B5029" s="23">
        <v>89284</v>
      </c>
      <c r="C5029" s="23" t="s">
        <v>5406</v>
      </c>
      <c r="D5029" s="23" t="s">
        <v>19</v>
      </c>
      <c r="E5029" s="24">
        <v>40.44</v>
      </c>
    </row>
    <row r="5030" spans="2:5" ht="50.1" customHeight="1">
      <c r="B5030" s="23">
        <v>89285</v>
      </c>
      <c r="C5030" s="23" t="s">
        <v>5407</v>
      </c>
      <c r="D5030" s="23" t="s">
        <v>19</v>
      </c>
      <c r="E5030" s="24">
        <v>42.17</v>
      </c>
    </row>
    <row r="5031" spans="2:5" ht="50.1" customHeight="1">
      <c r="B5031" s="23">
        <v>89286</v>
      </c>
      <c r="C5031" s="23" t="s">
        <v>5408</v>
      </c>
      <c r="D5031" s="23" t="s">
        <v>19</v>
      </c>
      <c r="E5031" s="24">
        <v>48.92</v>
      </c>
    </row>
    <row r="5032" spans="2:5" ht="50.1" customHeight="1">
      <c r="B5032" s="23">
        <v>89287</v>
      </c>
      <c r="C5032" s="23" t="s">
        <v>5409</v>
      </c>
      <c r="D5032" s="23" t="s">
        <v>19</v>
      </c>
      <c r="E5032" s="24">
        <v>50.65</v>
      </c>
    </row>
    <row r="5033" spans="2:5" ht="50.1" customHeight="1">
      <c r="B5033" s="23">
        <v>89288</v>
      </c>
      <c r="C5033" s="23" t="s">
        <v>5410</v>
      </c>
      <c r="D5033" s="23" t="s">
        <v>19</v>
      </c>
      <c r="E5033" s="24">
        <v>42.76</v>
      </c>
    </row>
    <row r="5034" spans="2:5" ht="50.1" customHeight="1">
      <c r="B5034" s="23">
        <v>89289</v>
      </c>
      <c r="C5034" s="23" t="s">
        <v>5411</v>
      </c>
      <c r="D5034" s="23" t="s">
        <v>19</v>
      </c>
      <c r="E5034" s="24">
        <v>44.49</v>
      </c>
    </row>
    <row r="5035" spans="2:5" ht="50.1" customHeight="1">
      <c r="B5035" s="23">
        <v>89290</v>
      </c>
      <c r="C5035" s="23" t="s">
        <v>5412</v>
      </c>
      <c r="D5035" s="23" t="s">
        <v>19</v>
      </c>
      <c r="E5035" s="24">
        <v>53.09</v>
      </c>
    </row>
    <row r="5036" spans="2:5" ht="50.1" customHeight="1">
      <c r="B5036" s="23">
        <v>89291</v>
      </c>
      <c r="C5036" s="23" t="s">
        <v>5413</v>
      </c>
      <c r="D5036" s="23" t="s">
        <v>19</v>
      </c>
      <c r="E5036" s="24">
        <v>55.01</v>
      </c>
    </row>
    <row r="5037" spans="2:5" ht="50.1" customHeight="1">
      <c r="B5037" s="23">
        <v>89292</v>
      </c>
      <c r="C5037" s="23" t="s">
        <v>5414</v>
      </c>
      <c r="D5037" s="23" t="s">
        <v>19</v>
      </c>
      <c r="E5037" s="24">
        <v>48.64</v>
      </c>
    </row>
    <row r="5038" spans="2:5" ht="50.1" customHeight="1">
      <c r="B5038" s="23">
        <v>89293</v>
      </c>
      <c r="C5038" s="23" t="s">
        <v>5415</v>
      </c>
      <c r="D5038" s="23" t="s">
        <v>19</v>
      </c>
      <c r="E5038" s="24">
        <v>50.56</v>
      </c>
    </row>
    <row r="5039" spans="2:5" ht="50.1" customHeight="1">
      <c r="B5039" s="23">
        <v>89294</v>
      </c>
      <c r="C5039" s="23" t="s">
        <v>5416</v>
      </c>
      <c r="D5039" s="23" t="s">
        <v>19</v>
      </c>
      <c r="E5039" s="24">
        <v>58.49</v>
      </c>
    </row>
    <row r="5040" spans="2:5" ht="50.1" customHeight="1">
      <c r="B5040" s="23">
        <v>89295</v>
      </c>
      <c r="C5040" s="23" t="s">
        <v>5417</v>
      </c>
      <c r="D5040" s="23" t="s">
        <v>19</v>
      </c>
      <c r="E5040" s="24">
        <v>60.41</v>
      </c>
    </row>
    <row r="5041" spans="2:5" ht="50.1" customHeight="1">
      <c r="B5041" s="23">
        <v>89296</v>
      </c>
      <c r="C5041" s="23" t="s">
        <v>5418</v>
      </c>
      <c r="D5041" s="23" t="s">
        <v>19</v>
      </c>
      <c r="E5041" s="24">
        <v>51.72</v>
      </c>
    </row>
    <row r="5042" spans="2:5" ht="50.1" customHeight="1">
      <c r="B5042" s="23">
        <v>89297</v>
      </c>
      <c r="C5042" s="23" t="s">
        <v>5419</v>
      </c>
      <c r="D5042" s="23" t="s">
        <v>19</v>
      </c>
      <c r="E5042" s="24">
        <v>53.64</v>
      </c>
    </row>
    <row r="5043" spans="2:5" ht="50.1" customHeight="1">
      <c r="B5043" s="23">
        <v>89298</v>
      </c>
      <c r="C5043" s="23" t="s">
        <v>5420</v>
      </c>
      <c r="D5043" s="23" t="s">
        <v>19</v>
      </c>
      <c r="E5043" s="24">
        <v>54.23</v>
      </c>
    </row>
    <row r="5044" spans="2:5" ht="50.1" customHeight="1">
      <c r="B5044" s="23">
        <v>89299</v>
      </c>
      <c r="C5044" s="23" t="s">
        <v>5421</v>
      </c>
      <c r="D5044" s="23" t="s">
        <v>19</v>
      </c>
      <c r="E5044" s="24">
        <v>56.68</v>
      </c>
    </row>
    <row r="5045" spans="2:5" ht="50.1" customHeight="1">
      <c r="B5045" s="23">
        <v>89300</v>
      </c>
      <c r="C5045" s="23" t="s">
        <v>5422</v>
      </c>
      <c r="D5045" s="23" t="s">
        <v>19</v>
      </c>
      <c r="E5045" s="24">
        <v>49.73</v>
      </c>
    </row>
    <row r="5046" spans="2:5" ht="50.1" customHeight="1">
      <c r="B5046" s="23">
        <v>89301</v>
      </c>
      <c r="C5046" s="23" t="s">
        <v>5423</v>
      </c>
      <c r="D5046" s="23" t="s">
        <v>19</v>
      </c>
      <c r="E5046" s="24">
        <v>52.18</v>
      </c>
    </row>
    <row r="5047" spans="2:5" ht="50.1" customHeight="1">
      <c r="B5047" s="23">
        <v>89302</v>
      </c>
      <c r="C5047" s="23" t="s">
        <v>5424</v>
      </c>
      <c r="D5047" s="23" t="s">
        <v>19</v>
      </c>
      <c r="E5047" s="24">
        <v>61.09</v>
      </c>
    </row>
    <row r="5048" spans="2:5" ht="50.1" customHeight="1">
      <c r="B5048" s="23">
        <v>89303</v>
      </c>
      <c r="C5048" s="23" t="s">
        <v>5425</v>
      </c>
      <c r="D5048" s="23" t="s">
        <v>19</v>
      </c>
      <c r="E5048" s="24">
        <v>63.54</v>
      </c>
    </row>
    <row r="5049" spans="2:5" ht="50.1" customHeight="1">
      <c r="B5049" s="23">
        <v>89304</v>
      </c>
      <c r="C5049" s="23" t="s">
        <v>5426</v>
      </c>
      <c r="D5049" s="23" t="s">
        <v>19</v>
      </c>
      <c r="E5049" s="24">
        <v>53.83</v>
      </c>
    </row>
    <row r="5050" spans="2:5" ht="50.1" customHeight="1">
      <c r="B5050" s="23">
        <v>89305</v>
      </c>
      <c r="C5050" s="23" t="s">
        <v>5427</v>
      </c>
      <c r="D5050" s="23" t="s">
        <v>19</v>
      </c>
      <c r="E5050" s="24">
        <v>56.28</v>
      </c>
    </row>
    <row r="5051" spans="2:5" ht="50.1" customHeight="1">
      <c r="B5051" s="23">
        <v>89306</v>
      </c>
      <c r="C5051" s="23" t="s">
        <v>5428</v>
      </c>
      <c r="D5051" s="23" t="s">
        <v>19</v>
      </c>
      <c r="E5051" s="24">
        <v>62.55</v>
      </c>
    </row>
    <row r="5052" spans="2:5" ht="50.1" customHeight="1">
      <c r="B5052" s="23">
        <v>89307</v>
      </c>
      <c r="C5052" s="23" t="s">
        <v>5429</v>
      </c>
      <c r="D5052" s="23" t="s">
        <v>19</v>
      </c>
      <c r="E5052" s="24">
        <v>65.28</v>
      </c>
    </row>
    <row r="5053" spans="2:5" ht="50.1" customHeight="1">
      <c r="B5053" s="23">
        <v>89308</v>
      </c>
      <c r="C5053" s="23" t="s">
        <v>5430</v>
      </c>
      <c r="D5053" s="23" t="s">
        <v>19</v>
      </c>
      <c r="E5053" s="24">
        <v>58.11</v>
      </c>
    </row>
    <row r="5054" spans="2:5" ht="50.1" customHeight="1">
      <c r="B5054" s="23">
        <v>89309</v>
      </c>
      <c r="C5054" s="23" t="s">
        <v>5431</v>
      </c>
      <c r="D5054" s="23" t="s">
        <v>19</v>
      </c>
      <c r="E5054" s="24">
        <v>60.84</v>
      </c>
    </row>
    <row r="5055" spans="2:5" ht="50.1" customHeight="1">
      <c r="B5055" s="23">
        <v>89310</v>
      </c>
      <c r="C5055" s="23" t="s">
        <v>5432</v>
      </c>
      <c r="D5055" s="23" t="s">
        <v>19</v>
      </c>
      <c r="E5055" s="24">
        <v>70.75</v>
      </c>
    </row>
    <row r="5056" spans="2:5" ht="50.1" customHeight="1">
      <c r="B5056" s="23">
        <v>89311</v>
      </c>
      <c r="C5056" s="23" t="s">
        <v>5433</v>
      </c>
      <c r="D5056" s="23" t="s">
        <v>19</v>
      </c>
      <c r="E5056" s="24">
        <v>73.48</v>
      </c>
    </row>
    <row r="5057" spans="2:5" ht="50.1" customHeight="1">
      <c r="B5057" s="23">
        <v>89312</v>
      </c>
      <c r="C5057" s="23" t="s">
        <v>5434</v>
      </c>
      <c r="D5057" s="23" t="s">
        <v>19</v>
      </c>
      <c r="E5057" s="24">
        <v>62.96</v>
      </c>
    </row>
    <row r="5058" spans="2:5" ht="50.1" customHeight="1">
      <c r="B5058" s="23">
        <v>89313</v>
      </c>
      <c r="C5058" s="23" t="s">
        <v>5435</v>
      </c>
      <c r="D5058" s="23" t="s">
        <v>19</v>
      </c>
      <c r="E5058" s="24">
        <v>65.69</v>
      </c>
    </row>
    <row r="5059" spans="2:5" ht="50.1" customHeight="1">
      <c r="B5059" s="23">
        <v>95465</v>
      </c>
      <c r="C5059" s="23" t="s">
        <v>5436</v>
      </c>
      <c r="D5059" s="23" t="s">
        <v>19</v>
      </c>
      <c r="E5059" s="24">
        <v>111.61</v>
      </c>
    </row>
    <row r="5060" spans="2:5" ht="50.1" customHeight="1">
      <c r="B5060" s="23">
        <v>87447</v>
      </c>
      <c r="C5060" s="23" t="s">
        <v>5437</v>
      </c>
      <c r="D5060" s="23" t="s">
        <v>19</v>
      </c>
      <c r="E5060" s="24">
        <v>41.89</v>
      </c>
    </row>
    <row r="5061" spans="2:5" ht="50.1" customHeight="1">
      <c r="B5061" s="23">
        <v>87448</v>
      </c>
      <c r="C5061" s="23" t="s">
        <v>5438</v>
      </c>
      <c r="D5061" s="23" t="s">
        <v>19</v>
      </c>
      <c r="E5061" s="24">
        <v>42.16</v>
      </c>
    </row>
    <row r="5062" spans="2:5" ht="50.1" customHeight="1">
      <c r="B5062" s="23">
        <v>87449</v>
      </c>
      <c r="C5062" s="23" t="s">
        <v>5439</v>
      </c>
      <c r="D5062" s="23" t="s">
        <v>19</v>
      </c>
      <c r="E5062" s="24">
        <v>54.01</v>
      </c>
    </row>
    <row r="5063" spans="2:5" ht="50.1" customHeight="1">
      <c r="B5063" s="23">
        <v>87450</v>
      </c>
      <c r="C5063" s="23" t="s">
        <v>5440</v>
      </c>
      <c r="D5063" s="23" t="s">
        <v>19</v>
      </c>
      <c r="E5063" s="24">
        <v>54.74</v>
      </c>
    </row>
    <row r="5064" spans="2:5" ht="50.1" customHeight="1">
      <c r="B5064" s="23">
        <v>87451</v>
      </c>
      <c r="C5064" s="23" t="s">
        <v>5441</v>
      </c>
      <c r="D5064" s="23" t="s">
        <v>19</v>
      </c>
      <c r="E5064" s="24">
        <v>65</v>
      </c>
    </row>
    <row r="5065" spans="2:5" ht="50.1" customHeight="1">
      <c r="B5065" s="23">
        <v>87452</v>
      </c>
      <c r="C5065" s="23" t="s">
        <v>5442</v>
      </c>
      <c r="D5065" s="23" t="s">
        <v>19</v>
      </c>
      <c r="E5065" s="24">
        <v>65.290000000000006</v>
      </c>
    </row>
    <row r="5066" spans="2:5" ht="50.1" customHeight="1">
      <c r="B5066" s="23">
        <v>87453</v>
      </c>
      <c r="C5066" s="23" t="s">
        <v>5443</v>
      </c>
      <c r="D5066" s="23" t="s">
        <v>19</v>
      </c>
      <c r="E5066" s="24">
        <v>38.36</v>
      </c>
    </row>
    <row r="5067" spans="2:5" ht="50.1" customHeight="1">
      <c r="B5067" s="23">
        <v>87454</v>
      </c>
      <c r="C5067" s="23" t="s">
        <v>5444</v>
      </c>
      <c r="D5067" s="23" t="s">
        <v>19</v>
      </c>
      <c r="E5067" s="24">
        <v>38.979999999999997</v>
      </c>
    </row>
    <row r="5068" spans="2:5" ht="50.1" customHeight="1">
      <c r="B5068" s="23">
        <v>87455</v>
      </c>
      <c r="C5068" s="23" t="s">
        <v>5445</v>
      </c>
      <c r="D5068" s="23" t="s">
        <v>19</v>
      </c>
      <c r="E5068" s="24">
        <v>49.65</v>
      </c>
    </row>
    <row r="5069" spans="2:5" ht="50.1" customHeight="1">
      <c r="B5069" s="23">
        <v>87456</v>
      </c>
      <c r="C5069" s="23" t="s">
        <v>5446</v>
      </c>
      <c r="D5069" s="23" t="s">
        <v>19</v>
      </c>
      <c r="E5069" s="24">
        <v>50.61</v>
      </c>
    </row>
    <row r="5070" spans="2:5" ht="50.1" customHeight="1">
      <c r="B5070" s="23">
        <v>87457</v>
      </c>
      <c r="C5070" s="23" t="s">
        <v>5447</v>
      </c>
      <c r="D5070" s="23" t="s">
        <v>19</v>
      </c>
      <c r="E5070" s="24">
        <v>59.98</v>
      </c>
    </row>
    <row r="5071" spans="2:5" ht="50.1" customHeight="1">
      <c r="B5071" s="23">
        <v>87458</v>
      </c>
      <c r="C5071" s="23" t="s">
        <v>5448</v>
      </c>
      <c r="D5071" s="23" t="s">
        <v>19</v>
      </c>
      <c r="E5071" s="24">
        <v>60.89</v>
      </c>
    </row>
    <row r="5072" spans="2:5" ht="50.1" customHeight="1">
      <c r="B5072" s="23">
        <v>87459</v>
      </c>
      <c r="C5072" s="23" t="s">
        <v>5449</v>
      </c>
      <c r="D5072" s="23" t="s">
        <v>19</v>
      </c>
      <c r="E5072" s="24">
        <v>47.46</v>
      </c>
    </row>
    <row r="5073" spans="2:5" ht="50.1" customHeight="1">
      <c r="B5073" s="23">
        <v>87460</v>
      </c>
      <c r="C5073" s="23" t="s">
        <v>5450</v>
      </c>
      <c r="D5073" s="23" t="s">
        <v>19</v>
      </c>
      <c r="E5073" s="24">
        <v>48.08</v>
      </c>
    </row>
    <row r="5074" spans="2:5" ht="50.1" customHeight="1">
      <c r="B5074" s="23">
        <v>87461</v>
      </c>
      <c r="C5074" s="23" t="s">
        <v>5451</v>
      </c>
      <c r="D5074" s="23" t="s">
        <v>19</v>
      </c>
      <c r="E5074" s="24">
        <v>59.6</v>
      </c>
    </row>
    <row r="5075" spans="2:5" ht="50.1" customHeight="1">
      <c r="B5075" s="23">
        <v>87462</v>
      </c>
      <c r="C5075" s="23" t="s">
        <v>5452</v>
      </c>
      <c r="D5075" s="23" t="s">
        <v>19</v>
      </c>
      <c r="E5075" s="24">
        <v>60.33</v>
      </c>
    </row>
    <row r="5076" spans="2:5" ht="50.1" customHeight="1">
      <c r="B5076" s="23">
        <v>87463</v>
      </c>
      <c r="C5076" s="23" t="s">
        <v>5453</v>
      </c>
      <c r="D5076" s="23" t="s">
        <v>19</v>
      </c>
      <c r="E5076" s="24">
        <v>70.010000000000005</v>
      </c>
    </row>
    <row r="5077" spans="2:5" ht="50.1" customHeight="1">
      <c r="B5077" s="23">
        <v>87464</v>
      </c>
      <c r="C5077" s="23" t="s">
        <v>5454</v>
      </c>
      <c r="D5077" s="23" t="s">
        <v>19</v>
      </c>
      <c r="E5077" s="24">
        <v>70.92</v>
      </c>
    </row>
    <row r="5078" spans="2:5" ht="50.1" customHeight="1">
      <c r="B5078" s="23">
        <v>87465</v>
      </c>
      <c r="C5078" s="23" t="s">
        <v>5455</v>
      </c>
      <c r="D5078" s="23" t="s">
        <v>19</v>
      </c>
      <c r="E5078" s="24">
        <v>41.48</v>
      </c>
    </row>
    <row r="5079" spans="2:5" ht="50.1" customHeight="1">
      <c r="B5079" s="23">
        <v>87466</v>
      </c>
      <c r="C5079" s="23" t="s">
        <v>5456</v>
      </c>
      <c r="D5079" s="23" t="s">
        <v>19</v>
      </c>
      <c r="E5079" s="24">
        <v>42.1</v>
      </c>
    </row>
    <row r="5080" spans="2:5" ht="50.1" customHeight="1">
      <c r="B5080" s="23">
        <v>87467</v>
      </c>
      <c r="C5080" s="23" t="s">
        <v>5457</v>
      </c>
      <c r="D5080" s="23" t="s">
        <v>19</v>
      </c>
      <c r="E5080" s="24">
        <v>53.03</v>
      </c>
    </row>
    <row r="5081" spans="2:5" ht="50.1" customHeight="1">
      <c r="B5081" s="23">
        <v>87468</v>
      </c>
      <c r="C5081" s="23" t="s">
        <v>5458</v>
      </c>
      <c r="D5081" s="23" t="s">
        <v>19</v>
      </c>
      <c r="E5081" s="24">
        <v>53.76</v>
      </c>
    </row>
    <row r="5082" spans="2:5" ht="50.1" customHeight="1">
      <c r="B5082" s="23">
        <v>87469</v>
      </c>
      <c r="C5082" s="23" t="s">
        <v>5459</v>
      </c>
      <c r="D5082" s="23" t="s">
        <v>19</v>
      </c>
      <c r="E5082" s="24">
        <v>63.46</v>
      </c>
    </row>
    <row r="5083" spans="2:5" ht="50.1" customHeight="1">
      <c r="B5083" s="23">
        <v>87470</v>
      </c>
      <c r="C5083" s="23" t="s">
        <v>5460</v>
      </c>
      <c r="D5083" s="23" t="s">
        <v>19</v>
      </c>
      <c r="E5083" s="24">
        <v>64.37</v>
      </c>
    </row>
    <row r="5084" spans="2:5" ht="50.1" customHeight="1">
      <c r="B5084" s="23">
        <v>89044</v>
      </c>
      <c r="C5084" s="23" t="s">
        <v>5461</v>
      </c>
      <c r="D5084" s="23" t="s">
        <v>19</v>
      </c>
      <c r="E5084" s="24">
        <v>41.64</v>
      </c>
    </row>
    <row r="5085" spans="2:5" ht="50.1" customHeight="1">
      <c r="B5085" s="23">
        <v>89169</v>
      </c>
      <c r="C5085" s="23" t="s">
        <v>5462</v>
      </c>
      <c r="D5085" s="23" t="s">
        <v>19</v>
      </c>
      <c r="E5085" s="24">
        <v>42.4</v>
      </c>
    </row>
    <row r="5086" spans="2:5" ht="50.1" customHeight="1">
      <c r="B5086" s="23">
        <v>89978</v>
      </c>
      <c r="C5086" s="23" t="s">
        <v>5463</v>
      </c>
      <c r="D5086" s="23" t="s">
        <v>19</v>
      </c>
      <c r="E5086" s="24">
        <v>54.17</v>
      </c>
    </row>
    <row r="5087" spans="2:5" ht="50.1" customHeight="1">
      <c r="B5087" s="23" t="s">
        <v>5464</v>
      </c>
      <c r="C5087" s="23" t="s">
        <v>5465</v>
      </c>
      <c r="D5087" s="23" t="s">
        <v>19</v>
      </c>
      <c r="E5087" s="24">
        <v>88.95</v>
      </c>
    </row>
    <row r="5088" spans="2:5" ht="50.1" customHeight="1">
      <c r="B5088" s="23" t="s">
        <v>5466</v>
      </c>
      <c r="C5088" s="23" t="s">
        <v>5467</v>
      </c>
      <c r="D5088" s="23" t="s">
        <v>19</v>
      </c>
      <c r="E5088" s="24">
        <v>89.07</v>
      </c>
    </row>
    <row r="5089" spans="2:5" ht="50.1" customHeight="1">
      <c r="B5089" s="23" t="s">
        <v>5468</v>
      </c>
      <c r="C5089" s="23" t="s">
        <v>5469</v>
      </c>
      <c r="D5089" s="23" t="s">
        <v>19</v>
      </c>
      <c r="E5089" s="24">
        <v>151.53</v>
      </c>
    </row>
    <row r="5090" spans="2:5" ht="50.1" customHeight="1">
      <c r="B5090" s="23">
        <v>89453</v>
      </c>
      <c r="C5090" s="23" t="s">
        <v>5470</v>
      </c>
      <c r="D5090" s="23" t="s">
        <v>19</v>
      </c>
      <c r="E5090" s="24">
        <v>45.98</v>
      </c>
    </row>
    <row r="5091" spans="2:5" ht="50.1" customHeight="1">
      <c r="B5091" s="23">
        <v>89454</v>
      </c>
      <c r="C5091" s="23" t="s">
        <v>5471</v>
      </c>
      <c r="D5091" s="23" t="s">
        <v>19</v>
      </c>
      <c r="E5091" s="24">
        <v>43.35</v>
      </c>
    </row>
    <row r="5092" spans="2:5" ht="50.1" customHeight="1">
      <c r="B5092" s="23">
        <v>89455</v>
      </c>
      <c r="C5092" s="23" t="s">
        <v>5472</v>
      </c>
      <c r="D5092" s="23" t="s">
        <v>19</v>
      </c>
      <c r="E5092" s="24">
        <v>56.11</v>
      </c>
    </row>
    <row r="5093" spans="2:5" ht="50.1" customHeight="1">
      <c r="B5093" s="23">
        <v>89456</v>
      </c>
      <c r="C5093" s="23" t="s">
        <v>5473</v>
      </c>
      <c r="D5093" s="23" t="s">
        <v>19</v>
      </c>
      <c r="E5093" s="24">
        <v>53.03</v>
      </c>
    </row>
    <row r="5094" spans="2:5" ht="50.1" customHeight="1">
      <c r="B5094" s="23">
        <v>89457</v>
      </c>
      <c r="C5094" s="23" t="s">
        <v>5474</v>
      </c>
      <c r="D5094" s="23" t="s">
        <v>19</v>
      </c>
      <c r="E5094" s="24">
        <v>49.27</v>
      </c>
    </row>
    <row r="5095" spans="2:5" ht="50.1" customHeight="1">
      <c r="B5095" s="23">
        <v>89458</v>
      </c>
      <c r="C5095" s="23" t="s">
        <v>5475</v>
      </c>
      <c r="D5095" s="23" t="s">
        <v>19</v>
      </c>
      <c r="E5095" s="24">
        <v>45.23</v>
      </c>
    </row>
    <row r="5096" spans="2:5" ht="50.1" customHeight="1">
      <c r="B5096" s="23">
        <v>89459</v>
      </c>
      <c r="C5096" s="23" t="s">
        <v>5476</v>
      </c>
      <c r="D5096" s="23" t="s">
        <v>19</v>
      </c>
      <c r="E5096" s="24">
        <v>60.48</v>
      </c>
    </row>
    <row r="5097" spans="2:5" ht="50.1" customHeight="1">
      <c r="B5097" s="23">
        <v>89460</v>
      </c>
      <c r="C5097" s="23" t="s">
        <v>5477</v>
      </c>
      <c r="D5097" s="23" t="s">
        <v>19</v>
      </c>
      <c r="E5097" s="24">
        <v>55.7</v>
      </c>
    </row>
    <row r="5098" spans="2:5" ht="50.1" customHeight="1">
      <c r="B5098" s="23">
        <v>89462</v>
      </c>
      <c r="C5098" s="23" t="s">
        <v>5478</v>
      </c>
      <c r="D5098" s="23" t="s">
        <v>19</v>
      </c>
      <c r="E5098" s="24">
        <v>53.16</v>
      </c>
    </row>
    <row r="5099" spans="2:5" ht="50.1" customHeight="1">
      <c r="B5099" s="23">
        <v>89463</v>
      </c>
      <c r="C5099" s="23" t="s">
        <v>5479</v>
      </c>
      <c r="D5099" s="23" t="s">
        <v>19</v>
      </c>
      <c r="E5099" s="24">
        <v>50.74</v>
      </c>
    </row>
    <row r="5100" spans="2:5" ht="50.1" customHeight="1">
      <c r="B5100" s="23">
        <v>89464</v>
      </c>
      <c r="C5100" s="23" t="s">
        <v>5480</v>
      </c>
      <c r="D5100" s="23" t="s">
        <v>19</v>
      </c>
      <c r="E5100" s="24">
        <v>69.13</v>
      </c>
    </row>
    <row r="5101" spans="2:5" ht="50.1" customHeight="1">
      <c r="B5101" s="23">
        <v>89465</v>
      </c>
      <c r="C5101" s="23" t="s">
        <v>5481</v>
      </c>
      <c r="D5101" s="23" t="s">
        <v>19</v>
      </c>
      <c r="E5101" s="24">
        <v>66.33</v>
      </c>
    </row>
    <row r="5102" spans="2:5" ht="50.1" customHeight="1">
      <c r="B5102" s="23">
        <v>89466</v>
      </c>
      <c r="C5102" s="23" t="s">
        <v>5482</v>
      </c>
      <c r="D5102" s="23" t="s">
        <v>19</v>
      </c>
      <c r="E5102" s="24">
        <v>56.78</v>
      </c>
    </row>
    <row r="5103" spans="2:5" ht="50.1" customHeight="1">
      <c r="B5103" s="23">
        <v>89467</v>
      </c>
      <c r="C5103" s="23" t="s">
        <v>5483</v>
      </c>
      <c r="D5103" s="23" t="s">
        <v>19</v>
      </c>
      <c r="E5103" s="24">
        <v>52.71</v>
      </c>
    </row>
    <row r="5104" spans="2:5" ht="50.1" customHeight="1">
      <c r="B5104" s="23">
        <v>89468</v>
      </c>
      <c r="C5104" s="23" t="s">
        <v>5484</v>
      </c>
      <c r="D5104" s="23" t="s">
        <v>19</v>
      </c>
      <c r="E5104" s="24">
        <v>73.44</v>
      </c>
    </row>
    <row r="5105" spans="2:5" ht="50.1" customHeight="1">
      <c r="B5105" s="23">
        <v>89469</v>
      </c>
      <c r="C5105" s="23" t="s">
        <v>5485</v>
      </c>
      <c r="D5105" s="23" t="s">
        <v>19</v>
      </c>
      <c r="E5105" s="24">
        <v>68.72</v>
      </c>
    </row>
    <row r="5106" spans="2:5" ht="50.1" customHeight="1">
      <c r="B5106" s="23">
        <v>89470</v>
      </c>
      <c r="C5106" s="23" t="s">
        <v>5486</v>
      </c>
      <c r="D5106" s="23" t="s">
        <v>19</v>
      </c>
      <c r="E5106" s="24">
        <v>57.19</v>
      </c>
    </row>
    <row r="5107" spans="2:5" ht="50.1" customHeight="1">
      <c r="B5107" s="23">
        <v>89471</v>
      </c>
      <c r="C5107" s="23" t="s">
        <v>5487</v>
      </c>
      <c r="D5107" s="23" t="s">
        <v>19</v>
      </c>
      <c r="E5107" s="24">
        <v>54.56</v>
      </c>
    </row>
    <row r="5108" spans="2:5" ht="50.1" customHeight="1">
      <c r="B5108" s="23">
        <v>89472</v>
      </c>
      <c r="C5108" s="23" t="s">
        <v>5488</v>
      </c>
      <c r="D5108" s="23" t="s">
        <v>19</v>
      </c>
      <c r="E5108" s="24">
        <v>66.95</v>
      </c>
    </row>
    <row r="5109" spans="2:5" ht="50.1" customHeight="1">
      <c r="B5109" s="23">
        <v>89473</v>
      </c>
      <c r="C5109" s="23" t="s">
        <v>5489</v>
      </c>
      <c r="D5109" s="23" t="s">
        <v>19</v>
      </c>
      <c r="E5109" s="24">
        <v>64.069999999999993</v>
      </c>
    </row>
    <row r="5110" spans="2:5" ht="50.1" customHeight="1">
      <c r="B5110" s="23">
        <v>89474</v>
      </c>
      <c r="C5110" s="23" t="s">
        <v>5490</v>
      </c>
      <c r="D5110" s="23" t="s">
        <v>19</v>
      </c>
      <c r="E5110" s="24">
        <v>63.63</v>
      </c>
    </row>
    <row r="5111" spans="2:5" ht="50.1" customHeight="1">
      <c r="B5111" s="23">
        <v>89475</v>
      </c>
      <c r="C5111" s="23" t="s">
        <v>5491</v>
      </c>
      <c r="D5111" s="23" t="s">
        <v>19</v>
      </c>
      <c r="E5111" s="24">
        <v>58.16</v>
      </c>
    </row>
    <row r="5112" spans="2:5" ht="50.1" customHeight="1">
      <c r="B5112" s="23">
        <v>89476</v>
      </c>
      <c r="C5112" s="23" t="s">
        <v>5492</v>
      </c>
      <c r="D5112" s="23" t="s">
        <v>19</v>
      </c>
      <c r="E5112" s="24">
        <v>74.67</v>
      </c>
    </row>
    <row r="5113" spans="2:5" ht="50.1" customHeight="1">
      <c r="B5113" s="23">
        <v>89477</v>
      </c>
      <c r="C5113" s="23" t="s">
        <v>5493</v>
      </c>
      <c r="D5113" s="23" t="s">
        <v>19</v>
      </c>
      <c r="E5113" s="24">
        <v>68.650000000000006</v>
      </c>
    </row>
    <row r="5114" spans="2:5" ht="50.1" customHeight="1">
      <c r="B5114" s="23">
        <v>89478</v>
      </c>
      <c r="C5114" s="23" t="s">
        <v>5494</v>
      </c>
      <c r="D5114" s="23" t="s">
        <v>19</v>
      </c>
      <c r="E5114" s="24">
        <v>64.59</v>
      </c>
    </row>
    <row r="5115" spans="2:5" ht="50.1" customHeight="1">
      <c r="B5115" s="23">
        <v>89479</v>
      </c>
      <c r="C5115" s="23" t="s">
        <v>5495</v>
      </c>
      <c r="D5115" s="23" t="s">
        <v>19</v>
      </c>
      <c r="E5115" s="24">
        <v>62.16</v>
      </c>
    </row>
    <row r="5116" spans="2:5" ht="50.1" customHeight="1">
      <c r="B5116" s="23">
        <v>89480</v>
      </c>
      <c r="C5116" s="23" t="s">
        <v>5496</v>
      </c>
      <c r="D5116" s="23" t="s">
        <v>19</v>
      </c>
      <c r="E5116" s="24">
        <v>80.150000000000006</v>
      </c>
    </row>
    <row r="5117" spans="2:5" ht="50.1" customHeight="1">
      <c r="B5117" s="23">
        <v>89483</v>
      </c>
      <c r="C5117" s="23" t="s">
        <v>5497</v>
      </c>
      <c r="D5117" s="23" t="s">
        <v>19</v>
      </c>
      <c r="E5117" s="24">
        <v>77.55</v>
      </c>
    </row>
    <row r="5118" spans="2:5" ht="50.1" customHeight="1">
      <c r="B5118" s="23">
        <v>89484</v>
      </c>
      <c r="C5118" s="23" t="s">
        <v>5498</v>
      </c>
      <c r="D5118" s="23" t="s">
        <v>19</v>
      </c>
      <c r="E5118" s="24">
        <v>71.36</v>
      </c>
    </row>
    <row r="5119" spans="2:5" ht="50.1" customHeight="1">
      <c r="B5119" s="23">
        <v>89486</v>
      </c>
      <c r="C5119" s="23" t="s">
        <v>5499</v>
      </c>
      <c r="D5119" s="23" t="s">
        <v>19</v>
      </c>
      <c r="E5119" s="24">
        <v>66.05</v>
      </c>
    </row>
    <row r="5120" spans="2:5" ht="50.1" customHeight="1">
      <c r="B5120" s="23">
        <v>89487</v>
      </c>
      <c r="C5120" s="23" t="s">
        <v>5500</v>
      </c>
      <c r="D5120" s="23" t="s">
        <v>19</v>
      </c>
      <c r="E5120" s="24">
        <v>87.81</v>
      </c>
    </row>
    <row r="5121" spans="2:5" ht="50.1" customHeight="1">
      <c r="B5121" s="23">
        <v>89488</v>
      </c>
      <c r="C5121" s="23" t="s">
        <v>5501</v>
      </c>
      <c r="D5121" s="23" t="s">
        <v>19</v>
      </c>
      <c r="E5121" s="24">
        <v>81.86</v>
      </c>
    </row>
    <row r="5122" spans="2:5" ht="50.1" customHeight="1">
      <c r="B5122" s="23">
        <v>91815</v>
      </c>
      <c r="C5122" s="23" t="s">
        <v>5502</v>
      </c>
      <c r="D5122" s="23" t="s">
        <v>19</v>
      </c>
      <c r="E5122" s="24">
        <v>45.86</v>
      </c>
    </row>
    <row r="5123" spans="2:5" ht="50.1" customHeight="1">
      <c r="B5123" s="23">
        <v>91816</v>
      </c>
      <c r="C5123" s="23" t="s">
        <v>5503</v>
      </c>
      <c r="D5123" s="23" t="s">
        <v>19</v>
      </c>
      <c r="E5123" s="24">
        <v>53.23</v>
      </c>
    </row>
    <row r="5124" spans="2:5" ht="50.1" customHeight="1">
      <c r="B5124" s="23">
        <v>72139</v>
      </c>
      <c r="C5124" s="23" t="s">
        <v>5504</v>
      </c>
      <c r="D5124" s="23" t="s">
        <v>19</v>
      </c>
      <c r="E5124" s="24">
        <v>431.72</v>
      </c>
    </row>
    <row r="5125" spans="2:5" ht="50.1" customHeight="1">
      <c r="B5125" s="23">
        <v>72175</v>
      </c>
      <c r="C5125" s="23" t="s">
        <v>5505</v>
      </c>
      <c r="D5125" s="23" t="s">
        <v>19</v>
      </c>
      <c r="E5125" s="24">
        <v>434.72</v>
      </c>
    </row>
    <row r="5126" spans="2:5" ht="50.1" customHeight="1">
      <c r="B5126" s="23">
        <v>72176</v>
      </c>
      <c r="C5126" s="23" t="s">
        <v>5506</v>
      </c>
      <c r="D5126" s="23" t="s">
        <v>19</v>
      </c>
      <c r="E5126" s="24">
        <v>437.72</v>
      </c>
    </row>
    <row r="5127" spans="2:5" ht="50.1" customHeight="1">
      <c r="B5127" s="23">
        <v>72178</v>
      </c>
      <c r="C5127" s="23" t="s">
        <v>5507</v>
      </c>
      <c r="D5127" s="23" t="s">
        <v>19</v>
      </c>
      <c r="E5127" s="24">
        <v>21.52</v>
      </c>
    </row>
    <row r="5128" spans="2:5" ht="50.1" customHeight="1">
      <c r="B5128" s="23">
        <v>72179</v>
      </c>
      <c r="C5128" s="23" t="s">
        <v>5508</v>
      </c>
      <c r="D5128" s="23" t="s">
        <v>19</v>
      </c>
      <c r="E5128" s="24">
        <v>50.02</v>
      </c>
    </row>
    <row r="5129" spans="2:5" ht="50.1" customHeight="1">
      <c r="B5129" s="23">
        <v>72180</v>
      </c>
      <c r="C5129" s="23" t="s">
        <v>5509</v>
      </c>
      <c r="D5129" s="23" t="s">
        <v>19</v>
      </c>
      <c r="E5129" s="24">
        <v>13.57</v>
      </c>
    </row>
    <row r="5130" spans="2:5" ht="50.1" customHeight="1">
      <c r="B5130" s="23">
        <v>72181</v>
      </c>
      <c r="C5130" s="23" t="s">
        <v>5510</v>
      </c>
      <c r="D5130" s="23" t="s">
        <v>19</v>
      </c>
      <c r="E5130" s="24">
        <v>27.5</v>
      </c>
    </row>
    <row r="5131" spans="2:5" ht="50.1" customHeight="1">
      <c r="B5131" s="23" t="s">
        <v>5511</v>
      </c>
      <c r="C5131" s="23" t="s">
        <v>5512</v>
      </c>
      <c r="D5131" s="23" t="s">
        <v>19</v>
      </c>
      <c r="E5131" s="24">
        <v>269.05</v>
      </c>
    </row>
    <row r="5132" spans="2:5" ht="50.1" customHeight="1">
      <c r="B5132" s="23" t="s">
        <v>5513</v>
      </c>
      <c r="C5132" s="23" t="s">
        <v>5514</v>
      </c>
      <c r="D5132" s="23" t="s">
        <v>19</v>
      </c>
      <c r="E5132" s="24">
        <v>204.24</v>
      </c>
    </row>
    <row r="5133" spans="2:5" ht="50.1" customHeight="1">
      <c r="B5133" s="23" t="s">
        <v>5515</v>
      </c>
      <c r="C5133" s="23" t="s">
        <v>5516</v>
      </c>
      <c r="D5133" s="23" t="s">
        <v>19</v>
      </c>
      <c r="E5133" s="24">
        <v>574.94000000000005</v>
      </c>
    </row>
    <row r="5134" spans="2:5" ht="50.1" customHeight="1">
      <c r="B5134" s="23">
        <v>79627</v>
      </c>
      <c r="C5134" s="23" t="s">
        <v>5517</v>
      </c>
      <c r="D5134" s="23" t="s">
        <v>19</v>
      </c>
      <c r="E5134" s="24">
        <v>601.32000000000005</v>
      </c>
    </row>
    <row r="5135" spans="2:5" ht="50.1" customHeight="1">
      <c r="B5135" s="23">
        <v>96358</v>
      </c>
      <c r="C5135" s="23" t="s">
        <v>5518</v>
      </c>
      <c r="D5135" s="23" t="s">
        <v>19</v>
      </c>
      <c r="E5135" s="24">
        <v>76.8</v>
      </c>
    </row>
    <row r="5136" spans="2:5" ht="50.1" customHeight="1">
      <c r="B5136" s="23">
        <v>96359</v>
      </c>
      <c r="C5136" s="23" t="s">
        <v>5519</v>
      </c>
      <c r="D5136" s="23" t="s">
        <v>19</v>
      </c>
      <c r="E5136" s="24">
        <v>83.29</v>
      </c>
    </row>
    <row r="5137" spans="2:5" ht="50.1" customHeight="1">
      <c r="B5137" s="23">
        <v>96360</v>
      </c>
      <c r="C5137" s="23" t="s">
        <v>5520</v>
      </c>
      <c r="D5137" s="23" t="s">
        <v>19</v>
      </c>
      <c r="E5137" s="24">
        <v>94.28</v>
      </c>
    </row>
    <row r="5138" spans="2:5" ht="50.1" customHeight="1">
      <c r="B5138" s="23">
        <v>96361</v>
      </c>
      <c r="C5138" s="23" t="s">
        <v>5521</v>
      </c>
      <c r="D5138" s="23" t="s">
        <v>19</v>
      </c>
      <c r="E5138" s="24">
        <v>106.79</v>
      </c>
    </row>
    <row r="5139" spans="2:5" ht="50.1" customHeight="1">
      <c r="B5139" s="23">
        <v>96362</v>
      </c>
      <c r="C5139" s="23" t="s">
        <v>5522</v>
      </c>
      <c r="D5139" s="23" t="s">
        <v>19</v>
      </c>
      <c r="E5139" s="24">
        <v>102.25</v>
      </c>
    </row>
    <row r="5140" spans="2:5" ht="50.1" customHeight="1">
      <c r="B5140" s="23">
        <v>96363</v>
      </c>
      <c r="C5140" s="23" t="s">
        <v>5523</v>
      </c>
      <c r="D5140" s="23" t="s">
        <v>19</v>
      </c>
      <c r="E5140" s="24">
        <v>109.08</v>
      </c>
    </row>
    <row r="5141" spans="2:5" ht="50.1" customHeight="1">
      <c r="B5141" s="23">
        <v>96364</v>
      </c>
      <c r="C5141" s="23" t="s">
        <v>5524</v>
      </c>
      <c r="D5141" s="23" t="s">
        <v>19</v>
      </c>
      <c r="E5141" s="24">
        <v>119.73</v>
      </c>
    </row>
    <row r="5142" spans="2:5" ht="50.1" customHeight="1">
      <c r="B5142" s="23">
        <v>96365</v>
      </c>
      <c r="C5142" s="23" t="s">
        <v>5525</v>
      </c>
      <c r="D5142" s="23" t="s">
        <v>19</v>
      </c>
      <c r="E5142" s="24">
        <v>132.56</v>
      </c>
    </row>
    <row r="5143" spans="2:5" ht="50.1" customHeight="1">
      <c r="B5143" s="23">
        <v>96366</v>
      </c>
      <c r="C5143" s="23" t="s">
        <v>5526</v>
      </c>
      <c r="D5143" s="23" t="s">
        <v>19</v>
      </c>
      <c r="E5143" s="24">
        <v>127.71</v>
      </c>
    </row>
    <row r="5144" spans="2:5" ht="50.1" customHeight="1">
      <c r="B5144" s="23">
        <v>96367</v>
      </c>
      <c r="C5144" s="23" t="s">
        <v>5527</v>
      </c>
      <c r="D5144" s="23" t="s">
        <v>19</v>
      </c>
      <c r="E5144" s="24">
        <v>134.85</v>
      </c>
    </row>
    <row r="5145" spans="2:5" ht="50.1" customHeight="1">
      <c r="B5145" s="23">
        <v>96368</v>
      </c>
      <c r="C5145" s="23" t="s">
        <v>5528</v>
      </c>
      <c r="D5145" s="23" t="s">
        <v>19</v>
      </c>
      <c r="E5145" s="24">
        <v>145.19</v>
      </c>
    </row>
    <row r="5146" spans="2:5" ht="50.1" customHeight="1">
      <c r="B5146" s="23">
        <v>96369</v>
      </c>
      <c r="C5146" s="23" t="s">
        <v>5529</v>
      </c>
      <c r="D5146" s="23" t="s">
        <v>19</v>
      </c>
      <c r="E5146" s="24">
        <v>158.34</v>
      </c>
    </row>
    <row r="5147" spans="2:5" ht="50.1" customHeight="1">
      <c r="B5147" s="23">
        <v>96370</v>
      </c>
      <c r="C5147" s="23" t="s">
        <v>5530</v>
      </c>
      <c r="D5147" s="23" t="s">
        <v>19</v>
      </c>
      <c r="E5147" s="24">
        <v>47.61</v>
      </c>
    </row>
    <row r="5148" spans="2:5" ht="50.1" customHeight="1">
      <c r="B5148" s="23">
        <v>96371</v>
      </c>
      <c r="C5148" s="23" t="s">
        <v>5531</v>
      </c>
      <c r="D5148" s="23" t="s">
        <v>19</v>
      </c>
      <c r="E5148" s="24">
        <v>53.93</v>
      </c>
    </row>
    <row r="5149" spans="2:5" ht="50.1" customHeight="1">
      <c r="B5149" s="23">
        <v>96372</v>
      </c>
      <c r="C5149" s="23" t="s">
        <v>5532</v>
      </c>
      <c r="D5149" s="23" t="s">
        <v>19</v>
      </c>
      <c r="E5149" s="24">
        <v>15.62</v>
      </c>
    </row>
    <row r="5150" spans="2:5" ht="50.1" customHeight="1">
      <c r="B5150" s="23">
        <v>96373</v>
      </c>
      <c r="C5150" s="23" t="s">
        <v>5533</v>
      </c>
      <c r="D5150" s="23" t="s">
        <v>4</v>
      </c>
      <c r="E5150" s="24">
        <v>6.13</v>
      </c>
    </row>
    <row r="5151" spans="2:5" ht="50.1" customHeight="1">
      <c r="B5151" s="23">
        <v>96374</v>
      </c>
      <c r="C5151" s="23" t="s">
        <v>5534</v>
      </c>
      <c r="D5151" s="23" t="s">
        <v>4</v>
      </c>
      <c r="E5151" s="24">
        <v>27.31</v>
      </c>
    </row>
    <row r="5152" spans="2:5" ht="50.1" customHeight="1">
      <c r="B5152" s="23" t="s">
        <v>5535</v>
      </c>
      <c r="C5152" s="23" t="s">
        <v>5536</v>
      </c>
      <c r="D5152" s="23" t="s">
        <v>19</v>
      </c>
      <c r="E5152" s="24">
        <v>46.8</v>
      </c>
    </row>
    <row r="5153" spans="2:5" ht="50.1" customHeight="1">
      <c r="B5153" s="23" t="s">
        <v>5537</v>
      </c>
      <c r="C5153" s="23" t="s">
        <v>5538</v>
      </c>
      <c r="D5153" s="23" t="s">
        <v>19</v>
      </c>
      <c r="E5153" s="24">
        <v>95.44</v>
      </c>
    </row>
    <row r="5154" spans="2:5" ht="50.1" customHeight="1">
      <c r="B5154" s="23" t="s">
        <v>5539</v>
      </c>
      <c r="C5154" s="23" t="s">
        <v>5540</v>
      </c>
      <c r="D5154" s="23" t="s">
        <v>19</v>
      </c>
      <c r="E5154" s="24">
        <v>46.54</v>
      </c>
    </row>
    <row r="5155" spans="2:5" ht="50.1" customHeight="1">
      <c r="B5155" s="23" t="s">
        <v>5541</v>
      </c>
      <c r="C5155" s="23" t="s">
        <v>5542</v>
      </c>
      <c r="D5155" s="23" t="s">
        <v>19</v>
      </c>
      <c r="E5155" s="24">
        <v>37.11</v>
      </c>
    </row>
    <row r="5156" spans="2:5" ht="50.1" customHeight="1">
      <c r="B5156" s="23">
        <v>83694</v>
      </c>
      <c r="C5156" s="23" t="s">
        <v>5543</v>
      </c>
      <c r="D5156" s="23" t="s">
        <v>19</v>
      </c>
      <c r="E5156" s="24">
        <v>14.17</v>
      </c>
    </row>
    <row r="5157" spans="2:5" ht="50.1" customHeight="1">
      <c r="B5157" s="23" t="s">
        <v>5544</v>
      </c>
      <c r="C5157" s="23" t="s">
        <v>5545</v>
      </c>
      <c r="D5157" s="23" t="s">
        <v>19</v>
      </c>
      <c r="E5157" s="24">
        <v>22.85</v>
      </c>
    </row>
    <row r="5158" spans="2:5" ht="50.1" customHeight="1">
      <c r="B5158" s="23">
        <v>83771</v>
      </c>
      <c r="C5158" s="23" t="s">
        <v>5546</v>
      </c>
      <c r="D5158" s="23" t="s">
        <v>20</v>
      </c>
      <c r="E5158" s="24">
        <v>7.03</v>
      </c>
    </row>
    <row r="5159" spans="2:5" ht="50.1" customHeight="1">
      <c r="B5159" s="23">
        <v>92970</v>
      </c>
      <c r="C5159" s="23" t="s">
        <v>27</v>
      </c>
      <c r="D5159" s="23" t="s">
        <v>19</v>
      </c>
      <c r="E5159" s="24">
        <v>11.62</v>
      </c>
    </row>
    <row r="5160" spans="2:5" ht="50.1" customHeight="1">
      <c r="B5160" s="23">
        <v>41879</v>
      </c>
      <c r="C5160" s="23" t="s">
        <v>5547</v>
      </c>
      <c r="D5160" s="23" t="s">
        <v>19</v>
      </c>
      <c r="E5160" s="24">
        <v>0.11</v>
      </c>
    </row>
    <row r="5161" spans="2:5" ht="50.1" customHeight="1">
      <c r="B5161" s="23">
        <v>72916</v>
      </c>
      <c r="C5161" s="23" t="s">
        <v>5548</v>
      </c>
      <c r="D5161" s="23" t="s">
        <v>20</v>
      </c>
      <c r="E5161" s="24">
        <v>26.11</v>
      </c>
    </row>
    <row r="5162" spans="2:5" ht="50.1" customHeight="1">
      <c r="B5162" s="23">
        <v>72919</v>
      </c>
      <c r="C5162" s="23" t="s">
        <v>5549</v>
      </c>
      <c r="D5162" s="23" t="s">
        <v>20</v>
      </c>
      <c r="E5162" s="24">
        <v>36.56</v>
      </c>
    </row>
    <row r="5163" spans="2:5" ht="50.1" customHeight="1">
      <c r="B5163" s="23">
        <v>72922</v>
      </c>
      <c r="C5163" s="23" t="s">
        <v>5550</v>
      </c>
      <c r="D5163" s="23" t="s">
        <v>20</v>
      </c>
      <c r="E5163" s="24">
        <v>49.48</v>
      </c>
    </row>
    <row r="5164" spans="2:5" ht="50.1" customHeight="1">
      <c r="B5164" s="23">
        <v>72923</v>
      </c>
      <c r="C5164" s="23" t="s">
        <v>5551</v>
      </c>
      <c r="D5164" s="23" t="s">
        <v>20</v>
      </c>
      <c r="E5164" s="24">
        <v>67.11</v>
      </c>
    </row>
    <row r="5165" spans="2:5" ht="50.1" customHeight="1">
      <c r="B5165" s="23">
        <v>72924</v>
      </c>
      <c r="C5165" s="23" t="s">
        <v>31</v>
      </c>
      <c r="D5165" s="23" t="s">
        <v>20</v>
      </c>
      <c r="E5165" s="24">
        <v>57.46</v>
      </c>
    </row>
    <row r="5166" spans="2:5" ht="50.1" customHeight="1">
      <c r="B5166" s="23">
        <v>72961</v>
      </c>
      <c r="C5166" s="23" t="s">
        <v>30</v>
      </c>
      <c r="D5166" s="23" t="s">
        <v>19</v>
      </c>
      <c r="E5166" s="24">
        <v>1.25</v>
      </c>
    </row>
    <row r="5167" spans="2:5" ht="50.1" customHeight="1">
      <c r="B5167" s="23">
        <v>96387</v>
      </c>
      <c r="C5167" s="23" t="s">
        <v>5552</v>
      </c>
      <c r="D5167" s="23" t="s">
        <v>20</v>
      </c>
      <c r="E5167" s="24">
        <v>6.57</v>
      </c>
    </row>
    <row r="5168" spans="2:5" ht="50.1" customHeight="1">
      <c r="B5168" s="23">
        <v>96388</v>
      </c>
      <c r="C5168" s="23" t="s">
        <v>5553</v>
      </c>
      <c r="D5168" s="23" t="s">
        <v>20</v>
      </c>
      <c r="E5168" s="24">
        <v>6.28</v>
      </c>
    </row>
    <row r="5169" spans="2:5" ht="50.1" customHeight="1">
      <c r="B5169" s="23">
        <v>96389</v>
      </c>
      <c r="C5169" s="23" t="s">
        <v>5554</v>
      </c>
      <c r="D5169" s="23" t="s">
        <v>20</v>
      </c>
      <c r="E5169" s="24">
        <v>26.4</v>
      </c>
    </row>
    <row r="5170" spans="2:5" ht="50.1" customHeight="1">
      <c r="B5170" s="23">
        <v>96390</v>
      </c>
      <c r="C5170" s="23" t="s">
        <v>5555</v>
      </c>
      <c r="D5170" s="23" t="s">
        <v>20</v>
      </c>
      <c r="E5170" s="24">
        <v>43.51</v>
      </c>
    </row>
    <row r="5171" spans="2:5" ht="50.1" customHeight="1">
      <c r="B5171" s="23">
        <v>96391</v>
      </c>
      <c r="C5171" s="23" t="s">
        <v>5556</v>
      </c>
      <c r="D5171" s="23" t="s">
        <v>20</v>
      </c>
      <c r="E5171" s="24">
        <v>60.43</v>
      </c>
    </row>
    <row r="5172" spans="2:5" ht="50.1" customHeight="1">
      <c r="B5172" s="23">
        <v>96392</v>
      </c>
      <c r="C5172" s="23" t="s">
        <v>5557</v>
      </c>
      <c r="D5172" s="23" t="s">
        <v>20</v>
      </c>
      <c r="E5172" s="24">
        <v>80.42</v>
      </c>
    </row>
    <row r="5173" spans="2:5" ht="50.1" customHeight="1">
      <c r="B5173" s="23">
        <v>96396</v>
      </c>
      <c r="C5173" s="23" t="s">
        <v>32</v>
      </c>
      <c r="D5173" s="23" t="s">
        <v>20</v>
      </c>
      <c r="E5173" s="24">
        <v>114.53</v>
      </c>
    </row>
    <row r="5174" spans="2:5" ht="50.1" customHeight="1">
      <c r="B5174" s="23">
        <v>96397</v>
      </c>
      <c r="C5174" s="23" t="s">
        <v>5558</v>
      </c>
      <c r="D5174" s="23" t="s">
        <v>20</v>
      </c>
      <c r="E5174" s="24">
        <v>144.44999999999999</v>
      </c>
    </row>
    <row r="5175" spans="2:5" ht="50.1" customHeight="1">
      <c r="B5175" s="23">
        <v>96398</v>
      </c>
      <c r="C5175" s="23" t="s">
        <v>5559</v>
      </c>
      <c r="D5175" s="23" t="s">
        <v>20</v>
      </c>
      <c r="E5175" s="24">
        <v>156.71</v>
      </c>
    </row>
    <row r="5176" spans="2:5" ht="50.1" customHeight="1">
      <c r="B5176" s="23">
        <v>96399</v>
      </c>
      <c r="C5176" s="23" t="s">
        <v>5560</v>
      </c>
      <c r="D5176" s="23" t="s">
        <v>20</v>
      </c>
      <c r="E5176" s="24">
        <v>94.34</v>
      </c>
    </row>
    <row r="5177" spans="2:5" ht="50.1" customHeight="1">
      <c r="B5177" s="23">
        <v>96400</v>
      </c>
      <c r="C5177" s="23" t="s">
        <v>5561</v>
      </c>
      <c r="D5177" s="23" t="s">
        <v>20</v>
      </c>
      <c r="E5177" s="24">
        <v>103.08</v>
      </c>
    </row>
    <row r="5178" spans="2:5" ht="50.1" customHeight="1">
      <c r="B5178" s="23">
        <v>96401</v>
      </c>
      <c r="C5178" s="23" t="s">
        <v>5562</v>
      </c>
      <c r="D5178" s="23" t="s">
        <v>19</v>
      </c>
      <c r="E5178" s="24">
        <v>6.9</v>
      </c>
    </row>
    <row r="5179" spans="2:5" ht="50.1" customHeight="1">
      <c r="B5179" s="23">
        <v>96402</v>
      </c>
      <c r="C5179" s="23" t="s">
        <v>5563</v>
      </c>
      <c r="D5179" s="23" t="s">
        <v>19</v>
      </c>
      <c r="E5179" s="24">
        <v>1.28</v>
      </c>
    </row>
    <row r="5180" spans="2:5" ht="50.1" customHeight="1">
      <c r="B5180" s="23">
        <v>72799</v>
      </c>
      <c r="C5180" s="23" t="s">
        <v>5564</v>
      </c>
      <c r="D5180" s="23" t="s">
        <v>19</v>
      </c>
      <c r="E5180" s="24">
        <v>70.59</v>
      </c>
    </row>
    <row r="5181" spans="2:5" ht="50.1" customHeight="1">
      <c r="B5181" s="23">
        <v>72942</v>
      </c>
      <c r="C5181" s="23" t="s">
        <v>5565</v>
      </c>
      <c r="D5181" s="23" t="s">
        <v>19</v>
      </c>
      <c r="E5181" s="24">
        <v>1.58</v>
      </c>
    </row>
    <row r="5182" spans="2:5" ht="50.1" customHeight="1">
      <c r="B5182" s="23">
        <v>72943</v>
      </c>
      <c r="C5182" s="23" t="s">
        <v>5566</v>
      </c>
      <c r="D5182" s="23" t="s">
        <v>19</v>
      </c>
      <c r="E5182" s="24">
        <v>1.71</v>
      </c>
    </row>
    <row r="5183" spans="2:5" ht="50.1" customHeight="1">
      <c r="B5183" s="23">
        <v>72972</v>
      </c>
      <c r="C5183" s="23" t="s">
        <v>5567</v>
      </c>
      <c r="D5183" s="23" t="s">
        <v>19</v>
      </c>
      <c r="E5183" s="24">
        <v>0.76</v>
      </c>
    </row>
    <row r="5184" spans="2:5" ht="50.1" customHeight="1">
      <c r="B5184" s="23">
        <v>72973</v>
      </c>
      <c r="C5184" s="23" t="s">
        <v>5568</v>
      </c>
      <c r="D5184" s="23" t="s">
        <v>4</v>
      </c>
      <c r="E5184" s="24">
        <v>1.43</v>
      </c>
    </row>
    <row r="5185" spans="2:5" ht="50.1" customHeight="1">
      <c r="B5185" s="23">
        <v>72974</v>
      </c>
      <c r="C5185" s="23" t="s">
        <v>5569</v>
      </c>
      <c r="D5185" s="23" t="s">
        <v>19</v>
      </c>
      <c r="E5185" s="24">
        <v>4.7699999999999996</v>
      </c>
    </row>
    <row r="5186" spans="2:5" ht="50.1" customHeight="1">
      <c r="B5186" s="23">
        <v>72975</v>
      </c>
      <c r="C5186" s="23" t="s">
        <v>5570</v>
      </c>
      <c r="D5186" s="23" t="s">
        <v>19</v>
      </c>
      <c r="E5186" s="24">
        <v>0.53</v>
      </c>
    </row>
    <row r="5187" spans="2:5" ht="50.1" customHeight="1">
      <c r="B5187" s="23">
        <v>72978</v>
      </c>
      <c r="C5187" s="23" t="s">
        <v>5571</v>
      </c>
      <c r="D5187" s="23" t="s">
        <v>4</v>
      </c>
      <c r="E5187" s="24">
        <v>4.7699999999999996</v>
      </c>
    </row>
    <row r="5188" spans="2:5" ht="50.1" customHeight="1">
      <c r="B5188" s="23">
        <v>72979</v>
      </c>
      <c r="C5188" s="23" t="s">
        <v>5572</v>
      </c>
      <c r="D5188" s="23" t="s">
        <v>19</v>
      </c>
      <c r="E5188" s="24">
        <v>9.1199999999999992</v>
      </c>
    </row>
    <row r="5189" spans="2:5" ht="50.1" customHeight="1">
      <c r="B5189" s="23" t="s">
        <v>5573</v>
      </c>
      <c r="C5189" s="23" t="s">
        <v>5574</v>
      </c>
      <c r="D5189" s="23" t="s">
        <v>19</v>
      </c>
      <c r="E5189" s="24">
        <v>3.96</v>
      </c>
    </row>
    <row r="5190" spans="2:5" ht="50.1" customHeight="1">
      <c r="B5190" s="23" t="s">
        <v>5575</v>
      </c>
      <c r="C5190" s="23" t="s">
        <v>5576</v>
      </c>
      <c r="D5190" s="23" t="s">
        <v>20</v>
      </c>
      <c r="E5190" s="24">
        <v>734.04</v>
      </c>
    </row>
    <row r="5191" spans="2:5" ht="50.1" customHeight="1">
      <c r="B5191" s="23" t="s">
        <v>5577</v>
      </c>
      <c r="C5191" s="23" t="s">
        <v>5578</v>
      </c>
      <c r="D5191" s="23" t="s">
        <v>20</v>
      </c>
      <c r="E5191" s="24">
        <v>575.64</v>
      </c>
    </row>
    <row r="5192" spans="2:5" ht="50.1" customHeight="1">
      <c r="B5192" s="23">
        <v>92391</v>
      </c>
      <c r="C5192" s="23" t="s">
        <v>5579</v>
      </c>
      <c r="D5192" s="23" t="s">
        <v>19</v>
      </c>
      <c r="E5192" s="24">
        <v>52.34</v>
      </c>
    </row>
    <row r="5193" spans="2:5" ht="50.1" customHeight="1">
      <c r="B5193" s="23">
        <v>92392</v>
      </c>
      <c r="C5193" s="23" t="s">
        <v>5580</v>
      </c>
      <c r="D5193" s="23" t="s">
        <v>19</v>
      </c>
      <c r="E5193" s="24">
        <v>54.91</v>
      </c>
    </row>
    <row r="5194" spans="2:5" ht="50.1" customHeight="1">
      <c r="B5194" s="23">
        <v>92393</v>
      </c>
      <c r="C5194" s="23" t="s">
        <v>51</v>
      </c>
      <c r="D5194" s="23" t="s">
        <v>19</v>
      </c>
      <c r="E5194" s="24">
        <v>46.91</v>
      </c>
    </row>
    <row r="5195" spans="2:5" ht="50.1" customHeight="1">
      <c r="B5195" s="23">
        <v>92394</v>
      </c>
      <c r="C5195" s="23" t="s">
        <v>5581</v>
      </c>
      <c r="D5195" s="23" t="s">
        <v>19</v>
      </c>
      <c r="E5195" s="24">
        <v>50.35</v>
      </c>
    </row>
    <row r="5196" spans="2:5" ht="50.1" customHeight="1">
      <c r="B5196" s="23">
        <v>92395</v>
      </c>
      <c r="C5196" s="23" t="s">
        <v>5582</v>
      </c>
      <c r="D5196" s="23" t="s">
        <v>19</v>
      </c>
      <c r="E5196" s="24">
        <v>63.62</v>
      </c>
    </row>
    <row r="5197" spans="2:5" ht="50.1" customHeight="1">
      <c r="B5197" s="23">
        <v>92396</v>
      </c>
      <c r="C5197" s="23" t="s">
        <v>5583</v>
      </c>
      <c r="D5197" s="23" t="s">
        <v>19</v>
      </c>
      <c r="E5197" s="24">
        <v>55.53</v>
      </c>
    </row>
    <row r="5198" spans="2:5" ht="50.1" customHeight="1">
      <c r="B5198" s="23">
        <v>92397</v>
      </c>
      <c r="C5198" s="23" t="s">
        <v>5584</v>
      </c>
      <c r="D5198" s="23" t="s">
        <v>19</v>
      </c>
      <c r="E5198" s="24">
        <v>46.26</v>
      </c>
    </row>
    <row r="5199" spans="2:5" ht="50.1" customHeight="1">
      <c r="B5199" s="23">
        <v>92398</v>
      </c>
      <c r="C5199" s="23" t="s">
        <v>5585</v>
      </c>
      <c r="D5199" s="23" t="s">
        <v>19</v>
      </c>
      <c r="E5199" s="24">
        <v>54.03</v>
      </c>
    </row>
    <row r="5200" spans="2:5" ht="50.1" customHeight="1">
      <c r="B5200" s="23">
        <v>92399</v>
      </c>
      <c r="C5200" s="23" t="s">
        <v>5586</v>
      </c>
      <c r="D5200" s="23" t="s">
        <v>19</v>
      </c>
      <c r="E5200" s="24">
        <v>55.07</v>
      </c>
    </row>
    <row r="5201" spans="2:5" ht="50.1" customHeight="1">
      <c r="B5201" s="23">
        <v>92400</v>
      </c>
      <c r="C5201" s="23" t="s">
        <v>5587</v>
      </c>
      <c r="D5201" s="23" t="s">
        <v>19</v>
      </c>
      <c r="E5201" s="24">
        <v>63.48</v>
      </c>
    </row>
    <row r="5202" spans="2:5" ht="50.1" customHeight="1">
      <c r="B5202" s="23">
        <v>92401</v>
      </c>
      <c r="C5202" s="23" t="s">
        <v>5588</v>
      </c>
      <c r="D5202" s="23" t="s">
        <v>19</v>
      </c>
      <c r="E5202" s="24">
        <v>64.58</v>
      </c>
    </row>
    <row r="5203" spans="2:5" ht="50.1" customHeight="1">
      <c r="B5203" s="23">
        <v>92402</v>
      </c>
      <c r="C5203" s="23" t="s">
        <v>5589</v>
      </c>
      <c r="D5203" s="23" t="s">
        <v>19</v>
      </c>
      <c r="E5203" s="24">
        <v>55.06</v>
      </c>
    </row>
    <row r="5204" spans="2:5" ht="50.1" customHeight="1">
      <c r="B5204" s="23">
        <v>92403</v>
      </c>
      <c r="C5204" s="23" t="s">
        <v>5590</v>
      </c>
      <c r="D5204" s="23" t="s">
        <v>19</v>
      </c>
      <c r="E5204" s="24">
        <v>45.76</v>
      </c>
    </row>
    <row r="5205" spans="2:5" ht="50.1" customHeight="1">
      <c r="B5205" s="23">
        <v>92404</v>
      </c>
      <c r="C5205" s="23" t="s">
        <v>5591</v>
      </c>
      <c r="D5205" s="23" t="s">
        <v>19</v>
      </c>
      <c r="E5205" s="24">
        <v>53.06</v>
      </c>
    </row>
    <row r="5206" spans="2:5" ht="50.1" customHeight="1">
      <c r="B5206" s="23">
        <v>92405</v>
      </c>
      <c r="C5206" s="23" t="s">
        <v>5592</v>
      </c>
      <c r="D5206" s="23" t="s">
        <v>19</v>
      </c>
      <c r="E5206" s="24">
        <v>54.04</v>
      </c>
    </row>
    <row r="5207" spans="2:5" ht="50.1" customHeight="1">
      <c r="B5207" s="23">
        <v>92406</v>
      </c>
      <c r="C5207" s="23" t="s">
        <v>5593</v>
      </c>
      <c r="D5207" s="23" t="s">
        <v>19</v>
      </c>
      <c r="E5207" s="24">
        <v>64.69</v>
      </c>
    </row>
    <row r="5208" spans="2:5" ht="50.1" customHeight="1">
      <c r="B5208" s="23">
        <v>92407</v>
      </c>
      <c r="C5208" s="23" t="s">
        <v>5594</v>
      </c>
      <c r="D5208" s="23" t="s">
        <v>19</v>
      </c>
      <c r="E5208" s="24">
        <v>65.75</v>
      </c>
    </row>
    <row r="5209" spans="2:5" ht="50.1" customHeight="1">
      <c r="B5209" s="23">
        <v>93679</v>
      </c>
      <c r="C5209" s="23" t="s">
        <v>5595</v>
      </c>
      <c r="D5209" s="23" t="s">
        <v>19</v>
      </c>
      <c r="E5209" s="24">
        <v>60.58</v>
      </c>
    </row>
    <row r="5210" spans="2:5" ht="50.1" customHeight="1">
      <c r="B5210" s="23">
        <v>93680</v>
      </c>
      <c r="C5210" s="23" t="s">
        <v>5596</v>
      </c>
      <c r="D5210" s="23" t="s">
        <v>19</v>
      </c>
      <c r="E5210" s="24">
        <v>51.09</v>
      </c>
    </row>
    <row r="5211" spans="2:5" ht="50.1" customHeight="1">
      <c r="B5211" s="23">
        <v>93681</v>
      </c>
      <c r="C5211" s="23" t="s">
        <v>5597</v>
      </c>
      <c r="D5211" s="23" t="s">
        <v>19</v>
      </c>
      <c r="E5211" s="24">
        <v>61.51</v>
      </c>
    </row>
    <row r="5212" spans="2:5" ht="50.1" customHeight="1">
      <c r="B5212" s="23">
        <v>93682</v>
      </c>
      <c r="C5212" s="23" t="s">
        <v>5598</v>
      </c>
      <c r="D5212" s="23" t="s">
        <v>19</v>
      </c>
      <c r="E5212" s="24">
        <v>62.63</v>
      </c>
    </row>
    <row r="5213" spans="2:5" ht="50.1" customHeight="1">
      <c r="B5213" s="23">
        <v>97114</v>
      </c>
      <c r="C5213" s="23" t="s">
        <v>5599</v>
      </c>
      <c r="D5213" s="23" t="s">
        <v>4</v>
      </c>
      <c r="E5213" s="24">
        <v>0.32</v>
      </c>
    </row>
    <row r="5214" spans="2:5" ht="50.1" customHeight="1">
      <c r="B5214" s="23">
        <v>97115</v>
      </c>
      <c r="C5214" s="23" t="s">
        <v>5600</v>
      </c>
      <c r="D5214" s="23" t="s">
        <v>12333</v>
      </c>
      <c r="E5214" s="24">
        <v>29.09</v>
      </c>
    </row>
    <row r="5215" spans="2:5" ht="50.1" customHeight="1">
      <c r="B5215" s="23">
        <v>97120</v>
      </c>
      <c r="C5215" s="23" t="s">
        <v>5601</v>
      </c>
      <c r="D5215" s="23" t="s">
        <v>12333</v>
      </c>
      <c r="E5215" s="24">
        <v>6.44</v>
      </c>
    </row>
    <row r="5216" spans="2:5" ht="50.1" customHeight="1">
      <c r="B5216" s="23">
        <v>97802</v>
      </c>
      <c r="C5216" s="23" t="s">
        <v>5602</v>
      </c>
      <c r="D5216" s="23" t="s">
        <v>19</v>
      </c>
      <c r="E5216" s="24">
        <v>3.52</v>
      </c>
    </row>
    <row r="5217" spans="2:5" ht="50.1" customHeight="1">
      <c r="B5217" s="23">
        <v>97803</v>
      </c>
      <c r="C5217" s="23" t="s">
        <v>5603</v>
      </c>
      <c r="D5217" s="23" t="s">
        <v>19</v>
      </c>
      <c r="E5217" s="24">
        <v>4.2300000000000004</v>
      </c>
    </row>
    <row r="5218" spans="2:5" ht="50.1" customHeight="1">
      <c r="B5218" s="23">
        <v>97805</v>
      </c>
      <c r="C5218" s="23" t="s">
        <v>5604</v>
      </c>
      <c r="D5218" s="23" t="s">
        <v>19</v>
      </c>
      <c r="E5218" s="24">
        <v>7.66</v>
      </c>
    </row>
    <row r="5219" spans="2:5" ht="50.1" customHeight="1">
      <c r="B5219" s="23">
        <v>97806</v>
      </c>
      <c r="C5219" s="23" t="s">
        <v>5605</v>
      </c>
      <c r="D5219" s="23" t="s">
        <v>19</v>
      </c>
      <c r="E5219" s="24">
        <v>9.32</v>
      </c>
    </row>
    <row r="5220" spans="2:5" ht="50.1" customHeight="1">
      <c r="B5220" s="23">
        <v>97807</v>
      </c>
      <c r="C5220" s="23" t="s">
        <v>5606</v>
      </c>
      <c r="D5220" s="23" t="s">
        <v>19</v>
      </c>
      <c r="E5220" s="24">
        <v>10.83</v>
      </c>
    </row>
    <row r="5221" spans="2:5" ht="50.1" customHeight="1">
      <c r="B5221" s="23">
        <v>97809</v>
      </c>
      <c r="C5221" s="23" t="s">
        <v>5607</v>
      </c>
      <c r="D5221" s="23" t="s">
        <v>19</v>
      </c>
      <c r="E5221" s="24">
        <v>13.74</v>
      </c>
    </row>
    <row r="5222" spans="2:5" ht="50.1" customHeight="1">
      <c r="B5222" s="23">
        <v>97810</v>
      </c>
      <c r="C5222" s="23" t="s">
        <v>5608</v>
      </c>
      <c r="D5222" s="23" t="s">
        <v>19</v>
      </c>
      <c r="E5222" s="24">
        <v>15.39</v>
      </c>
    </row>
    <row r="5223" spans="2:5" ht="50.1" customHeight="1">
      <c r="B5223" s="23">
        <v>97811</v>
      </c>
      <c r="C5223" s="23" t="s">
        <v>5609</v>
      </c>
      <c r="D5223" s="23" t="s">
        <v>19</v>
      </c>
      <c r="E5223" s="24">
        <v>16.940000000000001</v>
      </c>
    </row>
    <row r="5224" spans="2:5" ht="50.1" customHeight="1">
      <c r="B5224" s="23">
        <v>97813</v>
      </c>
      <c r="C5224" s="23" t="s">
        <v>5610</v>
      </c>
      <c r="D5224" s="23" t="s">
        <v>19</v>
      </c>
      <c r="E5224" s="24">
        <v>3.69</v>
      </c>
    </row>
    <row r="5225" spans="2:5" ht="50.1" customHeight="1">
      <c r="B5225" s="23">
        <v>97814</v>
      </c>
      <c r="C5225" s="23" t="s">
        <v>5611</v>
      </c>
      <c r="D5225" s="23" t="s">
        <v>19</v>
      </c>
      <c r="E5225" s="24">
        <v>4.4000000000000004</v>
      </c>
    </row>
    <row r="5226" spans="2:5" ht="50.1" customHeight="1">
      <c r="B5226" s="23">
        <v>97816</v>
      </c>
      <c r="C5226" s="23" t="s">
        <v>5612</v>
      </c>
      <c r="D5226" s="23" t="s">
        <v>19</v>
      </c>
      <c r="E5226" s="24">
        <v>8.14</v>
      </c>
    </row>
    <row r="5227" spans="2:5" ht="50.1" customHeight="1">
      <c r="B5227" s="23">
        <v>97817</v>
      </c>
      <c r="C5227" s="23" t="s">
        <v>5613</v>
      </c>
      <c r="D5227" s="23" t="s">
        <v>19</v>
      </c>
      <c r="E5227" s="24">
        <v>9.8000000000000007</v>
      </c>
    </row>
    <row r="5228" spans="2:5" ht="50.1" customHeight="1">
      <c r="B5228" s="23">
        <v>97818</v>
      </c>
      <c r="C5228" s="23" t="s">
        <v>5614</v>
      </c>
      <c r="D5228" s="23" t="s">
        <v>19</v>
      </c>
      <c r="E5228" s="24">
        <v>11.49</v>
      </c>
    </row>
    <row r="5229" spans="2:5" ht="50.1" customHeight="1">
      <c r="B5229" s="23">
        <v>97820</v>
      </c>
      <c r="C5229" s="23" t="s">
        <v>5615</v>
      </c>
      <c r="D5229" s="23" t="s">
        <v>19</v>
      </c>
      <c r="E5229" s="24">
        <v>14.69</v>
      </c>
    </row>
    <row r="5230" spans="2:5" ht="50.1" customHeight="1">
      <c r="B5230" s="23">
        <v>97821</v>
      </c>
      <c r="C5230" s="23" t="s">
        <v>5616</v>
      </c>
      <c r="D5230" s="23" t="s">
        <v>19</v>
      </c>
      <c r="E5230" s="24">
        <v>16.34</v>
      </c>
    </row>
    <row r="5231" spans="2:5" ht="50.1" customHeight="1">
      <c r="B5231" s="23">
        <v>97822</v>
      </c>
      <c r="C5231" s="23" t="s">
        <v>5617</v>
      </c>
      <c r="D5231" s="23" t="s">
        <v>19</v>
      </c>
      <c r="E5231" s="24">
        <v>18.079999999999998</v>
      </c>
    </row>
    <row r="5232" spans="2:5" ht="50.1" customHeight="1">
      <c r="B5232" s="23">
        <v>72947</v>
      </c>
      <c r="C5232" s="23" t="s">
        <v>44</v>
      </c>
      <c r="D5232" s="23" t="s">
        <v>19</v>
      </c>
      <c r="E5232" s="24">
        <v>27.79</v>
      </c>
    </row>
    <row r="5233" spans="2:5" ht="50.1" customHeight="1">
      <c r="B5233" s="23">
        <v>83693</v>
      </c>
      <c r="C5233" s="23" t="s">
        <v>5618</v>
      </c>
      <c r="D5233" s="23" t="s">
        <v>19</v>
      </c>
      <c r="E5233" s="24">
        <v>3.29</v>
      </c>
    </row>
    <row r="5234" spans="2:5" ht="50.1" customHeight="1">
      <c r="B5234" s="23" t="s">
        <v>5619</v>
      </c>
      <c r="C5234" s="23" t="s">
        <v>5620</v>
      </c>
      <c r="D5234" s="23" t="s">
        <v>4</v>
      </c>
      <c r="E5234" s="24">
        <v>469</v>
      </c>
    </row>
    <row r="5235" spans="2:5" ht="50.1" customHeight="1">
      <c r="B5235" s="23" t="s">
        <v>5621</v>
      </c>
      <c r="C5235" s="23" t="s">
        <v>5622</v>
      </c>
      <c r="D5235" s="23" t="s">
        <v>4</v>
      </c>
      <c r="E5235" s="24">
        <v>402.81</v>
      </c>
    </row>
    <row r="5236" spans="2:5" ht="50.1" customHeight="1">
      <c r="B5236" s="23" t="s">
        <v>5623</v>
      </c>
      <c r="C5236" s="23" t="s">
        <v>5624</v>
      </c>
      <c r="D5236" s="23" t="s">
        <v>19</v>
      </c>
      <c r="E5236" s="24">
        <v>4.8099999999999996</v>
      </c>
    </row>
    <row r="5237" spans="2:5" ht="50.1" customHeight="1">
      <c r="B5237" s="23">
        <v>72962</v>
      </c>
      <c r="C5237" s="23" t="s">
        <v>5625</v>
      </c>
      <c r="D5237" s="23" t="s">
        <v>12323</v>
      </c>
      <c r="E5237" s="24">
        <v>259.52</v>
      </c>
    </row>
    <row r="5238" spans="2:5" ht="50.1" customHeight="1">
      <c r="B5238" s="23">
        <v>72963</v>
      </c>
      <c r="C5238" s="23" t="s">
        <v>5626</v>
      </c>
      <c r="D5238" s="23" t="s">
        <v>12323</v>
      </c>
      <c r="E5238" s="24">
        <v>219.48</v>
      </c>
    </row>
    <row r="5239" spans="2:5" ht="50.1" customHeight="1">
      <c r="B5239" s="23" t="s">
        <v>5627</v>
      </c>
      <c r="C5239" s="23" t="s">
        <v>5628</v>
      </c>
      <c r="D5239" s="23" t="s">
        <v>20</v>
      </c>
      <c r="E5239" s="24">
        <v>430.04</v>
      </c>
    </row>
    <row r="5240" spans="2:5" ht="50.1" customHeight="1">
      <c r="B5240" s="23">
        <v>95990</v>
      </c>
      <c r="C5240" s="23" t="s">
        <v>5629</v>
      </c>
      <c r="D5240" s="23" t="s">
        <v>20</v>
      </c>
      <c r="E5240" s="24">
        <v>987.22</v>
      </c>
    </row>
    <row r="5241" spans="2:5" ht="50.1" customHeight="1">
      <c r="B5241" s="23">
        <v>95992</v>
      </c>
      <c r="C5241" s="23" t="s">
        <v>5630</v>
      </c>
      <c r="D5241" s="23" t="s">
        <v>20</v>
      </c>
      <c r="E5241" s="24">
        <v>922.08</v>
      </c>
    </row>
    <row r="5242" spans="2:5" ht="50.1" customHeight="1">
      <c r="B5242" s="23">
        <v>95993</v>
      </c>
      <c r="C5242" s="23" t="s">
        <v>5631</v>
      </c>
      <c r="D5242" s="23" t="s">
        <v>20</v>
      </c>
      <c r="E5242" s="24">
        <v>954.22</v>
      </c>
    </row>
    <row r="5243" spans="2:5" ht="50.1" customHeight="1">
      <c r="B5243" s="23">
        <v>95994</v>
      </c>
      <c r="C5243" s="23" t="s">
        <v>5632</v>
      </c>
      <c r="D5243" s="23" t="s">
        <v>20</v>
      </c>
      <c r="E5243" s="24">
        <v>898.3</v>
      </c>
    </row>
    <row r="5244" spans="2:5" ht="50.1" customHeight="1">
      <c r="B5244" s="23">
        <v>95995</v>
      </c>
      <c r="C5244" s="23" t="s">
        <v>5633</v>
      </c>
      <c r="D5244" s="23" t="s">
        <v>20</v>
      </c>
      <c r="E5244" s="24">
        <v>933.79</v>
      </c>
    </row>
    <row r="5245" spans="2:5" ht="50.1" customHeight="1">
      <c r="B5245" s="23">
        <v>95996</v>
      </c>
      <c r="C5245" s="23" t="s">
        <v>5634</v>
      </c>
      <c r="D5245" s="23" t="s">
        <v>20</v>
      </c>
      <c r="E5245" s="24">
        <v>883.59</v>
      </c>
    </row>
    <row r="5246" spans="2:5" ht="50.1" customHeight="1">
      <c r="B5246" s="23">
        <v>95997</v>
      </c>
      <c r="C5246" s="23" t="s">
        <v>5635</v>
      </c>
      <c r="D5246" s="23" t="s">
        <v>20</v>
      </c>
      <c r="E5246" s="24">
        <v>921.18</v>
      </c>
    </row>
    <row r="5247" spans="2:5" ht="50.1" customHeight="1">
      <c r="B5247" s="23">
        <v>95998</v>
      </c>
      <c r="C5247" s="23" t="s">
        <v>5636</v>
      </c>
      <c r="D5247" s="23" t="s">
        <v>20</v>
      </c>
      <c r="E5247" s="24">
        <v>874.5</v>
      </c>
    </row>
    <row r="5248" spans="2:5" ht="50.1" customHeight="1">
      <c r="B5248" s="23">
        <v>95999</v>
      </c>
      <c r="C5248" s="23" t="s">
        <v>5637</v>
      </c>
      <c r="D5248" s="23" t="s">
        <v>20</v>
      </c>
      <c r="E5248" s="24">
        <v>912.16</v>
      </c>
    </row>
    <row r="5249" spans="2:5" ht="50.1" customHeight="1">
      <c r="B5249" s="23">
        <v>96000</v>
      </c>
      <c r="C5249" s="23" t="s">
        <v>5638</v>
      </c>
      <c r="D5249" s="23" t="s">
        <v>20</v>
      </c>
      <c r="E5249" s="24">
        <v>868.03</v>
      </c>
    </row>
    <row r="5250" spans="2:5" ht="50.1" customHeight="1">
      <c r="B5250" s="23">
        <v>96001</v>
      </c>
      <c r="C5250" s="23" t="s">
        <v>5639</v>
      </c>
      <c r="D5250" s="23" t="s">
        <v>19</v>
      </c>
      <c r="E5250" s="24">
        <v>5.0599999999999996</v>
      </c>
    </row>
    <row r="5251" spans="2:5" ht="50.1" customHeight="1">
      <c r="B5251" s="23">
        <v>96002</v>
      </c>
      <c r="C5251" s="23" t="s">
        <v>5640</v>
      </c>
      <c r="D5251" s="23" t="s">
        <v>19</v>
      </c>
      <c r="E5251" s="24">
        <v>5.85</v>
      </c>
    </row>
    <row r="5252" spans="2:5" ht="50.1" customHeight="1">
      <c r="B5252" s="23">
        <v>96393</v>
      </c>
      <c r="C5252" s="23" t="s">
        <v>5641</v>
      </c>
      <c r="D5252" s="23" t="s">
        <v>20</v>
      </c>
      <c r="E5252" s="24">
        <v>108.63</v>
      </c>
    </row>
    <row r="5253" spans="2:5" ht="50.1" customHeight="1">
      <c r="B5253" s="23">
        <v>96394</v>
      </c>
      <c r="C5253" s="23" t="s">
        <v>5642</v>
      </c>
      <c r="D5253" s="23" t="s">
        <v>20</v>
      </c>
      <c r="E5253" s="24">
        <v>137.87</v>
      </c>
    </row>
    <row r="5254" spans="2:5" ht="50.1" customHeight="1">
      <c r="B5254" s="23">
        <v>96395</v>
      </c>
      <c r="C5254" s="23" t="s">
        <v>5643</v>
      </c>
      <c r="D5254" s="23" t="s">
        <v>20</v>
      </c>
      <c r="E5254" s="24">
        <v>150.84</v>
      </c>
    </row>
    <row r="5255" spans="2:5" ht="50.1" customHeight="1">
      <c r="B5255" s="23">
        <v>73445</v>
      </c>
      <c r="C5255" s="23" t="s">
        <v>5644</v>
      </c>
      <c r="D5255" s="23" t="s">
        <v>19</v>
      </c>
      <c r="E5255" s="24">
        <v>8.11</v>
      </c>
    </row>
    <row r="5256" spans="2:5" ht="50.1" customHeight="1">
      <c r="B5256" s="23">
        <v>73446</v>
      </c>
      <c r="C5256" s="23" t="s">
        <v>5645</v>
      </c>
      <c r="D5256" s="23" t="s">
        <v>19</v>
      </c>
      <c r="E5256" s="24">
        <v>18.690000000000001</v>
      </c>
    </row>
    <row r="5257" spans="2:5" ht="50.1" customHeight="1">
      <c r="B5257" s="23" t="s">
        <v>5646</v>
      </c>
      <c r="C5257" s="23" t="s">
        <v>5647</v>
      </c>
      <c r="D5257" s="23" t="s">
        <v>19</v>
      </c>
      <c r="E5257" s="24">
        <v>15.2</v>
      </c>
    </row>
    <row r="5258" spans="2:5" ht="50.1" customHeight="1">
      <c r="B5258" s="23" t="s">
        <v>5648</v>
      </c>
      <c r="C5258" s="23" t="s">
        <v>5649</v>
      </c>
      <c r="D5258" s="23" t="s">
        <v>19</v>
      </c>
      <c r="E5258" s="24">
        <v>19.03</v>
      </c>
    </row>
    <row r="5259" spans="2:5" ht="50.1" customHeight="1">
      <c r="B5259" s="23">
        <v>79462</v>
      </c>
      <c r="C5259" s="23" t="s">
        <v>5650</v>
      </c>
      <c r="D5259" s="23" t="s">
        <v>19</v>
      </c>
      <c r="E5259" s="24">
        <v>48.25</v>
      </c>
    </row>
    <row r="5260" spans="2:5" ht="50.1" customHeight="1">
      <c r="B5260" s="23" t="s">
        <v>5651</v>
      </c>
      <c r="C5260" s="23" t="s">
        <v>5652</v>
      </c>
      <c r="D5260" s="23" t="s">
        <v>19</v>
      </c>
      <c r="E5260" s="24">
        <v>11.99</v>
      </c>
    </row>
    <row r="5261" spans="2:5" ht="50.1" customHeight="1">
      <c r="B5261" s="23">
        <v>84651</v>
      </c>
      <c r="C5261" s="23" t="s">
        <v>5653</v>
      </c>
      <c r="D5261" s="23" t="s">
        <v>19</v>
      </c>
      <c r="E5261" s="24">
        <v>8.98</v>
      </c>
    </row>
    <row r="5262" spans="2:5" ht="50.1" customHeight="1">
      <c r="B5262" s="23">
        <v>88411</v>
      </c>
      <c r="C5262" s="23" t="s">
        <v>5654</v>
      </c>
      <c r="D5262" s="23" t="s">
        <v>19</v>
      </c>
      <c r="E5262" s="24">
        <v>2.2400000000000002</v>
      </c>
    </row>
    <row r="5263" spans="2:5" ht="50.1" customHeight="1">
      <c r="B5263" s="23">
        <v>88412</v>
      </c>
      <c r="C5263" s="23" t="s">
        <v>5655</v>
      </c>
      <c r="D5263" s="23" t="s">
        <v>19</v>
      </c>
      <c r="E5263" s="24">
        <v>1.71</v>
      </c>
    </row>
    <row r="5264" spans="2:5" ht="50.1" customHeight="1">
      <c r="B5264" s="23">
        <v>88413</v>
      </c>
      <c r="C5264" s="23" t="s">
        <v>5656</v>
      </c>
      <c r="D5264" s="23" t="s">
        <v>19</v>
      </c>
      <c r="E5264" s="24">
        <v>3.29</v>
      </c>
    </row>
    <row r="5265" spans="2:5" ht="50.1" customHeight="1">
      <c r="B5265" s="23">
        <v>88414</v>
      </c>
      <c r="C5265" s="23" t="s">
        <v>5657</v>
      </c>
      <c r="D5265" s="23" t="s">
        <v>19</v>
      </c>
      <c r="E5265" s="24">
        <v>3.63</v>
      </c>
    </row>
    <row r="5266" spans="2:5" ht="50.1" customHeight="1">
      <c r="B5266" s="23">
        <v>88415</v>
      </c>
      <c r="C5266" s="23" t="s">
        <v>5658</v>
      </c>
      <c r="D5266" s="23" t="s">
        <v>19</v>
      </c>
      <c r="E5266" s="24">
        <v>2.41</v>
      </c>
    </row>
    <row r="5267" spans="2:5" ht="50.1" customHeight="1">
      <c r="B5267" s="23">
        <v>88416</v>
      </c>
      <c r="C5267" s="23" t="s">
        <v>5659</v>
      </c>
      <c r="D5267" s="23" t="s">
        <v>19</v>
      </c>
      <c r="E5267" s="24">
        <v>12.74</v>
      </c>
    </row>
    <row r="5268" spans="2:5" ht="50.1" customHeight="1">
      <c r="B5268" s="23">
        <v>88417</v>
      </c>
      <c r="C5268" s="23" t="s">
        <v>5660</v>
      </c>
      <c r="D5268" s="23" t="s">
        <v>19</v>
      </c>
      <c r="E5268" s="24">
        <v>10.88</v>
      </c>
    </row>
    <row r="5269" spans="2:5" ht="50.1" customHeight="1">
      <c r="B5269" s="23">
        <v>88420</v>
      </c>
      <c r="C5269" s="23" t="s">
        <v>5661</v>
      </c>
      <c r="D5269" s="23" t="s">
        <v>19</v>
      </c>
      <c r="E5269" s="24">
        <v>16.5</v>
      </c>
    </row>
    <row r="5270" spans="2:5" ht="50.1" customHeight="1">
      <c r="B5270" s="23">
        <v>88421</v>
      </c>
      <c r="C5270" s="23" t="s">
        <v>5662</v>
      </c>
      <c r="D5270" s="23" t="s">
        <v>19</v>
      </c>
      <c r="E5270" s="24">
        <v>17.690000000000001</v>
      </c>
    </row>
    <row r="5271" spans="2:5" ht="50.1" customHeight="1">
      <c r="B5271" s="23">
        <v>88423</v>
      </c>
      <c r="C5271" s="23" t="s">
        <v>5663</v>
      </c>
      <c r="D5271" s="23" t="s">
        <v>19</v>
      </c>
      <c r="E5271" s="24">
        <v>13.33</v>
      </c>
    </row>
    <row r="5272" spans="2:5" ht="50.1" customHeight="1">
      <c r="B5272" s="23">
        <v>88424</v>
      </c>
      <c r="C5272" s="23" t="s">
        <v>5664</v>
      </c>
      <c r="D5272" s="23" t="s">
        <v>19</v>
      </c>
      <c r="E5272" s="24">
        <v>15.31</v>
      </c>
    </row>
    <row r="5273" spans="2:5" ht="50.1" customHeight="1">
      <c r="B5273" s="23">
        <v>88426</v>
      </c>
      <c r="C5273" s="23" t="s">
        <v>5665</v>
      </c>
      <c r="D5273" s="23" t="s">
        <v>19</v>
      </c>
      <c r="E5273" s="24">
        <v>12.09</v>
      </c>
    </row>
    <row r="5274" spans="2:5" ht="50.1" customHeight="1">
      <c r="B5274" s="23">
        <v>88428</v>
      </c>
      <c r="C5274" s="23" t="s">
        <v>5666</v>
      </c>
      <c r="D5274" s="23" t="s">
        <v>19</v>
      </c>
      <c r="E5274" s="24">
        <v>21.78</v>
      </c>
    </row>
    <row r="5275" spans="2:5" ht="50.1" customHeight="1">
      <c r="B5275" s="23">
        <v>88429</v>
      </c>
      <c r="C5275" s="23" t="s">
        <v>5667</v>
      </c>
      <c r="D5275" s="23" t="s">
        <v>19</v>
      </c>
      <c r="E5275" s="24">
        <v>23.84</v>
      </c>
    </row>
    <row r="5276" spans="2:5" ht="50.1" customHeight="1">
      <c r="B5276" s="23">
        <v>88431</v>
      </c>
      <c r="C5276" s="23" t="s">
        <v>5668</v>
      </c>
      <c r="D5276" s="23" t="s">
        <v>19</v>
      </c>
      <c r="E5276" s="24">
        <v>16.309999999999999</v>
      </c>
    </row>
    <row r="5277" spans="2:5" ht="50.1" customHeight="1">
      <c r="B5277" s="23">
        <v>88432</v>
      </c>
      <c r="C5277" s="23" t="s">
        <v>5669</v>
      </c>
      <c r="D5277" s="23" t="s">
        <v>19</v>
      </c>
      <c r="E5277" s="24">
        <v>12.49</v>
      </c>
    </row>
    <row r="5278" spans="2:5" ht="50.1" customHeight="1">
      <c r="B5278" s="23">
        <v>88482</v>
      </c>
      <c r="C5278" s="23" t="s">
        <v>5670</v>
      </c>
      <c r="D5278" s="23" t="s">
        <v>19</v>
      </c>
      <c r="E5278" s="24">
        <v>3.06</v>
      </c>
    </row>
    <row r="5279" spans="2:5" ht="50.1" customHeight="1">
      <c r="B5279" s="23">
        <v>88483</v>
      </c>
      <c r="C5279" s="23" t="s">
        <v>5671</v>
      </c>
      <c r="D5279" s="23" t="s">
        <v>19</v>
      </c>
      <c r="E5279" s="24">
        <v>2.84</v>
      </c>
    </row>
    <row r="5280" spans="2:5" ht="50.1" customHeight="1">
      <c r="B5280" s="23">
        <v>88484</v>
      </c>
      <c r="C5280" s="23" t="s">
        <v>5672</v>
      </c>
      <c r="D5280" s="23" t="s">
        <v>19</v>
      </c>
      <c r="E5280" s="24">
        <v>2.42</v>
      </c>
    </row>
    <row r="5281" spans="2:5" ht="50.1" customHeight="1">
      <c r="B5281" s="23">
        <v>88485</v>
      </c>
      <c r="C5281" s="23" t="s">
        <v>5673</v>
      </c>
      <c r="D5281" s="23" t="s">
        <v>19</v>
      </c>
      <c r="E5281" s="24">
        <v>2.11</v>
      </c>
    </row>
    <row r="5282" spans="2:5" ht="50.1" customHeight="1">
      <c r="B5282" s="23">
        <v>88486</v>
      </c>
      <c r="C5282" s="23" t="s">
        <v>5674</v>
      </c>
      <c r="D5282" s="23" t="s">
        <v>19</v>
      </c>
      <c r="E5282" s="24">
        <v>8.65</v>
      </c>
    </row>
    <row r="5283" spans="2:5" ht="50.1" customHeight="1">
      <c r="B5283" s="23">
        <v>88487</v>
      </c>
      <c r="C5283" s="23" t="s">
        <v>5675</v>
      </c>
      <c r="D5283" s="23" t="s">
        <v>19</v>
      </c>
      <c r="E5283" s="24">
        <v>7.66</v>
      </c>
    </row>
    <row r="5284" spans="2:5" ht="50.1" customHeight="1">
      <c r="B5284" s="23">
        <v>88488</v>
      </c>
      <c r="C5284" s="23" t="s">
        <v>5676</v>
      </c>
      <c r="D5284" s="23" t="s">
        <v>19</v>
      </c>
      <c r="E5284" s="24">
        <v>11.21</v>
      </c>
    </row>
    <row r="5285" spans="2:5" ht="50.1" customHeight="1">
      <c r="B5285" s="23">
        <v>88489</v>
      </c>
      <c r="C5285" s="23" t="s">
        <v>5677</v>
      </c>
      <c r="D5285" s="23" t="s">
        <v>19</v>
      </c>
      <c r="E5285" s="24">
        <v>9.7799999999999994</v>
      </c>
    </row>
    <row r="5286" spans="2:5" ht="50.1" customHeight="1">
      <c r="B5286" s="23">
        <v>88490</v>
      </c>
      <c r="C5286" s="23" t="s">
        <v>5678</v>
      </c>
      <c r="D5286" s="23" t="s">
        <v>19</v>
      </c>
      <c r="E5286" s="24">
        <v>5.97</v>
      </c>
    </row>
    <row r="5287" spans="2:5" ht="50.1" customHeight="1">
      <c r="B5287" s="23">
        <v>88491</v>
      </c>
      <c r="C5287" s="23" t="s">
        <v>5679</v>
      </c>
      <c r="D5287" s="23" t="s">
        <v>19</v>
      </c>
      <c r="E5287" s="24">
        <v>5.73</v>
      </c>
    </row>
    <row r="5288" spans="2:5" ht="50.1" customHeight="1">
      <c r="B5288" s="23">
        <v>88492</v>
      </c>
      <c r="C5288" s="23" t="s">
        <v>5680</v>
      </c>
      <c r="D5288" s="23" t="s">
        <v>19</v>
      </c>
      <c r="E5288" s="24">
        <v>7.21</v>
      </c>
    </row>
    <row r="5289" spans="2:5" ht="50.1" customHeight="1">
      <c r="B5289" s="23">
        <v>88493</v>
      </c>
      <c r="C5289" s="23" t="s">
        <v>5681</v>
      </c>
      <c r="D5289" s="23" t="s">
        <v>19</v>
      </c>
      <c r="E5289" s="24">
        <v>6.86</v>
      </c>
    </row>
    <row r="5290" spans="2:5" ht="50.1" customHeight="1">
      <c r="B5290" s="23">
        <v>88494</v>
      </c>
      <c r="C5290" s="23" t="s">
        <v>5682</v>
      </c>
      <c r="D5290" s="23" t="s">
        <v>19</v>
      </c>
      <c r="E5290" s="24">
        <v>14.92</v>
      </c>
    </row>
    <row r="5291" spans="2:5" ht="50.1" customHeight="1">
      <c r="B5291" s="23">
        <v>88495</v>
      </c>
      <c r="C5291" s="23" t="s">
        <v>5683</v>
      </c>
      <c r="D5291" s="23" t="s">
        <v>19</v>
      </c>
      <c r="E5291" s="24">
        <v>8.1199999999999992</v>
      </c>
    </row>
    <row r="5292" spans="2:5" ht="50.1" customHeight="1">
      <c r="B5292" s="23">
        <v>88496</v>
      </c>
      <c r="C5292" s="23" t="s">
        <v>5684</v>
      </c>
      <c r="D5292" s="23" t="s">
        <v>19</v>
      </c>
      <c r="E5292" s="24">
        <v>20.25</v>
      </c>
    </row>
    <row r="5293" spans="2:5" ht="50.1" customHeight="1">
      <c r="B5293" s="23">
        <v>88497</v>
      </c>
      <c r="C5293" s="23" t="s">
        <v>5685</v>
      </c>
      <c r="D5293" s="23" t="s">
        <v>19</v>
      </c>
      <c r="E5293" s="24">
        <v>11.17</v>
      </c>
    </row>
    <row r="5294" spans="2:5" ht="50.1" customHeight="1">
      <c r="B5294" s="23">
        <v>95305</v>
      </c>
      <c r="C5294" s="23" t="s">
        <v>5686</v>
      </c>
      <c r="D5294" s="23" t="s">
        <v>19</v>
      </c>
      <c r="E5294" s="24">
        <v>10.130000000000001</v>
      </c>
    </row>
    <row r="5295" spans="2:5" ht="50.1" customHeight="1">
      <c r="B5295" s="23">
        <v>95306</v>
      </c>
      <c r="C5295" s="23" t="s">
        <v>5687</v>
      </c>
      <c r="D5295" s="23" t="s">
        <v>19</v>
      </c>
      <c r="E5295" s="24">
        <v>11.94</v>
      </c>
    </row>
    <row r="5296" spans="2:5" ht="50.1" customHeight="1">
      <c r="B5296" s="23">
        <v>95622</v>
      </c>
      <c r="C5296" s="23" t="s">
        <v>5688</v>
      </c>
      <c r="D5296" s="23" t="s">
        <v>19</v>
      </c>
      <c r="E5296" s="24">
        <v>10.33</v>
      </c>
    </row>
    <row r="5297" spans="2:5" ht="50.1" customHeight="1">
      <c r="B5297" s="23">
        <v>95623</v>
      </c>
      <c r="C5297" s="23" t="s">
        <v>5689</v>
      </c>
      <c r="D5297" s="23" t="s">
        <v>19</v>
      </c>
      <c r="E5297" s="24">
        <v>7.79</v>
      </c>
    </row>
    <row r="5298" spans="2:5" ht="50.1" customHeight="1">
      <c r="B5298" s="23">
        <v>95624</v>
      </c>
      <c r="C5298" s="23" t="s">
        <v>5690</v>
      </c>
      <c r="D5298" s="23" t="s">
        <v>19</v>
      </c>
      <c r="E5298" s="24">
        <v>15.51</v>
      </c>
    </row>
    <row r="5299" spans="2:5" ht="50.1" customHeight="1">
      <c r="B5299" s="23">
        <v>95625</v>
      </c>
      <c r="C5299" s="23" t="s">
        <v>5691</v>
      </c>
      <c r="D5299" s="23" t="s">
        <v>19</v>
      </c>
      <c r="E5299" s="24">
        <v>17.13</v>
      </c>
    </row>
    <row r="5300" spans="2:5" ht="50.1" customHeight="1">
      <c r="B5300" s="23">
        <v>95626</v>
      </c>
      <c r="C5300" s="23" t="s">
        <v>5692</v>
      </c>
      <c r="D5300" s="23" t="s">
        <v>19</v>
      </c>
      <c r="E5300" s="24">
        <v>11.16</v>
      </c>
    </row>
    <row r="5301" spans="2:5" ht="50.1" customHeight="1">
      <c r="B5301" s="23">
        <v>96126</v>
      </c>
      <c r="C5301" s="23" t="s">
        <v>5693</v>
      </c>
      <c r="D5301" s="23" t="s">
        <v>19</v>
      </c>
      <c r="E5301" s="24">
        <v>13.52</v>
      </c>
    </row>
    <row r="5302" spans="2:5" ht="50.1" customHeight="1">
      <c r="B5302" s="23">
        <v>96127</v>
      </c>
      <c r="C5302" s="23" t="s">
        <v>5694</v>
      </c>
      <c r="D5302" s="23" t="s">
        <v>19</v>
      </c>
      <c r="E5302" s="24">
        <v>10.34</v>
      </c>
    </row>
    <row r="5303" spans="2:5" ht="50.1" customHeight="1">
      <c r="B5303" s="23">
        <v>96128</v>
      </c>
      <c r="C5303" s="23" t="s">
        <v>5695</v>
      </c>
      <c r="D5303" s="23" t="s">
        <v>19</v>
      </c>
      <c r="E5303" s="24">
        <v>19.95</v>
      </c>
    </row>
    <row r="5304" spans="2:5" ht="50.1" customHeight="1">
      <c r="B5304" s="23">
        <v>96129</v>
      </c>
      <c r="C5304" s="23" t="s">
        <v>5696</v>
      </c>
      <c r="D5304" s="23" t="s">
        <v>19</v>
      </c>
      <c r="E5304" s="24">
        <v>21.99</v>
      </c>
    </row>
    <row r="5305" spans="2:5" ht="50.1" customHeight="1">
      <c r="B5305" s="23">
        <v>96130</v>
      </c>
      <c r="C5305" s="23" t="s">
        <v>5697</v>
      </c>
      <c r="D5305" s="23" t="s">
        <v>19</v>
      </c>
      <c r="E5305" s="24">
        <v>14.51</v>
      </c>
    </row>
    <row r="5306" spans="2:5" ht="50.1" customHeight="1">
      <c r="B5306" s="23">
        <v>96131</v>
      </c>
      <c r="C5306" s="23" t="s">
        <v>5698</v>
      </c>
      <c r="D5306" s="23" t="s">
        <v>19</v>
      </c>
      <c r="E5306" s="24">
        <v>18.68</v>
      </c>
    </row>
    <row r="5307" spans="2:5" ht="50.1" customHeight="1">
      <c r="B5307" s="23">
        <v>96132</v>
      </c>
      <c r="C5307" s="23" t="s">
        <v>5699</v>
      </c>
      <c r="D5307" s="23" t="s">
        <v>19</v>
      </c>
      <c r="E5307" s="24">
        <v>14.44</v>
      </c>
    </row>
    <row r="5308" spans="2:5" ht="50.1" customHeight="1">
      <c r="B5308" s="23">
        <v>96133</v>
      </c>
      <c r="C5308" s="23" t="s">
        <v>5700</v>
      </c>
      <c r="D5308" s="23" t="s">
        <v>19</v>
      </c>
      <c r="E5308" s="24">
        <v>27.23</v>
      </c>
    </row>
    <row r="5309" spans="2:5" ht="50.1" customHeight="1">
      <c r="B5309" s="23">
        <v>96134</v>
      </c>
      <c r="C5309" s="23" t="s">
        <v>5701</v>
      </c>
      <c r="D5309" s="23" t="s">
        <v>19</v>
      </c>
      <c r="E5309" s="24">
        <v>29.97</v>
      </c>
    </row>
    <row r="5310" spans="2:5" ht="50.1" customHeight="1">
      <c r="B5310" s="23">
        <v>96135</v>
      </c>
      <c r="C5310" s="23" t="s">
        <v>5702</v>
      </c>
      <c r="D5310" s="23" t="s">
        <v>19</v>
      </c>
      <c r="E5310" s="24">
        <v>20.03</v>
      </c>
    </row>
    <row r="5311" spans="2:5" ht="50.1" customHeight="1">
      <c r="B5311" s="23">
        <v>79460</v>
      </c>
      <c r="C5311" s="23" t="s">
        <v>5703</v>
      </c>
      <c r="D5311" s="23" t="s">
        <v>19</v>
      </c>
      <c r="E5311" s="24">
        <v>44.49</v>
      </c>
    </row>
    <row r="5312" spans="2:5" ht="50.1" customHeight="1">
      <c r="B5312" s="23">
        <v>79465</v>
      </c>
      <c r="C5312" s="23" t="s">
        <v>5704</v>
      </c>
      <c r="D5312" s="23" t="s">
        <v>19</v>
      </c>
      <c r="E5312" s="24">
        <v>34.39</v>
      </c>
    </row>
    <row r="5313" spans="2:5" ht="50.1" customHeight="1">
      <c r="B5313" s="23" t="s">
        <v>5705</v>
      </c>
      <c r="C5313" s="23" t="s">
        <v>5706</v>
      </c>
      <c r="D5313" s="23" t="s">
        <v>19</v>
      </c>
      <c r="E5313" s="24">
        <v>62.76</v>
      </c>
    </row>
    <row r="5314" spans="2:5" ht="50.1" customHeight="1">
      <c r="B5314" s="23">
        <v>84647</v>
      </c>
      <c r="C5314" s="23" t="s">
        <v>5707</v>
      </c>
      <c r="D5314" s="23" t="s">
        <v>19</v>
      </c>
      <c r="E5314" s="24">
        <v>131.34</v>
      </c>
    </row>
    <row r="5315" spans="2:5" ht="50.1" customHeight="1">
      <c r="B5315" s="23">
        <v>84656</v>
      </c>
      <c r="C5315" s="23" t="s">
        <v>5708</v>
      </c>
      <c r="D5315" s="23" t="s">
        <v>19</v>
      </c>
      <c r="E5315" s="24">
        <v>30.65</v>
      </c>
    </row>
    <row r="5316" spans="2:5" ht="50.1" customHeight="1">
      <c r="B5316" s="23">
        <v>6082</v>
      </c>
      <c r="C5316" s="23" t="s">
        <v>5709</v>
      </c>
      <c r="D5316" s="23" t="s">
        <v>19</v>
      </c>
      <c r="E5316" s="24">
        <v>15.68</v>
      </c>
    </row>
    <row r="5317" spans="2:5" ht="50.1" customHeight="1">
      <c r="B5317" s="23">
        <v>40905</v>
      </c>
      <c r="C5317" s="23" t="s">
        <v>5710</v>
      </c>
      <c r="D5317" s="23" t="s">
        <v>19</v>
      </c>
      <c r="E5317" s="24">
        <v>20.63</v>
      </c>
    </row>
    <row r="5318" spans="2:5" ht="50.1" customHeight="1">
      <c r="B5318" s="23" t="s">
        <v>5711</v>
      </c>
      <c r="C5318" s="23" t="s">
        <v>5712</v>
      </c>
      <c r="D5318" s="23" t="s">
        <v>19</v>
      </c>
      <c r="E5318" s="24">
        <v>15.89</v>
      </c>
    </row>
    <row r="5319" spans="2:5" ht="50.1" customHeight="1">
      <c r="B5319" s="23" t="s">
        <v>5713</v>
      </c>
      <c r="C5319" s="23" t="s">
        <v>5714</v>
      </c>
      <c r="D5319" s="23" t="s">
        <v>19</v>
      </c>
      <c r="E5319" s="24">
        <v>22.17</v>
      </c>
    </row>
    <row r="5320" spans="2:5" ht="50.1" customHeight="1">
      <c r="B5320" s="23" t="s">
        <v>5715</v>
      </c>
      <c r="C5320" s="23" t="s">
        <v>5716</v>
      </c>
      <c r="D5320" s="23" t="s">
        <v>19</v>
      </c>
      <c r="E5320" s="24">
        <v>21.75</v>
      </c>
    </row>
    <row r="5321" spans="2:5" ht="50.1" customHeight="1">
      <c r="B5321" s="23" t="s">
        <v>5717</v>
      </c>
      <c r="C5321" s="23" t="s">
        <v>5718</v>
      </c>
      <c r="D5321" s="23" t="s">
        <v>19</v>
      </c>
      <c r="E5321" s="24">
        <v>21.62</v>
      </c>
    </row>
    <row r="5322" spans="2:5" ht="50.1" customHeight="1">
      <c r="B5322" s="23">
        <v>79463</v>
      </c>
      <c r="C5322" s="23" t="s">
        <v>5719</v>
      </c>
      <c r="D5322" s="23" t="s">
        <v>19</v>
      </c>
      <c r="E5322" s="24">
        <v>13.14</v>
      </c>
    </row>
    <row r="5323" spans="2:5" ht="50.1" customHeight="1">
      <c r="B5323" s="23">
        <v>79464</v>
      </c>
      <c r="C5323" s="23" t="s">
        <v>5720</v>
      </c>
      <c r="D5323" s="23" t="s">
        <v>19</v>
      </c>
      <c r="E5323" s="24">
        <v>17.77</v>
      </c>
    </row>
    <row r="5324" spans="2:5" ht="50.1" customHeight="1">
      <c r="B5324" s="23">
        <v>79466</v>
      </c>
      <c r="C5324" s="23" t="s">
        <v>5721</v>
      </c>
      <c r="D5324" s="23" t="s">
        <v>19</v>
      </c>
      <c r="E5324" s="24">
        <v>17.850000000000001</v>
      </c>
    </row>
    <row r="5325" spans="2:5" ht="50.1" customHeight="1">
      <c r="B5325" s="23" t="s">
        <v>5722</v>
      </c>
      <c r="C5325" s="23" t="s">
        <v>5723</v>
      </c>
      <c r="D5325" s="23" t="s">
        <v>19</v>
      </c>
      <c r="E5325" s="24">
        <v>22.13</v>
      </c>
    </row>
    <row r="5326" spans="2:5" ht="50.1" customHeight="1">
      <c r="B5326" s="23">
        <v>84645</v>
      </c>
      <c r="C5326" s="23" t="s">
        <v>5724</v>
      </c>
      <c r="D5326" s="23" t="s">
        <v>19</v>
      </c>
      <c r="E5326" s="24">
        <v>17.59</v>
      </c>
    </row>
    <row r="5327" spans="2:5" ht="50.1" customHeight="1">
      <c r="B5327" s="23">
        <v>84657</v>
      </c>
      <c r="C5327" s="23" t="s">
        <v>5725</v>
      </c>
      <c r="D5327" s="23" t="s">
        <v>19</v>
      </c>
      <c r="E5327" s="24">
        <v>8.8000000000000007</v>
      </c>
    </row>
    <row r="5328" spans="2:5" ht="50.1" customHeight="1">
      <c r="B5328" s="23">
        <v>84659</v>
      </c>
      <c r="C5328" s="23" t="s">
        <v>5726</v>
      </c>
      <c r="D5328" s="23" t="s">
        <v>19</v>
      </c>
      <c r="E5328" s="24">
        <v>14.8</v>
      </c>
    </row>
    <row r="5329" spans="2:5" ht="50.1" customHeight="1">
      <c r="B5329" s="23">
        <v>84679</v>
      </c>
      <c r="C5329" s="23" t="s">
        <v>5727</v>
      </c>
      <c r="D5329" s="23" t="s">
        <v>19</v>
      </c>
      <c r="E5329" s="24">
        <v>17.32</v>
      </c>
    </row>
    <row r="5330" spans="2:5" ht="50.1" customHeight="1">
      <c r="B5330" s="23">
        <v>95464</v>
      </c>
      <c r="C5330" s="23" t="s">
        <v>5728</v>
      </c>
      <c r="D5330" s="23" t="s">
        <v>19</v>
      </c>
      <c r="E5330" s="24">
        <v>20.72</v>
      </c>
    </row>
    <row r="5331" spans="2:5" ht="50.1" customHeight="1">
      <c r="B5331" s="23">
        <v>73656</v>
      </c>
      <c r="C5331" s="23" t="s">
        <v>5729</v>
      </c>
      <c r="D5331" s="23" t="s">
        <v>19</v>
      </c>
      <c r="E5331" s="24">
        <v>15.07</v>
      </c>
    </row>
    <row r="5332" spans="2:5" ht="50.1" customHeight="1">
      <c r="B5332" s="23" t="s">
        <v>5730</v>
      </c>
      <c r="C5332" s="23" t="s">
        <v>5731</v>
      </c>
      <c r="D5332" s="23" t="s">
        <v>19</v>
      </c>
      <c r="E5332" s="24">
        <v>32.130000000000003</v>
      </c>
    </row>
    <row r="5333" spans="2:5" ht="50.1" customHeight="1">
      <c r="B5333" s="23" t="s">
        <v>5732</v>
      </c>
      <c r="C5333" s="23" t="s">
        <v>5733</v>
      </c>
      <c r="D5333" s="23" t="s">
        <v>19</v>
      </c>
      <c r="E5333" s="24">
        <v>9.59</v>
      </c>
    </row>
    <row r="5334" spans="2:5" ht="50.1" customHeight="1">
      <c r="B5334" s="23" t="s">
        <v>5734</v>
      </c>
      <c r="C5334" s="23" t="s">
        <v>5735</v>
      </c>
      <c r="D5334" s="23" t="s">
        <v>19</v>
      </c>
      <c r="E5334" s="24">
        <v>23.71</v>
      </c>
    </row>
    <row r="5335" spans="2:5" ht="50.1" customHeight="1">
      <c r="B5335" s="23" t="s">
        <v>5736</v>
      </c>
      <c r="C5335" s="23" t="s">
        <v>5737</v>
      </c>
      <c r="D5335" s="23" t="s">
        <v>19</v>
      </c>
      <c r="E5335" s="24">
        <v>23.84</v>
      </c>
    </row>
    <row r="5336" spans="2:5" ht="50.1" customHeight="1">
      <c r="B5336" s="23" t="s">
        <v>5738</v>
      </c>
      <c r="C5336" s="23" t="s">
        <v>5739</v>
      </c>
      <c r="D5336" s="23" t="s">
        <v>19</v>
      </c>
      <c r="E5336" s="24">
        <v>24.26</v>
      </c>
    </row>
    <row r="5337" spans="2:5" ht="50.1" customHeight="1">
      <c r="B5337" s="23" t="s">
        <v>5740</v>
      </c>
      <c r="C5337" s="23" t="s">
        <v>5741</v>
      </c>
      <c r="D5337" s="23" t="s">
        <v>19</v>
      </c>
      <c r="E5337" s="24">
        <v>18.73</v>
      </c>
    </row>
    <row r="5338" spans="2:5" ht="50.1" customHeight="1">
      <c r="B5338" s="23" t="s">
        <v>5742</v>
      </c>
      <c r="C5338" s="23" t="s">
        <v>5743</v>
      </c>
      <c r="D5338" s="23" t="s">
        <v>19</v>
      </c>
      <c r="E5338" s="24">
        <v>12.06</v>
      </c>
    </row>
    <row r="5339" spans="2:5" ht="50.1" customHeight="1">
      <c r="B5339" s="23" t="s">
        <v>5744</v>
      </c>
      <c r="C5339" s="23" t="s">
        <v>5745</v>
      </c>
      <c r="D5339" s="23" t="s">
        <v>19</v>
      </c>
      <c r="E5339" s="24">
        <v>17.45</v>
      </c>
    </row>
    <row r="5340" spans="2:5" ht="50.1" customHeight="1">
      <c r="B5340" s="23" t="s">
        <v>5746</v>
      </c>
      <c r="C5340" s="23" t="s">
        <v>5747</v>
      </c>
      <c r="D5340" s="23" t="s">
        <v>19</v>
      </c>
      <c r="E5340" s="24">
        <v>15.47</v>
      </c>
    </row>
    <row r="5341" spans="2:5" ht="50.1" customHeight="1">
      <c r="B5341" s="23" t="s">
        <v>5748</v>
      </c>
      <c r="C5341" s="23" t="s">
        <v>5749</v>
      </c>
      <c r="D5341" s="23" t="s">
        <v>18</v>
      </c>
      <c r="E5341" s="24">
        <v>19.690000000000001</v>
      </c>
    </row>
    <row r="5342" spans="2:5" ht="50.1" customHeight="1">
      <c r="B5342" s="23" t="s">
        <v>5750</v>
      </c>
      <c r="C5342" s="23" t="s">
        <v>5751</v>
      </c>
      <c r="D5342" s="23" t="s">
        <v>19</v>
      </c>
      <c r="E5342" s="24">
        <v>30.94</v>
      </c>
    </row>
    <row r="5343" spans="2:5" ht="50.1" customHeight="1">
      <c r="B5343" s="23">
        <v>84660</v>
      </c>
      <c r="C5343" s="23" t="s">
        <v>5752</v>
      </c>
      <c r="D5343" s="23" t="s">
        <v>19</v>
      </c>
      <c r="E5343" s="24">
        <v>6.6</v>
      </c>
    </row>
    <row r="5344" spans="2:5" ht="50.1" customHeight="1">
      <c r="B5344" s="23">
        <v>84661</v>
      </c>
      <c r="C5344" s="23" t="s">
        <v>5753</v>
      </c>
      <c r="D5344" s="23" t="s">
        <v>19</v>
      </c>
      <c r="E5344" s="24">
        <v>15.61</v>
      </c>
    </row>
    <row r="5345" spans="2:5" ht="50.1" customHeight="1">
      <c r="B5345" s="23">
        <v>84662</v>
      </c>
      <c r="C5345" s="23" t="s">
        <v>5754</v>
      </c>
      <c r="D5345" s="23" t="s">
        <v>19</v>
      </c>
      <c r="E5345" s="24">
        <v>24.52</v>
      </c>
    </row>
    <row r="5346" spans="2:5" ht="50.1" customHeight="1">
      <c r="B5346" s="23">
        <v>95468</v>
      </c>
      <c r="C5346" s="23" t="s">
        <v>5755</v>
      </c>
      <c r="D5346" s="23" t="s">
        <v>19</v>
      </c>
      <c r="E5346" s="24">
        <v>35.51</v>
      </c>
    </row>
    <row r="5347" spans="2:5" ht="50.1" customHeight="1">
      <c r="B5347" s="23">
        <v>41595</v>
      </c>
      <c r="C5347" s="23" t="s">
        <v>5756</v>
      </c>
      <c r="D5347" s="23" t="s">
        <v>4</v>
      </c>
      <c r="E5347" s="24">
        <v>9.57</v>
      </c>
    </row>
    <row r="5348" spans="2:5" ht="50.1" customHeight="1">
      <c r="B5348" s="23" t="s">
        <v>5757</v>
      </c>
      <c r="C5348" s="23" t="s">
        <v>5758</v>
      </c>
      <c r="D5348" s="23" t="s">
        <v>19</v>
      </c>
      <c r="E5348" s="24">
        <v>15.25</v>
      </c>
    </row>
    <row r="5349" spans="2:5" ht="50.1" customHeight="1">
      <c r="B5349" s="23" t="s">
        <v>5759</v>
      </c>
      <c r="C5349" s="23" t="s">
        <v>5760</v>
      </c>
      <c r="D5349" s="23" t="s">
        <v>19</v>
      </c>
      <c r="E5349" s="24">
        <v>12.29</v>
      </c>
    </row>
    <row r="5350" spans="2:5" ht="50.1" customHeight="1">
      <c r="B5350" s="23">
        <v>79467</v>
      </c>
      <c r="C5350" s="23" t="s">
        <v>5761</v>
      </c>
      <c r="D5350" s="23" t="s">
        <v>12291</v>
      </c>
      <c r="E5350" s="24">
        <v>11.55</v>
      </c>
    </row>
    <row r="5351" spans="2:5" ht="50.1" customHeight="1">
      <c r="B5351" s="23" t="s">
        <v>5762</v>
      </c>
      <c r="C5351" s="23" t="s">
        <v>5763</v>
      </c>
      <c r="D5351" s="23" t="s">
        <v>19</v>
      </c>
      <c r="E5351" s="24">
        <v>17.11</v>
      </c>
    </row>
    <row r="5352" spans="2:5" ht="50.1" customHeight="1">
      <c r="B5352" s="23">
        <v>84663</v>
      </c>
      <c r="C5352" s="23" t="s">
        <v>5764</v>
      </c>
      <c r="D5352" s="23" t="s">
        <v>19</v>
      </c>
      <c r="E5352" s="24">
        <v>21.2</v>
      </c>
    </row>
    <row r="5353" spans="2:5" ht="50.1" customHeight="1">
      <c r="B5353" s="23">
        <v>84665</v>
      </c>
      <c r="C5353" s="23" t="s">
        <v>5765</v>
      </c>
      <c r="D5353" s="23" t="s">
        <v>19</v>
      </c>
      <c r="E5353" s="24">
        <v>19.260000000000002</v>
      </c>
    </row>
    <row r="5354" spans="2:5" ht="50.1" customHeight="1">
      <c r="B5354" s="23">
        <v>84666</v>
      </c>
      <c r="C5354" s="23" t="s">
        <v>5766</v>
      </c>
      <c r="D5354" s="23" t="s">
        <v>19</v>
      </c>
      <c r="E5354" s="24">
        <v>19.14</v>
      </c>
    </row>
    <row r="5355" spans="2:5" ht="50.1" customHeight="1">
      <c r="B5355" s="23">
        <v>75889</v>
      </c>
      <c r="C5355" s="23" t="s">
        <v>5767</v>
      </c>
      <c r="D5355" s="23" t="s">
        <v>19</v>
      </c>
      <c r="E5355" s="24">
        <v>18.350000000000001</v>
      </c>
    </row>
    <row r="5356" spans="2:5" ht="50.1" customHeight="1">
      <c r="B5356" s="23">
        <v>72191</v>
      </c>
      <c r="C5356" s="23" t="s">
        <v>5768</v>
      </c>
      <c r="D5356" s="23" t="s">
        <v>19</v>
      </c>
      <c r="E5356" s="24">
        <v>70.599999999999994</v>
      </c>
    </row>
    <row r="5357" spans="2:5" ht="50.1" customHeight="1">
      <c r="B5357" s="23">
        <v>72192</v>
      </c>
      <c r="C5357" s="23" t="s">
        <v>5769</v>
      </c>
      <c r="D5357" s="23" t="s">
        <v>19</v>
      </c>
      <c r="E5357" s="24">
        <v>18.329999999999998</v>
      </c>
    </row>
    <row r="5358" spans="2:5" ht="50.1" customHeight="1">
      <c r="B5358" s="23">
        <v>72193</v>
      </c>
      <c r="C5358" s="23" t="s">
        <v>5770</v>
      </c>
      <c r="D5358" s="23" t="s">
        <v>19</v>
      </c>
      <c r="E5358" s="24">
        <v>50.6</v>
      </c>
    </row>
    <row r="5359" spans="2:5" ht="50.1" customHeight="1">
      <c r="B5359" s="23">
        <v>73655</v>
      </c>
      <c r="C5359" s="23" t="s">
        <v>5771</v>
      </c>
      <c r="D5359" s="23" t="s">
        <v>19</v>
      </c>
      <c r="E5359" s="24">
        <v>194.45</v>
      </c>
    </row>
    <row r="5360" spans="2:5" ht="50.1" customHeight="1">
      <c r="B5360" s="23" t="s">
        <v>5772</v>
      </c>
      <c r="C5360" s="23" t="s">
        <v>5773</v>
      </c>
      <c r="D5360" s="23" t="s">
        <v>19</v>
      </c>
      <c r="E5360" s="24">
        <v>151.77000000000001</v>
      </c>
    </row>
    <row r="5361" spans="2:5" ht="50.1" customHeight="1">
      <c r="B5361" s="23">
        <v>84181</v>
      </c>
      <c r="C5361" s="23" t="s">
        <v>5774</v>
      </c>
      <c r="D5361" s="23" t="s">
        <v>19</v>
      </c>
      <c r="E5361" s="24">
        <v>130.06</v>
      </c>
    </row>
    <row r="5362" spans="2:5" ht="50.1" customHeight="1">
      <c r="B5362" s="23">
        <v>87246</v>
      </c>
      <c r="C5362" s="23" t="s">
        <v>5775</v>
      </c>
      <c r="D5362" s="23" t="s">
        <v>19</v>
      </c>
      <c r="E5362" s="24">
        <v>41.7</v>
      </c>
    </row>
    <row r="5363" spans="2:5" ht="50.1" customHeight="1">
      <c r="B5363" s="23">
        <v>87247</v>
      </c>
      <c r="C5363" s="23" t="s">
        <v>5776</v>
      </c>
      <c r="D5363" s="23" t="s">
        <v>19</v>
      </c>
      <c r="E5363" s="24">
        <v>35.85</v>
      </c>
    </row>
    <row r="5364" spans="2:5" ht="50.1" customHeight="1">
      <c r="B5364" s="23">
        <v>87248</v>
      </c>
      <c r="C5364" s="23" t="s">
        <v>5777</v>
      </c>
      <c r="D5364" s="23" t="s">
        <v>19</v>
      </c>
      <c r="E5364" s="24">
        <v>30.98</v>
      </c>
    </row>
    <row r="5365" spans="2:5" ht="50.1" customHeight="1">
      <c r="B5365" s="23">
        <v>87249</v>
      </c>
      <c r="C5365" s="23" t="s">
        <v>5778</v>
      </c>
      <c r="D5365" s="23" t="s">
        <v>19</v>
      </c>
      <c r="E5365" s="24">
        <v>47.15</v>
      </c>
    </row>
    <row r="5366" spans="2:5" ht="50.1" customHeight="1">
      <c r="B5366" s="23">
        <v>87250</v>
      </c>
      <c r="C5366" s="23" t="s">
        <v>5779</v>
      </c>
      <c r="D5366" s="23" t="s">
        <v>19</v>
      </c>
      <c r="E5366" s="24">
        <v>37.9</v>
      </c>
    </row>
    <row r="5367" spans="2:5" ht="50.1" customHeight="1">
      <c r="B5367" s="23">
        <v>87251</v>
      </c>
      <c r="C5367" s="23" t="s">
        <v>5780</v>
      </c>
      <c r="D5367" s="23" t="s">
        <v>19</v>
      </c>
      <c r="E5367" s="24">
        <v>31.8</v>
      </c>
    </row>
    <row r="5368" spans="2:5" ht="50.1" customHeight="1">
      <c r="B5368" s="23">
        <v>87255</v>
      </c>
      <c r="C5368" s="23" t="s">
        <v>5781</v>
      </c>
      <c r="D5368" s="23" t="s">
        <v>19</v>
      </c>
      <c r="E5368" s="24">
        <v>74.33</v>
      </c>
    </row>
    <row r="5369" spans="2:5" ht="50.1" customHeight="1">
      <c r="B5369" s="23">
        <v>87256</v>
      </c>
      <c r="C5369" s="23" t="s">
        <v>5782</v>
      </c>
      <c r="D5369" s="23" t="s">
        <v>19</v>
      </c>
      <c r="E5369" s="24">
        <v>63.4</v>
      </c>
    </row>
    <row r="5370" spans="2:5" ht="50.1" customHeight="1">
      <c r="B5370" s="23">
        <v>87257</v>
      </c>
      <c r="C5370" s="23" t="s">
        <v>5783</v>
      </c>
      <c r="D5370" s="23" t="s">
        <v>19</v>
      </c>
      <c r="E5370" s="24">
        <v>56.31</v>
      </c>
    </row>
    <row r="5371" spans="2:5" ht="50.1" customHeight="1">
      <c r="B5371" s="23">
        <v>87258</v>
      </c>
      <c r="C5371" s="23" t="s">
        <v>5784</v>
      </c>
      <c r="D5371" s="23" t="s">
        <v>19</v>
      </c>
      <c r="E5371" s="24">
        <v>96.11</v>
      </c>
    </row>
    <row r="5372" spans="2:5" ht="50.1" customHeight="1">
      <c r="B5372" s="23">
        <v>87259</v>
      </c>
      <c r="C5372" s="23" t="s">
        <v>5785</v>
      </c>
      <c r="D5372" s="23" t="s">
        <v>19</v>
      </c>
      <c r="E5372" s="24">
        <v>85.76</v>
      </c>
    </row>
    <row r="5373" spans="2:5" ht="50.1" customHeight="1">
      <c r="B5373" s="23">
        <v>87260</v>
      </c>
      <c r="C5373" s="23" t="s">
        <v>5786</v>
      </c>
      <c r="D5373" s="23" t="s">
        <v>19</v>
      </c>
      <c r="E5373" s="24">
        <v>79.55</v>
      </c>
    </row>
    <row r="5374" spans="2:5" ht="50.1" customHeight="1">
      <c r="B5374" s="23">
        <v>87261</v>
      </c>
      <c r="C5374" s="23" t="s">
        <v>5787</v>
      </c>
      <c r="D5374" s="23" t="s">
        <v>19</v>
      </c>
      <c r="E5374" s="24">
        <v>110.72</v>
      </c>
    </row>
    <row r="5375" spans="2:5" ht="50.1" customHeight="1">
      <c r="B5375" s="23">
        <v>87262</v>
      </c>
      <c r="C5375" s="23" t="s">
        <v>5788</v>
      </c>
      <c r="D5375" s="23" t="s">
        <v>19</v>
      </c>
      <c r="E5375" s="24">
        <v>98.85</v>
      </c>
    </row>
    <row r="5376" spans="2:5" ht="50.1" customHeight="1">
      <c r="B5376" s="23">
        <v>87263</v>
      </c>
      <c r="C5376" s="23" t="s">
        <v>5789</v>
      </c>
      <c r="D5376" s="23" t="s">
        <v>19</v>
      </c>
      <c r="E5376" s="24">
        <v>91.53</v>
      </c>
    </row>
    <row r="5377" spans="2:5" ht="50.1" customHeight="1">
      <c r="B5377" s="23">
        <v>89046</v>
      </c>
      <c r="C5377" s="23" t="s">
        <v>5790</v>
      </c>
      <c r="D5377" s="23" t="s">
        <v>19</v>
      </c>
      <c r="E5377" s="24">
        <v>35.56</v>
      </c>
    </row>
    <row r="5378" spans="2:5" ht="50.1" customHeight="1">
      <c r="B5378" s="23">
        <v>89171</v>
      </c>
      <c r="C5378" s="23" t="s">
        <v>5791</v>
      </c>
      <c r="D5378" s="23" t="s">
        <v>19</v>
      </c>
      <c r="E5378" s="24">
        <v>33.19</v>
      </c>
    </row>
    <row r="5379" spans="2:5" ht="50.1" customHeight="1">
      <c r="B5379" s="23">
        <v>93389</v>
      </c>
      <c r="C5379" s="23" t="s">
        <v>5792</v>
      </c>
      <c r="D5379" s="23" t="s">
        <v>19</v>
      </c>
      <c r="E5379" s="24">
        <v>38.04</v>
      </c>
    </row>
    <row r="5380" spans="2:5" ht="50.1" customHeight="1">
      <c r="B5380" s="23">
        <v>93390</v>
      </c>
      <c r="C5380" s="23" t="s">
        <v>5793</v>
      </c>
      <c r="D5380" s="23" t="s">
        <v>19</v>
      </c>
      <c r="E5380" s="24">
        <v>32.25</v>
      </c>
    </row>
    <row r="5381" spans="2:5" ht="50.1" customHeight="1">
      <c r="B5381" s="23">
        <v>93391</v>
      </c>
      <c r="C5381" s="23" t="s">
        <v>5794</v>
      </c>
      <c r="D5381" s="23" t="s">
        <v>19</v>
      </c>
      <c r="E5381" s="24">
        <v>27.38</v>
      </c>
    </row>
    <row r="5382" spans="2:5" ht="50.1" customHeight="1">
      <c r="B5382" s="23" t="s">
        <v>5795</v>
      </c>
      <c r="C5382" s="23" t="s">
        <v>5796</v>
      </c>
      <c r="D5382" s="23" t="s">
        <v>19</v>
      </c>
      <c r="E5382" s="24">
        <v>101.51</v>
      </c>
    </row>
    <row r="5383" spans="2:5" ht="50.1" customHeight="1">
      <c r="B5383" s="23" t="s">
        <v>5797</v>
      </c>
      <c r="C5383" s="23" t="s">
        <v>5798</v>
      </c>
      <c r="D5383" s="23" t="s">
        <v>19</v>
      </c>
      <c r="E5383" s="24">
        <v>23.38</v>
      </c>
    </row>
    <row r="5384" spans="2:5" ht="50.1" customHeight="1">
      <c r="B5384" s="23">
        <v>84183</v>
      </c>
      <c r="C5384" s="23" t="s">
        <v>5799</v>
      </c>
      <c r="D5384" s="23" t="s">
        <v>19</v>
      </c>
      <c r="E5384" s="24">
        <v>76</v>
      </c>
    </row>
    <row r="5385" spans="2:5" ht="50.1" customHeight="1">
      <c r="B5385" s="23">
        <v>98670</v>
      </c>
      <c r="C5385" s="23" t="s">
        <v>5800</v>
      </c>
      <c r="D5385" s="23" t="s">
        <v>19</v>
      </c>
      <c r="E5385" s="24">
        <v>110.4</v>
      </c>
    </row>
    <row r="5386" spans="2:5" ht="50.1" customHeight="1">
      <c r="B5386" s="23">
        <v>98671</v>
      </c>
      <c r="C5386" s="23" t="s">
        <v>5801</v>
      </c>
      <c r="D5386" s="23" t="s">
        <v>19</v>
      </c>
      <c r="E5386" s="24">
        <v>288.55</v>
      </c>
    </row>
    <row r="5387" spans="2:5" ht="50.1" customHeight="1">
      <c r="B5387" s="23">
        <v>98672</v>
      </c>
      <c r="C5387" s="23" t="s">
        <v>5802</v>
      </c>
      <c r="D5387" s="23" t="s">
        <v>19</v>
      </c>
      <c r="E5387" s="24">
        <v>379.82</v>
      </c>
    </row>
    <row r="5388" spans="2:5" ht="50.1" customHeight="1">
      <c r="B5388" s="23">
        <v>98673</v>
      </c>
      <c r="C5388" s="23" t="s">
        <v>5803</v>
      </c>
      <c r="D5388" s="23" t="s">
        <v>19</v>
      </c>
      <c r="E5388" s="24">
        <v>94.51</v>
      </c>
    </row>
    <row r="5389" spans="2:5" ht="50.1" customHeight="1">
      <c r="B5389" s="23">
        <v>98679</v>
      </c>
      <c r="C5389" s="23" t="s">
        <v>5804</v>
      </c>
      <c r="D5389" s="23" t="s">
        <v>19</v>
      </c>
      <c r="E5389" s="24">
        <v>23.4</v>
      </c>
    </row>
    <row r="5390" spans="2:5" ht="50.1" customHeight="1">
      <c r="B5390" s="23">
        <v>98680</v>
      </c>
      <c r="C5390" s="23" t="s">
        <v>5805</v>
      </c>
      <c r="D5390" s="23" t="s">
        <v>19</v>
      </c>
      <c r="E5390" s="24">
        <v>29.1</v>
      </c>
    </row>
    <row r="5391" spans="2:5" ht="50.1" customHeight="1">
      <c r="B5391" s="23">
        <v>98681</v>
      </c>
      <c r="C5391" s="23" t="s">
        <v>5806</v>
      </c>
      <c r="D5391" s="23" t="s">
        <v>19</v>
      </c>
      <c r="E5391" s="24">
        <v>21.69</v>
      </c>
    </row>
    <row r="5392" spans="2:5" ht="50.1" customHeight="1">
      <c r="B5392" s="23">
        <v>98682</v>
      </c>
      <c r="C5392" s="23" t="s">
        <v>5807</v>
      </c>
      <c r="D5392" s="23" t="s">
        <v>19</v>
      </c>
      <c r="E5392" s="24">
        <v>27.39</v>
      </c>
    </row>
    <row r="5393" spans="2:5" ht="50.1" customHeight="1">
      <c r="B5393" s="23">
        <v>98685</v>
      </c>
      <c r="C5393" s="23" t="s">
        <v>5808</v>
      </c>
      <c r="D5393" s="23" t="s">
        <v>4</v>
      </c>
      <c r="E5393" s="24">
        <v>52.85</v>
      </c>
    </row>
    <row r="5394" spans="2:5" ht="50.1" customHeight="1">
      <c r="B5394" s="23">
        <v>98686</v>
      </c>
      <c r="C5394" s="23" t="s">
        <v>5809</v>
      </c>
      <c r="D5394" s="23" t="s">
        <v>4</v>
      </c>
      <c r="E5394" s="24">
        <v>29.18</v>
      </c>
    </row>
    <row r="5395" spans="2:5" ht="50.1" customHeight="1">
      <c r="B5395" s="23">
        <v>98688</v>
      </c>
      <c r="C5395" s="23" t="s">
        <v>5810</v>
      </c>
      <c r="D5395" s="23" t="s">
        <v>4</v>
      </c>
      <c r="E5395" s="24">
        <v>43.56</v>
      </c>
    </row>
    <row r="5396" spans="2:5" ht="50.1" customHeight="1">
      <c r="B5396" s="23">
        <v>98689</v>
      </c>
      <c r="C5396" s="23" t="s">
        <v>5811</v>
      </c>
      <c r="D5396" s="23" t="s">
        <v>4</v>
      </c>
      <c r="E5396" s="24">
        <v>75.55</v>
      </c>
    </row>
    <row r="5397" spans="2:5" ht="50.1" customHeight="1">
      <c r="B5397" s="23">
        <v>72187</v>
      </c>
      <c r="C5397" s="23" t="s">
        <v>5812</v>
      </c>
      <c r="D5397" s="23" t="s">
        <v>19</v>
      </c>
      <c r="E5397" s="24">
        <v>124.48</v>
      </c>
    </row>
    <row r="5398" spans="2:5" ht="50.1" customHeight="1">
      <c r="B5398" s="23">
        <v>72188</v>
      </c>
      <c r="C5398" s="23" t="s">
        <v>5813</v>
      </c>
      <c r="D5398" s="23" t="s">
        <v>19</v>
      </c>
      <c r="E5398" s="24">
        <v>124.48</v>
      </c>
    </row>
    <row r="5399" spans="2:5" ht="50.1" customHeight="1">
      <c r="B5399" s="23" t="s">
        <v>5814</v>
      </c>
      <c r="C5399" s="23" t="s">
        <v>5815</v>
      </c>
      <c r="D5399" s="23" t="s">
        <v>19</v>
      </c>
      <c r="E5399" s="24">
        <v>113.47</v>
      </c>
    </row>
    <row r="5400" spans="2:5" ht="50.1" customHeight="1">
      <c r="B5400" s="23">
        <v>84186</v>
      </c>
      <c r="C5400" s="23" t="s">
        <v>5816</v>
      </c>
      <c r="D5400" s="23" t="s">
        <v>19</v>
      </c>
      <c r="E5400" s="24">
        <v>52.67</v>
      </c>
    </row>
    <row r="5401" spans="2:5" ht="50.1" customHeight="1">
      <c r="B5401" s="23">
        <v>84187</v>
      </c>
      <c r="C5401" s="23" t="s">
        <v>5817</v>
      </c>
      <c r="D5401" s="23" t="s">
        <v>19</v>
      </c>
      <c r="E5401" s="24">
        <v>15.06</v>
      </c>
    </row>
    <row r="5402" spans="2:5" ht="50.1" customHeight="1">
      <c r="B5402" s="23">
        <v>72136</v>
      </c>
      <c r="C5402" s="23" t="s">
        <v>5818</v>
      </c>
      <c r="D5402" s="23" t="s">
        <v>19</v>
      </c>
      <c r="E5402" s="24">
        <v>74.13</v>
      </c>
    </row>
    <row r="5403" spans="2:5" ht="50.1" customHeight="1">
      <c r="B5403" s="23">
        <v>72137</v>
      </c>
      <c r="C5403" s="23" t="s">
        <v>5819</v>
      </c>
      <c r="D5403" s="23" t="s">
        <v>19</v>
      </c>
      <c r="E5403" s="24">
        <v>87.85</v>
      </c>
    </row>
    <row r="5404" spans="2:5" ht="50.1" customHeight="1">
      <c r="B5404" s="23">
        <v>72815</v>
      </c>
      <c r="C5404" s="23" t="s">
        <v>5820</v>
      </c>
      <c r="D5404" s="23" t="s">
        <v>19</v>
      </c>
      <c r="E5404" s="24">
        <v>49.57</v>
      </c>
    </row>
    <row r="5405" spans="2:5" ht="50.1" customHeight="1">
      <c r="B5405" s="23">
        <v>84191</v>
      </c>
      <c r="C5405" s="23" t="s">
        <v>5821</v>
      </c>
      <c r="D5405" s="23" t="s">
        <v>19</v>
      </c>
      <c r="E5405" s="24">
        <v>76.67</v>
      </c>
    </row>
    <row r="5406" spans="2:5" ht="50.1" customHeight="1">
      <c r="B5406" s="23" t="s">
        <v>5822</v>
      </c>
      <c r="C5406" s="23" t="s">
        <v>5823</v>
      </c>
      <c r="D5406" s="23" t="s">
        <v>4</v>
      </c>
      <c r="E5406" s="24">
        <v>32.69</v>
      </c>
    </row>
    <row r="5407" spans="2:5" ht="50.1" customHeight="1">
      <c r="B5407" s="23">
        <v>98695</v>
      </c>
      <c r="C5407" s="23" t="s">
        <v>5824</v>
      </c>
      <c r="D5407" s="23" t="s">
        <v>4</v>
      </c>
      <c r="E5407" s="24">
        <v>68.09</v>
      </c>
    </row>
    <row r="5408" spans="2:5" ht="50.1" customHeight="1">
      <c r="B5408" s="23">
        <v>98697</v>
      </c>
      <c r="C5408" s="23" t="s">
        <v>5825</v>
      </c>
      <c r="D5408" s="23" t="s">
        <v>4</v>
      </c>
      <c r="E5408" s="24">
        <v>45.02</v>
      </c>
    </row>
    <row r="5409" spans="2:5" ht="50.1" customHeight="1">
      <c r="B5409" s="23" t="s">
        <v>5826</v>
      </c>
      <c r="C5409" s="23" t="s">
        <v>5827</v>
      </c>
      <c r="D5409" s="23" t="s">
        <v>4</v>
      </c>
      <c r="E5409" s="24">
        <v>16.41</v>
      </c>
    </row>
    <row r="5410" spans="2:5" ht="50.1" customHeight="1">
      <c r="B5410" s="23">
        <v>84162</v>
      </c>
      <c r="C5410" s="23" t="s">
        <v>5828</v>
      </c>
      <c r="D5410" s="23" t="s">
        <v>4</v>
      </c>
      <c r="E5410" s="24">
        <v>16.260000000000002</v>
      </c>
    </row>
    <row r="5411" spans="2:5" ht="50.1" customHeight="1">
      <c r="B5411" s="23">
        <v>88648</v>
      </c>
      <c r="C5411" s="23" t="s">
        <v>5829</v>
      </c>
      <c r="D5411" s="23" t="s">
        <v>4</v>
      </c>
      <c r="E5411" s="24">
        <v>4.8600000000000003</v>
      </c>
    </row>
    <row r="5412" spans="2:5" ht="50.1" customHeight="1">
      <c r="B5412" s="23">
        <v>88649</v>
      </c>
      <c r="C5412" s="23" t="s">
        <v>5830</v>
      </c>
      <c r="D5412" s="23" t="s">
        <v>4</v>
      </c>
      <c r="E5412" s="24">
        <v>5.47</v>
      </c>
    </row>
    <row r="5413" spans="2:5" ht="50.1" customHeight="1">
      <c r="B5413" s="23">
        <v>88650</v>
      </c>
      <c r="C5413" s="23" t="s">
        <v>5831</v>
      </c>
      <c r="D5413" s="23" t="s">
        <v>4</v>
      </c>
      <c r="E5413" s="24">
        <v>10.35</v>
      </c>
    </row>
    <row r="5414" spans="2:5" ht="50.1" customHeight="1">
      <c r="B5414" s="23">
        <v>96467</v>
      </c>
      <c r="C5414" s="23" t="s">
        <v>5832</v>
      </c>
      <c r="D5414" s="23" t="s">
        <v>4</v>
      </c>
      <c r="E5414" s="24">
        <v>4.4400000000000004</v>
      </c>
    </row>
    <row r="5415" spans="2:5" ht="50.1" customHeight="1">
      <c r="B5415" s="23" t="s">
        <v>5833</v>
      </c>
      <c r="C5415" s="23" t="s">
        <v>5834</v>
      </c>
      <c r="D5415" s="23" t="s">
        <v>4</v>
      </c>
      <c r="E5415" s="24">
        <v>22.92</v>
      </c>
    </row>
    <row r="5416" spans="2:5" ht="50.1" customHeight="1">
      <c r="B5416" s="23">
        <v>84168</v>
      </c>
      <c r="C5416" s="23" t="s">
        <v>5835</v>
      </c>
      <c r="D5416" s="23" t="s">
        <v>4</v>
      </c>
      <c r="E5416" s="24">
        <v>11.62</v>
      </c>
    </row>
    <row r="5417" spans="2:5" ht="50.1" customHeight="1">
      <c r="B5417" s="23">
        <v>68325</v>
      </c>
      <c r="C5417" s="23" t="s">
        <v>5836</v>
      </c>
      <c r="D5417" s="23" t="s">
        <v>19</v>
      </c>
      <c r="E5417" s="24">
        <v>39.659999999999997</v>
      </c>
    </row>
    <row r="5418" spans="2:5" ht="50.1" customHeight="1">
      <c r="B5418" s="23">
        <v>68333</v>
      </c>
      <c r="C5418" s="23" t="s">
        <v>5837</v>
      </c>
      <c r="D5418" s="23" t="s">
        <v>19</v>
      </c>
      <c r="E5418" s="24">
        <v>42.57</v>
      </c>
    </row>
    <row r="5419" spans="2:5" ht="50.1" customHeight="1">
      <c r="B5419" s="23">
        <v>72183</v>
      </c>
      <c r="C5419" s="23" t="s">
        <v>5838</v>
      </c>
      <c r="D5419" s="23" t="s">
        <v>19</v>
      </c>
      <c r="E5419" s="24">
        <v>74.959999999999994</v>
      </c>
    </row>
    <row r="5420" spans="2:5" ht="50.1" customHeight="1">
      <c r="B5420" s="23">
        <v>84175</v>
      </c>
      <c r="C5420" s="23" t="s">
        <v>5839</v>
      </c>
      <c r="D5420" s="23" t="s">
        <v>4</v>
      </c>
      <c r="E5420" s="24">
        <v>11.26</v>
      </c>
    </row>
    <row r="5421" spans="2:5" ht="50.1" customHeight="1">
      <c r="B5421" s="23">
        <v>84176</v>
      </c>
      <c r="C5421" s="23" t="s">
        <v>5840</v>
      </c>
      <c r="D5421" s="23" t="s">
        <v>4</v>
      </c>
      <c r="E5421" s="24">
        <v>20.11</v>
      </c>
    </row>
    <row r="5422" spans="2:5" ht="50.1" customHeight="1">
      <c r="B5422" s="23">
        <v>94990</v>
      </c>
      <c r="C5422" s="23" t="s">
        <v>5841</v>
      </c>
      <c r="D5422" s="23" t="s">
        <v>20</v>
      </c>
      <c r="E5422" s="24">
        <v>505.86</v>
      </c>
    </row>
    <row r="5423" spans="2:5" ht="50.1" customHeight="1">
      <c r="B5423" s="23">
        <v>94991</v>
      </c>
      <c r="C5423" s="23" t="s">
        <v>5842</v>
      </c>
      <c r="D5423" s="23" t="s">
        <v>20</v>
      </c>
      <c r="E5423" s="24">
        <v>415.64</v>
      </c>
    </row>
    <row r="5424" spans="2:5" ht="50.1" customHeight="1">
      <c r="B5424" s="23">
        <v>94992</v>
      </c>
      <c r="C5424" s="23" t="s">
        <v>5843</v>
      </c>
      <c r="D5424" s="23" t="s">
        <v>19</v>
      </c>
      <c r="E5424" s="24">
        <v>58.38</v>
      </c>
    </row>
    <row r="5425" spans="2:5" ht="50.1" customHeight="1">
      <c r="B5425" s="23">
        <v>94993</v>
      </c>
      <c r="C5425" s="23" t="s">
        <v>5844</v>
      </c>
      <c r="D5425" s="23" t="s">
        <v>19</v>
      </c>
      <c r="E5425" s="24">
        <v>52.96</v>
      </c>
    </row>
    <row r="5426" spans="2:5" ht="50.1" customHeight="1">
      <c r="B5426" s="23">
        <v>94994</v>
      </c>
      <c r="C5426" s="23" t="s">
        <v>5845</v>
      </c>
      <c r="D5426" s="23" t="s">
        <v>19</v>
      </c>
      <c r="E5426" s="24">
        <v>70.55</v>
      </c>
    </row>
    <row r="5427" spans="2:5" ht="50.1" customHeight="1">
      <c r="B5427" s="23">
        <v>94995</v>
      </c>
      <c r="C5427" s="23" t="s">
        <v>5846</v>
      </c>
      <c r="D5427" s="23" t="s">
        <v>19</v>
      </c>
      <c r="E5427" s="24">
        <v>63.32</v>
      </c>
    </row>
    <row r="5428" spans="2:5" ht="50.1" customHeight="1">
      <c r="B5428" s="23">
        <v>94996</v>
      </c>
      <c r="C5428" s="23" t="s">
        <v>5847</v>
      </c>
      <c r="D5428" s="23" t="s">
        <v>19</v>
      </c>
      <c r="E5428" s="24">
        <v>80.680000000000007</v>
      </c>
    </row>
    <row r="5429" spans="2:5" ht="50.1" customHeight="1">
      <c r="B5429" s="23">
        <v>94997</v>
      </c>
      <c r="C5429" s="23" t="s">
        <v>5848</v>
      </c>
      <c r="D5429" s="23" t="s">
        <v>19</v>
      </c>
      <c r="E5429" s="24">
        <v>71.66</v>
      </c>
    </row>
    <row r="5430" spans="2:5" ht="50.1" customHeight="1">
      <c r="B5430" s="23">
        <v>94998</v>
      </c>
      <c r="C5430" s="23" t="s">
        <v>5849</v>
      </c>
      <c r="D5430" s="23" t="s">
        <v>19</v>
      </c>
      <c r="E5430" s="24">
        <v>90.42</v>
      </c>
    </row>
    <row r="5431" spans="2:5" ht="50.1" customHeight="1">
      <c r="B5431" s="23">
        <v>94999</v>
      </c>
      <c r="C5431" s="23" t="s">
        <v>5850</v>
      </c>
      <c r="D5431" s="23" t="s">
        <v>19</v>
      </c>
      <c r="E5431" s="24">
        <v>79.59</v>
      </c>
    </row>
    <row r="5432" spans="2:5" ht="50.1" customHeight="1">
      <c r="B5432" s="23">
        <v>87620</v>
      </c>
      <c r="C5432" s="23" t="s">
        <v>5851</v>
      </c>
      <c r="D5432" s="23" t="s">
        <v>19</v>
      </c>
      <c r="E5432" s="24">
        <v>23.3</v>
      </c>
    </row>
    <row r="5433" spans="2:5" ht="50.1" customHeight="1">
      <c r="B5433" s="23">
        <v>87622</v>
      </c>
      <c r="C5433" s="23" t="s">
        <v>5852</v>
      </c>
      <c r="D5433" s="23" t="s">
        <v>19</v>
      </c>
      <c r="E5433" s="24">
        <v>25.46</v>
      </c>
    </row>
    <row r="5434" spans="2:5" ht="50.1" customHeight="1">
      <c r="B5434" s="23">
        <v>87623</v>
      </c>
      <c r="C5434" s="23" t="s">
        <v>5853</v>
      </c>
      <c r="D5434" s="23" t="s">
        <v>19</v>
      </c>
      <c r="E5434" s="24">
        <v>44.5</v>
      </c>
    </row>
    <row r="5435" spans="2:5" ht="50.1" customHeight="1">
      <c r="B5435" s="23">
        <v>87624</v>
      </c>
      <c r="C5435" s="23" t="s">
        <v>5854</v>
      </c>
      <c r="D5435" s="23" t="s">
        <v>19</v>
      </c>
      <c r="E5435" s="24">
        <v>48.92</v>
      </c>
    </row>
    <row r="5436" spans="2:5" ht="50.1" customHeight="1">
      <c r="B5436" s="23">
        <v>87630</v>
      </c>
      <c r="C5436" s="23" t="s">
        <v>5855</v>
      </c>
      <c r="D5436" s="23" t="s">
        <v>19</v>
      </c>
      <c r="E5436" s="24">
        <v>28.69</v>
      </c>
    </row>
    <row r="5437" spans="2:5" ht="50.1" customHeight="1">
      <c r="B5437" s="23">
        <v>87632</v>
      </c>
      <c r="C5437" s="23" t="s">
        <v>5856</v>
      </c>
      <c r="D5437" s="23" t="s">
        <v>19</v>
      </c>
      <c r="E5437" s="24">
        <v>31.7</v>
      </c>
    </row>
    <row r="5438" spans="2:5" ht="50.1" customHeight="1">
      <c r="B5438" s="23">
        <v>87633</v>
      </c>
      <c r="C5438" s="23" t="s">
        <v>5857</v>
      </c>
      <c r="D5438" s="23" t="s">
        <v>19</v>
      </c>
      <c r="E5438" s="24">
        <v>58.18</v>
      </c>
    </row>
    <row r="5439" spans="2:5" ht="50.1" customHeight="1">
      <c r="B5439" s="23">
        <v>87634</v>
      </c>
      <c r="C5439" s="23" t="s">
        <v>5858</v>
      </c>
      <c r="D5439" s="23" t="s">
        <v>19</v>
      </c>
      <c r="E5439" s="24">
        <v>64.319999999999993</v>
      </c>
    </row>
    <row r="5440" spans="2:5" ht="50.1" customHeight="1">
      <c r="B5440" s="23">
        <v>87640</v>
      </c>
      <c r="C5440" s="23" t="s">
        <v>5859</v>
      </c>
      <c r="D5440" s="23" t="s">
        <v>19</v>
      </c>
      <c r="E5440" s="24">
        <v>33.020000000000003</v>
      </c>
    </row>
    <row r="5441" spans="2:5" ht="50.1" customHeight="1">
      <c r="B5441" s="23">
        <v>87642</v>
      </c>
      <c r="C5441" s="23" t="s">
        <v>5860</v>
      </c>
      <c r="D5441" s="23" t="s">
        <v>19</v>
      </c>
      <c r="E5441" s="24">
        <v>36.72</v>
      </c>
    </row>
    <row r="5442" spans="2:5" ht="50.1" customHeight="1">
      <c r="B5442" s="23">
        <v>87643</v>
      </c>
      <c r="C5442" s="23" t="s">
        <v>5861</v>
      </c>
      <c r="D5442" s="23" t="s">
        <v>19</v>
      </c>
      <c r="E5442" s="24">
        <v>69.28</v>
      </c>
    </row>
    <row r="5443" spans="2:5" ht="50.1" customHeight="1">
      <c r="B5443" s="23">
        <v>87644</v>
      </c>
      <c r="C5443" s="23" t="s">
        <v>5862</v>
      </c>
      <c r="D5443" s="23" t="s">
        <v>19</v>
      </c>
      <c r="E5443" s="24">
        <v>76.83</v>
      </c>
    </row>
    <row r="5444" spans="2:5" ht="50.1" customHeight="1">
      <c r="B5444" s="23">
        <v>87680</v>
      </c>
      <c r="C5444" s="23" t="s">
        <v>5863</v>
      </c>
      <c r="D5444" s="23" t="s">
        <v>19</v>
      </c>
      <c r="E5444" s="24">
        <v>26.72</v>
      </c>
    </row>
    <row r="5445" spans="2:5" ht="50.1" customHeight="1">
      <c r="B5445" s="23">
        <v>87682</v>
      </c>
      <c r="C5445" s="23" t="s">
        <v>5864</v>
      </c>
      <c r="D5445" s="23" t="s">
        <v>19</v>
      </c>
      <c r="E5445" s="24">
        <v>30.42</v>
      </c>
    </row>
    <row r="5446" spans="2:5" ht="50.1" customHeight="1">
      <c r="B5446" s="23">
        <v>87683</v>
      </c>
      <c r="C5446" s="23" t="s">
        <v>5865</v>
      </c>
      <c r="D5446" s="23" t="s">
        <v>19</v>
      </c>
      <c r="E5446" s="24">
        <v>62.98</v>
      </c>
    </row>
    <row r="5447" spans="2:5" ht="50.1" customHeight="1">
      <c r="B5447" s="23">
        <v>87684</v>
      </c>
      <c r="C5447" s="23" t="s">
        <v>5866</v>
      </c>
      <c r="D5447" s="23" t="s">
        <v>19</v>
      </c>
      <c r="E5447" s="24">
        <v>70.53</v>
      </c>
    </row>
    <row r="5448" spans="2:5" ht="50.1" customHeight="1">
      <c r="B5448" s="23">
        <v>87690</v>
      </c>
      <c r="C5448" s="23" t="s">
        <v>5867</v>
      </c>
      <c r="D5448" s="23" t="s">
        <v>19</v>
      </c>
      <c r="E5448" s="24">
        <v>31.09</v>
      </c>
    </row>
    <row r="5449" spans="2:5" ht="50.1" customHeight="1">
      <c r="B5449" s="23">
        <v>87692</v>
      </c>
      <c r="C5449" s="23" t="s">
        <v>5868</v>
      </c>
      <c r="D5449" s="23" t="s">
        <v>19</v>
      </c>
      <c r="E5449" s="24">
        <v>35.33</v>
      </c>
    </row>
    <row r="5450" spans="2:5" ht="50.1" customHeight="1">
      <c r="B5450" s="23">
        <v>87693</v>
      </c>
      <c r="C5450" s="23" t="s">
        <v>5869</v>
      </c>
      <c r="D5450" s="23" t="s">
        <v>19</v>
      </c>
      <c r="E5450" s="24">
        <v>72.62</v>
      </c>
    </row>
    <row r="5451" spans="2:5" ht="50.1" customHeight="1">
      <c r="B5451" s="23">
        <v>87694</v>
      </c>
      <c r="C5451" s="23" t="s">
        <v>5870</v>
      </c>
      <c r="D5451" s="23" t="s">
        <v>19</v>
      </c>
      <c r="E5451" s="24">
        <v>81.27</v>
      </c>
    </row>
    <row r="5452" spans="2:5" ht="50.1" customHeight="1">
      <c r="B5452" s="23">
        <v>87700</v>
      </c>
      <c r="C5452" s="23" t="s">
        <v>5871</v>
      </c>
      <c r="D5452" s="23" t="s">
        <v>19</v>
      </c>
      <c r="E5452" s="24">
        <v>33.57</v>
      </c>
    </row>
    <row r="5453" spans="2:5" ht="50.1" customHeight="1">
      <c r="B5453" s="23">
        <v>87702</v>
      </c>
      <c r="C5453" s="23" t="s">
        <v>5872</v>
      </c>
      <c r="D5453" s="23" t="s">
        <v>19</v>
      </c>
      <c r="E5453" s="24">
        <v>38.18</v>
      </c>
    </row>
    <row r="5454" spans="2:5" ht="50.1" customHeight="1">
      <c r="B5454" s="23">
        <v>87703</v>
      </c>
      <c r="C5454" s="23" t="s">
        <v>5873</v>
      </c>
      <c r="D5454" s="23" t="s">
        <v>19</v>
      </c>
      <c r="E5454" s="24">
        <v>78.78</v>
      </c>
    </row>
    <row r="5455" spans="2:5" ht="50.1" customHeight="1">
      <c r="B5455" s="23">
        <v>87704</v>
      </c>
      <c r="C5455" s="23" t="s">
        <v>5874</v>
      </c>
      <c r="D5455" s="23" t="s">
        <v>19</v>
      </c>
      <c r="E5455" s="24">
        <v>88.2</v>
      </c>
    </row>
    <row r="5456" spans="2:5" ht="50.1" customHeight="1">
      <c r="B5456" s="23">
        <v>87735</v>
      </c>
      <c r="C5456" s="23" t="s">
        <v>5875</v>
      </c>
      <c r="D5456" s="23" t="s">
        <v>19</v>
      </c>
      <c r="E5456" s="24">
        <v>31.45</v>
      </c>
    </row>
    <row r="5457" spans="2:5" ht="50.1" customHeight="1">
      <c r="B5457" s="23">
        <v>87737</v>
      </c>
      <c r="C5457" s="23" t="s">
        <v>5876</v>
      </c>
      <c r="D5457" s="23" t="s">
        <v>19</v>
      </c>
      <c r="E5457" s="24">
        <v>33.61</v>
      </c>
    </row>
    <row r="5458" spans="2:5" ht="50.1" customHeight="1">
      <c r="B5458" s="23">
        <v>87738</v>
      </c>
      <c r="C5458" s="23" t="s">
        <v>5877</v>
      </c>
      <c r="D5458" s="23" t="s">
        <v>19</v>
      </c>
      <c r="E5458" s="24">
        <v>52.65</v>
      </c>
    </row>
    <row r="5459" spans="2:5" ht="50.1" customHeight="1">
      <c r="B5459" s="23">
        <v>87739</v>
      </c>
      <c r="C5459" s="23" t="s">
        <v>5878</v>
      </c>
      <c r="D5459" s="23" t="s">
        <v>19</v>
      </c>
      <c r="E5459" s="24">
        <v>57.07</v>
      </c>
    </row>
    <row r="5460" spans="2:5" ht="50.1" customHeight="1">
      <c r="B5460" s="23">
        <v>87745</v>
      </c>
      <c r="C5460" s="23" t="s">
        <v>5879</v>
      </c>
      <c r="D5460" s="23" t="s">
        <v>19</v>
      </c>
      <c r="E5460" s="24">
        <v>36.840000000000003</v>
      </c>
    </row>
    <row r="5461" spans="2:5" ht="50.1" customHeight="1">
      <c r="B5461" s="23">
        <v>87747</v>
      </c>
      <c r="C5461" s="23" t="s">
        <v>5880</v>
      </c>
      <c r="D5461" s="23" t="s">
        <v>19</v>
      </c>
      <c r="E5461" s="24">
        <v>39.85</v>
      </c>
    </row>
    <row r="5462" spans="2:5" ht="50.1" customHeight="1">
      <c r="B5462" s="23">
        <v>87748</v>
      </c>
      <c r="C5462" s="23" t="s">
        <v>5881</v>
      </c>
      <c r="D5462" s="23" t="s">
        <v>19</v>
      </c>
      <c r="E5462" s="24">
        <v>66.33</v>
      </c>
    </row>
    <row r="5463" spans="2:5" ht="50.1" customHeight="1">
      <c r="B5463" s="23">
        <v>87749</v>
      </c>
      <c r="C5463" s="23" t="s">
        <v>5882</v>
      </c>
      <c r="D5463" s="23" t="s">
        <v>19</v>
      </c>
      <c r="E5463" s="24">
        <v>72.47</v>
      </c>
    </row>
    <row r="5464" spans="2:5" ht="50.1" customHeight="1">
      <c r="B5464" s="23">
        <v>87755</v>
      </c>
      <c r="C5464" s="23" t="s">
        <v>5883</v>
      </c>
      <c r="D5464" s="23" t="s">
        <v>19</v>
      </c>
      <c r="E5464" s="24">
        <v>33.44</v>
      </c>
    </row>
    <row r="5465" spans="2:5" ht="50.1" customHeight="1">
      <c r="B5465" s="23">
        <v>87757</v>
      </c>
      <c r="C5465" s="23" t="s">
        <v>5884</v>
      </c>
      <c r="D5465" s="23" t="s">
        <v>19</v>
      </c>
      <c r="E5465" s="24">
        <v>36.450000000000003</v>
      </c>
    </row>
    <row r="5466" spans="2:5" ht="50.1" customHeight="1">
      <c r="B5466" s="23">
        <v>87758</v>
      </c>
      <c r="C5466" s="23" t="s">
        <v>5885</v>
      </c>
      <c r="D5466" s="23" t="s">
        <v>19</v>
      </c>
      <c r="E5466" s="24">
        <v>62.93</v>
      </c>
    </row>
    <row r="5467" spans="2:5" ht="50.1" customHeight="1">
      <c r="B5467" s="23">
        <v>87759</v>
      </c>
      <c r="C5467" s="23" t="s">
        <v>5886</v>
      </c>
      <c r="D5467" s="23" t="s">
        <v>19</v>
      </c>
      <c r="E5467" s="24">
        <v>69.069999999999993</v>
      </c>
    </row>
    <row r="5468" spans="2:5" ht="50.1" customHeight="1">
      <c r="B5468" s="23">
        <v>87765</v>
      </c>
      <c r="C5468" s="23" t="s">
        <v>5887</v>
      </c>
      <c r="D5468" s="23" t="s">
        <v>19</v>
      </c>
      <c r="E5468" s="24">
        <v>37.78</v>
      </c>
    </row>
    <row r="5469" spans="2:5" ht="50.1" customHeight="1">
      <c r="B5469" s="23">
        <v>87767</v>
      </c>
      <c r="C5469" s="23" t="s">
        <v>5888</v>
      </c>
      <c r="D5469" s="23" t="s">
        <v>19</v>
      </c>
      <c r="E5469" s="24">
        <v>41.48</v>
      </c>
    </row>
    <row r="5470" spans="2:5" ht="50.1" customHeight="1">
      <c r="B5470" s="23">
        <v>87768</v>
      </c>
      <c r="C5470" s="23" t="s">
        <v>5889</v>
      </c>
      <c r="D5470" s="23" t="s">
        <v>19</v>
      </c>
      <c r="E5470" s="24">
        <v>74.040000000000006</v>
      </c>
    </row>
    <row r="5471" spans="2:5" ht="50.1" customHeight="1">
      <c r="B5471" s="23">
        <v>87769</v>
      </c>
      <c r="C5471" s="23" t="s">
        <v>5890</v>
      </c>
      <c r="D5471" s="23" t="s">
        <v>19</v>
      </c>
      <c r="E5471" s="24">
        <v>81.59</v>
      </c>
    </row>
    <row r="5472" spans="2:5" ht="50.1" customHeight="1">
      <c r="B5472" s="23">
        <v>88470</v>
      </c>
      <c r="C5472" s="23" t="s">
        <v>5891</v>
      </c>
      <c r="D5472" s="23" t="s">
        <v>19</v>
      </c>
      <c r="E5472" s="24">
        <v>18.71</v>
      </c>
    </row>
    <row r="5473" spans="2:5" ht="50.1" customHeight="1">
      <c r="B5473" s="23">
        <v>88471</v>
      </c>
      <c r="C5473" s="23" t="s">
        <v>5892</v>
      </c>
      <c r="D5473" s="23" t="s">
        <v>19</v>
      </c>
      <c r="E5473" s="24">
        <v>23.14</v>
      </c>
    </row>
    <row r="5474" spans="2:5" ht="50.1" customHeight="1">
      <c r="B5474" s="23">
        <v>88472</v>
      </c>
      <c r="C5474" s="23" t="s">
        <v>5893</v>
      </c>
      <c r="D5474" s="23" t="s">
        <v>19</v>
      </c>
      <c r="E5474" s="24">
        <v>26.61</v>
      </c>
    </row>
    <row r="5475" spans="2:5" ht="50.1" customHeight="1">
      <c r="B5475" s="23">
        <v>88476</v>
      </c>
      <c r="C5475" s="23" t="s">
        <v>5894</v>
      </c>
      <c r="D5475" s="23" t="s">
        <v>19</v>
      </c>
      <c r="E5475" s="24">
        <v>15.47</v>
      </c>
    </row>
    <row r="5476" spans="2:5" ht="50.1" customHeight="1">
      <c r="B5476" s="23">
        <v>88477</v>
      </c>
      <c r="C5476" s="23" t="s">
        <v>5895</v>
      </c>
      <c r="D5476" s="23" t="s">
        <v>19</v>
      </c>
      <c r="E5476" s="24">
        <v>21.17</v>
      </c>
    </row>
    <row r="5477" spans="2:5" ht="50.1" customHeight="1">
      <c r="B5477" s="23">
        <v>88478</v>
      </c>
      <c r="C5477" s="23" t="s">
        <v>5896</v>
      </c>
      <c r="D5477" s="23" t="s">
        <v>19</v>
      </c>
      <c r="E5477" s="24">
        <v>25.81</v>
      </c>
    </row>
    <row r="5478" spans="2:5" ht="50.1" customHeight="1">
      <c r="B5478" s="23">
        <v>90900</v>
      </c>
      <c r="C5478" s="23" t="s">
        <v>5897</v>
      </c>
      <c r="D5478" s="23" t="s">
        <v>19</v>
      </c>
      <c r="E5478" s="24">
        <v>55.5</v>
      </c>
    </row>
    <row r="5479" spans="2:5" ht="50.1" customHeight="1">
      <c r="B5479" s="23">
        <v>90902</v>
      </c>
      <c r="C5479" s="23" t="s">
        <v>5898</v>
      </c>
      <c r="D5479" s="23" t="s">
        <v>19</v>
      </c>
      <c r="E5479" s="24">
        <v>59.74</v>
      </c>
    </row>
    <row r="5480" spans="2:5" ht="50.1" customHeight="1">
      <c r="B5480" s="23">
        <v>90903</v>
      </c>
      <c r="C5480" s="23" t="s">
        <v>5899</v>
      </c>
      <c r="D5480" s="23" t="s">
        <v>19</v>
      </c>
      <c r="E5480" s="24">
        <v>97.03</v>
      </c>
    </row>
    <row r="5481" spans="2:5" ht="50.1" customHeight="1">
      <c r="B5481" s="23">
        <v>90904</v>
      </c>
      <c r="C5481" s="23" t="s">
        <v>5900</v>
      </c>
      <c r="D5481" s="23" t="s">
        <v>19</v>
      </c>
      <c r="E5481" s="24">
        <v>105.68</v>
      </c>
    </row>
    <row r="5482" spans="2:5" ht="50.1" customHeight="1">
      <c r="B5482" s="23">
        <v>90910</v>
      </c>
      <c r="C5482" s="23" t="s">
        <v>5901</v>
      </c>
      <c r="D5482" s="23" t="s">
        <v>19</v>
      </c>
      <c r="E5482" s="24">
        <v>58.7</v>
      </c>
    </row>
    <row r="5483" spans="2:5" ht="50.1" customHeight="1">
      <c r="B5483" s="23">
        <v>90912</v>
      </c>
      <c r="C5483" s="23" t="s">
        <v>5902</v>
      </c>
      <c r="D5483" s="23" t="s">
        <v>19</v>
      </c>
      <c r="E5483" s="24">
        <v>63.31</v>
      </c>
    </row>
    <row r="5484" spans="2:5" ht="50.1" customHeight="1">
      <c r="B5484" s="23">
        <v>90913</v>
      </c>
      <c r="C5484" s="23" t="s">
        <v>5903</v>
      </c>
      <c r="D5484" s="23" t="s">
        <v>19</v>
      </c>
      <c r="E5484" s="24">
        <v>103.91</v>
      </c>
    </row>
    <row r="5485" spans="2:5" ht="50.1" customHeight="1">
      <c r="B5485" s="23">
        <v>90914</v>
      </c>
      <c r="C5485" s="23" t="s">
        <v>5904</v>
      </c>
      <c r="D5485" s="23" t="s">
        <v>19</v>
      </c>
      <c r="E5485" s="24">
        <v>113.33</v>
      </c>
    </row>
    <row r="5486" spans="2:5" ht="50.1" customHeight="1">
      <c r="B5486" s="23">
        <v>90920</v>
      </c>
      <c r="C5486" s="23" t="s">
        <v>5905</v>
      </c>
      <c r="D5486" s="23" t="s">
        <v>19</v>
      </c>
      <c r="E5486" s="24">
        <v>64.61</v>
      </c>
    </row>
    <row r="5487" spans="2:5" ht="50.1" customHeight="1">
      <c r="B5487" s="23">
        <v>90922</v>
      </c>
      <c r="C5487" s="23" t="s">
        <v>5906</v>
      </c>
      <c r="D5487" s="23" t="s">
        <v>19</v>
      </c>
      <c r="E5487" s="24">
        <v>69.91</v>
      </c>
    </row>
    <row r="5488" spans="2:5" ht="50.1" customHeight="1">
      <c r="B5488" s="23">
        <v>90923</v>
      </c>
      <c r="C5488" s="23" t="s">
        <v>5907</v>
      </c>
      <c r="D5488" s="23" t="s">
        <v>19</v>
      </c>
      <c r="E5488" s="24">
        <v>116.6</v>
      </c>
    </row>
    <row r="5489" spans="2:5" ht="50.1" customHeight="1">
      <c r="B5489" s="23">
        <v>90924</v>
      </c>
      <c r="C5489" s="23" t="s">
        <v>5908</v>
      </c>
      <c r="D5489" s="23" t="s">
        <v>19</v>
      </c>
      <c r="E5489" s="24">
        <v>127.43</v>
      </c>
    </row>
    <row r="5490" spans="2:5" ht="50.1" customHeight="1">
      <c r="B5490" s="23">
        <v>90930</v>
      </c>
      <c r="C5490" s="23" t="s">
        <v>5909</v>
      </c>
      <c r="D5490" s="23" t="s">
        <v>19</v>
      </c>
      <c r="E5490" s="24">
        <v>50.33</v>
      </c>
    </row>
    <row r="5491" spans="2:5" ht="50.1" customHeight="1">
      <c r="B5491" s="23">
        <v>90932</v>
      </c>
      <c r="C5491" s="23" t="s">
        <v>5910</v>
      </c>
      <c r="D5491" s="23" t="s">
        <v>19</v>
      </c>
      <c r="E5491" s="24">
        <v>54.57</v>
      </c>
    </row>
    <row r="5492" spans="2:5" ht="50.1" customHeight="1">
      <c r="B5492" s="23">
        <v>90933</v>
      </c>
      <c r="C5492" s="23" t="s">
        <v>5911</v>
      </c>
      <c r="D5492" s="23" t="s">
        <v>19</v>
      </c>
      <c r="E5492" s="24">
        <v>91.86</v>
      </c>
    </row>
    <row r="5493" spans="2:5" ht="50.1" customHeight="1">
      <c r="B5493" s="23">
        <v>90934</v>
      </c>
      <c r="C5493" s="23" t="s">
        <v>5912</v>
      </c>
      <c r="D5493" s="23" t="s">
        <v>19</v>
      </c>
      <c r="E5493" s="24">
        <v>100.51</v>
      </c>
    </row>
    <row r="5494" spans="2:5" ht="50.1" customHeight="1">
      <c r="B5494" s="23">
        <v>90940</v>
      </c>
      <c r="C5494" s="23" t="s">
        <v>5913</v>
      </c>
      <c r="D5494" s="23" t="s">
        <v>19</v>
      </c>
      <c r="E5494" s="24">
        <v>53.56</v>
      </c>
    </row>
    <row r="5495" spans="2:5" ht="50.1" customHeight="1">
      <c r="B5495" s="23">
        <v>90942</v>
      </c>
      <c r="C5495" s="23" t="s">
        <v>5914</v>
      </c>
      <c r="D5495" s="23" t="s">
        <v>19</v>
      </c>
      <c r="E5495" s="24">
        <v>58.17</v>
      </c>
    </row>
    <row r="5496" spans="2:5" ht="50.1" customHeight="1">
      <c r="B5496" s="23">
        <v>90943</v>
      </c>
      <c r="C5496" s="23" t="s">
        <v>5915</v>
      </c>
      <c r="D5496" s="23" t="s">
        <v>19</v>
      </c>
      <c r="E5496" s="24">
        <v>98.77</v>
      </c>
    </row>
    <row r="5497" spans="2:5" ht="50.1" customHeight="1">
      <c r="B5497" s="23">
        <v>90944</v>
      </c>
      <c r="C5497" s="23" t="s">
        <v>5916</v>
      </c>
      <c r="D5497" s="23" t="s">
        <v>19</v>
      </c>
      <c r="E5497" s="24">
        <v>108.19</v>
      </c>
    </row>
    <row r="5498" spans="2:5" ht="50.1" customHeight="1">
      <c r="B5498" s="23">
        <v>90950</v>
      </c>
      <c r="C5498" s="23" t="s">
        <v>5917</v>
      </c>
      <c r="D5498" s="23" t="s">
        <v>19</v>
      </c>
      <c r="E5498" s="24">
        <v>59.45</v>
      </c>
    </row>
    <row r="5499" spans="2:5" ht="50.1" customHeight="1">
      <c r="B5499" s="23">
        <v>90952</v>
      </c>
      <c r="C5499" s="23" t="s">
        <v>5918</v>
      </c>
      <c r="D5499" s="23" t="s">
        <v>19</v>
      </c>
      <c r="E5499" s="24">
        <v>64.75</v>
      </c>
    </row>
    <row r="5500" spans="2:5" ht="50.1" customHeight="1">
      <c r="B5500" s="23">
        <v>90953</v>
      </c>
      <c r="C5500" s="23" t="s">
        <v>5919</v>
      </c>
      <c r="D5500" s="23" t="s">
        <v>19</v>
      </c>
      <c r="E5500" s="24">
        <v>111.44</v>
      </c>
    </row>
    <row r="5501" spans="2:5" ht="50.1" customHeight="1">
      <c r="B5501" s="23">
        <v>90954</v>
      </c>
      <c r="C5501" s="23" t="s">
        <v>5920</v>
      </c>
      <c r="D5501" s="23" t="s">
        <v>19</v>
      </c>
      <c r="E5501" s="24">
        <v>122.27</v>
      </c>
    </row>
    <row r="5502" spans="2:5" ht="50.1" customHeight="1">
      <c r="B5502" s="23">
        <v>94438</v>
      </c>
      <c r="C5502" s="23" t="s">
        <v>5921</v>
      </c>
      <c r="D5502" s="23" t="s">
        <v>19</v>
      </c>
      <c r="E5502" s="24">
        <v>31.07</v>
      </c>
    </row>
    <row r="5503" spans="2:5" ht="50.1" customHeight="1">
      <c r="B5503" s="23">
        <v>94439</v>
      </c>
      <c r="C5503" s="23" t="s">
        <v>5922</v>
      </c>
      <c r="D5503" s="23" t="s">
        <v>19</v>
      </c>
      <c r="E5503" s="24">
        <v>34.549999999999997</v>
      </c>
    </row>
    <row r="5504" spans="2:5" ht="50.1" customHeight="1">
      <c r="B5504" s="23">
        <v>94779</v>
      </c>
      <c r="C5504" s="23" t="s">
        <v>5923</v>
      </c>
      <c r="D5504" s="23" t="s">
        <v>19</v>
      </c>
      <c r="E5504" s="24">
        <v>30.13</v>
      </c>
    </row>
    <row r="5505" spans="2:5" ht="50.1" customHeight="1">
      <c r="B5505" s="23">
        <v>94782</v>
      </c>
      <c r="C5505" s="23" t="s">
        <v>5924</v>
      </c>
      <c r="D5505" s="23" t="s">
        <v>19</v>
      </c>
      <c r="E5505" s="24">
        <v>33.979999999999997</v>
      </c>
    </row>
    <row r="5506" spans="2:5" ht="50.1" customHeight="1">
      <c r="B5506" s="23">
        <v>72190</v>
      </c>
      <c r="C5506" s="23" t="s">
        <v>5925</v>
      </c>
      <c r="D5506" s="23" t="s">
        <v>4</v>
      </c>
      <c r="E5506" s="24">
        <v>22.72</v>
      </c>
    </row>
    <row r="5507" spans="2:5" ht="50.1" customHeight="1">
      <c r="B5507" s="23">
        <v>87871</v>
      </c>
      <c r="C5507" s="23" t="s">
        <v>5926</v>
      </c>
      <c r="D5507" s="23" t="s">
        <v>19</v>
      </c>
      <c r="E5507" s="24">
        <v>12.46</v>
      </c>
    </row>
    <row r="5508" spans="2:5" ht="50.1" customHeight="1">
      <c r="B5508" s="23">
        <v>87872</v>
      </c>
      <c r="C5508" s="23" t="s">
        <v>5927</v>
      </c>
      <c r="D5508" s="23" t="s">
        <v>19</v>
      </c>
      <c r="E5508" s="24">
        <v>11.94</v>
      </c>
    </row>
    <row r="5509" spans="2:5" ht="50.1" customHeight="1">
      <c r="B5509" s="23">
        <v>87873</v>
      </c>
      <c r="C5509" s="23" t="s">
        <v>5928</v>
      </c>
      <c r="D5509" s="23" t="s">
        <v>19</v>
      </c>
      <c r="E5509" s="24">
        <v>4.0599999999999996</v>
      </c>
    </row>
    <row r="5510" spans="2:5" ht="50.1" customHeight="1">
      <c r="B5510" s="23">
        <v>87874</v>
      </c>
      <c r="C5510" s="23" t="s">
        <v>5929</v>
      </c>
      <c r="D5510" s="23" t="s">
        <v>19</v>
      </c>
      <c r="E5510" s="24">
        <v>3.97</v>
      </c>
    </row>
    <row r="5511" spans="2:5" ht="50.1" customHeight="1">
      <c r="B5511" s="23">
        <v>87876</v>
      </c>
      <c r="C5511" s="23" t="s">
        <v>5930</v>
      </c>
      <c r="D5511" s="23" t="s">
        <v>19</v>
      </c>
      <c r="E5511" s="24">
        <v>6.46</v>
      </c>
    </row>
    <row r="5512" spans="2:5" ht="50.1" customHeight="1">
      <c r="B5512" s="23">
        <v>87877</v>
      </c>
      <c r="C5512" s="23" t="s">
        <v>5931</v>
      </c>
      <c r="D5512" s="23" t="s">
        <v>19</v>
      </c>
      <c r="E5512" s="24">
        <v>6.22</v>
      </c>
    </row>
    <row r="5513" spans="2:5" ht="50.1" customHeight="1">
      <c r="B5513" s="23">
        <v>87878</v>
      </c>
      <c r="C5513" s="23" t="s">
        <v>5932</v>
      </c>
      <c r="D5513" s="23" t="s">
        <v>19</v>
      </c>
      <c r="E5513" s="24">
        <v>3.08</v>
      </c>
    </row>
    <row r="5514" spans="2:5" ht="50.1" customHeight="1">
      <c r="B5514" s="23">
        <v>87879</v>
      </c>
      <c r="C5514" s="23" t="s">
        <v>5933</v>
      </c>
      <c r="D5514" s="23" t="s">
        <v>19</v>
      </c>
      <c r="E5514" s="24">
        <v>2.76</v>
      </c>
    </row>
    <row r="5515" spans="2:5" ht="50.1" customHeight="1">
      <c r="B5515" s="23">
        <v>87881</v>
      </c>
      <c r="C5515" s="23" t="s">
        <v>5934</v>
      </c>
      <c r="D5515" s="23" t="s">
        <v>19</v>
      </c>
      <c r="E5515" s="24">
        <v>3.97</v>
      </c>
    </row>
    <row r="5516" spans="2:5" ht="50.1" customHeight="1">
      <c r="B5516" s="23">
        <v>87882</v>
      </c>
      <c r="C5516" s="23" t="s">
        <v>5935</v>
      </c>
      <c r="D5516" s="23" t="s">
        <v>19</v>
      </c>
      <c r="E5516" s="24">
        <v>3.88</v>
      </c>
    </row>
    <row r="5517" spans="2:5" ht="50.1" customHeight="1">
      <c r="B5517" s="23">
        <v>87884</v>
      </c>
      <c r="C5517" s="23" t="s">
        <v>5936</v>
      </c>
      <c r="D5517" s="23" t="s">
        <v>19</v>
      </c>
      <c r="E5517" s="24">
        <v>6.37</v>
      </c>
    </row>
    <row r="5518" spans="2:5" ht="50.1" customHeight="1">
      <c r="B5518" s="23">
        <v>87885</v>
      </c>
      <c r="C5518" s="23" t="s">
        <v>5937</v>
      </c>
      <c r="D5518" s="23" t="s">
        <v>19</v>
      </c>
      <c r="E5518" s="24">
        <v>6.13</v>
      </c>
    </row>
    <row r="5519" spans="2:5" ht="50.1" customHeight="1">
      <c r="B5519" s="23">
        <v>87886</v>
      </c>
      <c r="C5519" s="23" t="s">
        <v>5938</v>
      </c>
      <c r="D5519" s="23" t="s">
        <v>19</v>
      </c>
      <c r="E5519" s="24">
        <v>17.670000000000002</v>
      </c>
    </row>
    <row r="5520" spans="2:5" ht="50.1" customHeight="1">
      <c r="B5520" s="23">
        <v>87887</v>
      </c>
      <c r="C5520" s="23" t="s">
        <v>5939</v>
      </c>
      <c r="D5520" s="23" t="s">
        <v>19</v>
      </c>
      <c r="E5520" s="24">
        <v>17.149999999999999</v>
      </c>
    </row>
    <row r="5521" spans="2:5" ht="50.1" customHeight="1">
      <c r="B5521" s="23">
        <v>87888</v>
      </c>
      <c r="C5521" s="23" t="s">
        <v>5940</v>
      </c>
      <c r="D5521" s="23" t="s">
        <v>19</v>
      </c>
      <c r="E5521" s="24">
        <v>5.13</v>
      </c>
    </row>
    <row r="5522" spans="2:5" ht="50.1" customHeight="1">
      <c r="B5522" s="23">
        <v>87889</v>
      </c>
      <c r="C5522" s="23" t="s">
        <v>5941</v>
      </c>
      <c r="D5522" s="23" t="s">
        <v>19</v>
      </c>
      <c r="E5522" s="24">
        <v>5.04</v>
      </c>
    </row>
    <row r="5523" spans="2:5" ht="50.1" customHeight="1">
      <c r="B5523" s="23">
        <v>87891</v>
      </c>
      <c r="C5523" s="23" t="s">
        <v>5942</v>
      </c>
      <c r="D5523" s="23" t="s">
        <v>19</v>
      </c>
      <c r="E5523" s="24">
        <v>7.53</v>
      </c>
    </row>
    <row r="5524" spans="2:5" ht="50.1" customHeight="1">
      <c r="B5524" s="23">
        <v>87892</v>
      </c>
      <c r="C5524" s="23" t="s">
        <v>5943</v>
      </c>
      <c r="D5524" s="23" t="s">
        <v>19</v>
      </c>
      <c r="E5524" s="24">
        <v>7.29</v>
      </c>
    </row>
    <row r="5525" spans="2:5" ht="50.1" customHeight="1">
      <c r="B5525" s="23">
        <v>87893</v>
      </c>
      <c r="C5525" s="23" t="s">
        <v>5944</v>
      </c>
      <c r="D5525" s="23" t="s">
        <v>19</v>
      </c>
      <c r="E5525" s="24">
        <v>4.9400000000000004</v>
      </c>
    </row>
    <row r="5526" spans="2:5" ht="50.1" customHeight="1">
      <c r="B5526" s="23">
        <v>87894</v>
      </c>
      <c r="C5526" s="23" t="s">
        <v>5945</v>
      </c>
      <c r="D5526" s="23" t="s">
        <v>19</v>
      </c>
      <c r="E5526" s="24">
        <v>4.62</v>
      </c>
    </row>
    <row r="5527" spans="2:5" ht="50.1" customHeight="1">
      <c r="B5527" s="23">
        <v>87896</v>
      </c>
      <c r="C5527" s="23" t="s">
        <v>5946</v>
      </c>
      <c r="D5527" s="23" t="s">
        <v>19</v>
      </c>
      <c r="E5527" s="24">
        <v>4.3499999999999996</v>
      </c>
    </row>
    <row r="5528" spans="2:5" ht="50.1" customHeight="1">
      <c r="B5528" s="23">
        <v>87897</v>
      </c>
      <c r="C5528" s="23" t="s">
        <v>5947</v>
      </c>
      <c r="D5528" s="23" t="s">
        <v>19</v>
      </c>
      <c r="E5528" s="24">
        <v>4.03</v>
      </c>
    </row>
    <row r="5529" spans="2:5" ht="50.1" customHeight="1">
      <c r="B5529" s="23">
        <v>87899</v>
      </c>
      <c r="C5529" s="23" t="s">
        <v>5948</v>
      </c>
      <c r="D5529" s="23" t="s">
        <v>19</v>
      </c>
      <c r="E5529" s="24">
        <v>6.09</v>
      </c>
    </row>
    <row r="5530" spans="2:5" ht="50.1" customHeight="1">
      <c r="B5530" s="23">
        <v>87900</v>
      </c>
      <c r="C5530" s="23" t="s">
        <v>5949</v>
      </c>
      <c r="D5530" s="23" t="s">
        <v>19</v>
      </c>
      <c r="E5530" s="24">
        <v>6</v>
      </c>
    </row>
    <row r="5531" spans="2:5" ht="50.1" customHeight="1">
      <c r="B5531" s="23">
        <v>87902</v>
      </c>
      <c r="C5531" s="23" t="s">
        <v>5950</v>
      </c>
      <c r="D5531" s="23" t="s">
        <v>19</v>
      </c>
      <c r="E5531" s="24">
        <v>8.49</v>
      </c>
    </row>
    <row r="5532" spans="2:5" ht="50.1" customHeight="1">
      <c r="B5532" s="23">
        <v>87903</v>
      </c>
      <c r="C5532" s="23" t="s">
        <v>5951</v>
      </c>
      <c r="D5532" s="23" t="s">
        <v>19</v>
      </c>
      <c r="E5532" s="24">
        <v>8.25</v>
      </c>
    </row>
    <row r="5533" spans="2:5" ht="50.1" customHeight="1">
      <c r="B5533" s="23">
        <v>87904</v>
      </c>
      <c r="C5533" s="23" t="s">
        <v>5952</v>
      </c>
      <c r="D5533" s="23" t="s">
        <v>19</v>
      </c>
      <c r="E5533" s="24">
        <v>6.54</v>
      </c>
    </row>
    <row r="5534" spans="2:5" ht="50.1" customHeight="1">
      <c r="B5534" s="23">
        <v>87905</v>
      </c>
      <c r="C5534" s="23" t="s">
        <v>5953</v>
      </c>
      <c r="D5534" s="23" t="s">
        <v>19</v>
      </c>
      <c r="E5534" s="24">
        <v>6.22</v>
      </c>
    </row>
    <row r="5535" spans="2:5" ht="50.1" customHeight="1">
      <c r="B5535" s="23">
        <v>87907</v>
      </c>
      <c r="C5535" s="23" t="s">
        <v>5954</v>
      </c>
      <c r="D5535" s="23" t="s">
        <v>19</v>
      </c>
      <c r="E5535" s="24">
        <v>5.71</v>
      </c>
    </row>
    <row r="5536" spans="2:5" ht="50.1" customHeight="1">
      <c r="B5536" s="23">
        <v>87908</v>
      </c>
      <c r="C5536" s="23" t="s">
        <v>5955</v>
      </c>
      <c r="D5536" s="23" t="s">
        <v>19</v>
      </c>
      <c r="E5536" s="24">
        <v>5.39</v>
      </c>
    </row>
    <row r="5537" spans="2:5" ht="50.1" customHeight="1">
      <c r="B5537" s="23">
        <v>87910</v>
      </c>
      <c r="C5537" s="23" t="s">
        <v>5956</v>
      </c>
      <c r="D5537" s="23" t="s">
        <v>19</v>
      </c>
      <c r="E5537" s="24">
        <v>17.37</v>
      </c>
    </row>
    <row r="5538" spans="2:5" ht="50.1" customHeight="1">
      <c r="B5538" s="23">
        <v>87911</v>
      </c>
      <c r="C5538" s="23" t="s">
        <v>5957</v>
      </c>
      <c r="D5538" s="23" t="s">
        <v>19</v>
      </c>
      <c r="E5538" s="24">
        <v>16.850000000000001</v>
      </c>
    </row>
    <row r="5539" spans="2:5" ht="50.1" customHeight="1">
      <c r="B5539" s="23">
        <v>5991</v>
      </c>
      <c r="C5539" s="23" t="s">
        <v>5958</v>
      </c>
      <c r="D5539" s="23" t="s">
        <v>19</v>
      </c>
      <c r="E5539" s="24">
        <v>39.15</v>
      </c>
    </row>
    <row r="5540" spans="2:5" ht="50.1" customHeight="1">
      <c r="B5540" s="23">
        <v>84023</v>
      </c>
      <c r="C5540" s="23" t="s">
        <v>5959</v>
      </c>
      <c r="D5540" s="23" t="s">
        <v>19</v>
      </c>
      <c r="E5540" s="24">
        <v>36.700000000000003</v>
      </c>
    </row>
    <row r="5541" spans="2:5" ht="50.1" customHeight="1">
      <c r="B5541" s="23">
        <v>84024</v>
      </c>
      <c r="C5541" s="23" t="s">
        <v>5960</v>
      </c>
      <c r="D5541" s="23" t="s">
        <v>19</v>
      </c>
      <c r="E5541" s="24">
        <v>34.89</v>
      </c>
    </row>
    <row r="5542" spans="2:5" ht="50.1" customHeight="1">
      <c r="B5542" s="23">
        <v>84026</v>
      </c>
      <c r="C5542" s="23" t="s">
        <v>5961</v>
      </c>
      <c r="D5542" s="23" t="s">
        <v>19</v>
      </c>
      <c r="E5542" s="24">
        <v>43.23</v>
      </c>
    </row>
    <row r="5543" spans="2:5" ht="50.1" customHeight="1">
      <c r="B5543" s="23">
        <v>84027</v>
      </c>
      <c r="C5543" s="23" t="s">
        <v>5962</v>
      </c>
      <c r="D5543" s="23" t="s">
        <v>19</v>
      </c>
      <c r="E5543" s="24">
        <v>29.65</v>
      </c>
    </row>
    <row r="5544" spans="2:5" ht="50.1" customHeight="1">
      <c r="B5544" s="23">
        <v>84028</v>
      </c>
      <c r="C5544" s="23" t="s">
        <v>5963</v>
      </c>
      <c r="D5544" s="23" t="s">
        <v>19</v>
      </c>
      <c r="E5544" s="24">
        <v>49.85</v>
      </c>
    </row>
    <row r="5545" spans="2:5" ht="50.1" customHeight="1">
      <c r="B5545" s="23">
        <v>84072</v>
      </c>
      <c r="C5545" s="23" t="s">
        <v>5964</v>
      </c>
      <c r="D5545" s="23" t="s">
        <v>19</v>
      </c>
      <c r="E5545" s="24">
        <v>30.03</v>
      </c>
    </row>
    <row r="5546" spans="2:5" ht="50.1" customHeight="1">
      <c r="B5546" s="23">
        <v>87411</v>
      </c>
      <c r="C5546" s="23" t="s">
        <v>5965</v>
      </c>
      <c r="D5546" s="23" t="s">
        <v>19</v>
      </c>
      <c r="E5546" s="24">
        <v>12.59</v>
      </c>
    </row>
    <row r="5547" spans="2:5" ht="50.1" customHeight="1">
      <c r="B5547" s="23">
        <v>87412</v>
      </c>
      <c r="C5547" s="23" t="s">
        <v>5966</v>
      </c>
      <c r="D5547" s="23" t="s">
        <v>19</v>
      </c>
      <c r="E5547" s="24">
        <v>17.88</v>
      </c>
    </row>
    <row r="5548" spans="2:5" ht="50.1" customHeight="1">
      <c r="B5548" s="23">
        <v>87413</v>
      </c>
      <c r="C5548" s="23" t="s">
        <v>5967</v>
      </c>
      <c r="D5548" s="23" t="s">
        <v>19</v>
      </c>
      <c r="E5548" s="24">
        <v>20.89</v>
      </c>
    </row>
    <row r="5549" spans="2:5" ht="50.1" customHeight="1">
      <c r="B5549" s="23">
        <v>87414</v>
      </c>
      <c r="C5549" s="23" t="s">
        <v>5968</v>
      </c>
      <c r="D5549" s="23" t="s">
        <v>19</v>
      </c>
      <c r="E5549" s="24">
        <v>18.75</v>
      </c>
    </row>
    <row r="5550" spans="2:5" ht="50.1" customHeight="1">
      <c r="B5550" s="23">
        <v>87415</v>
      </c>
      <c r="C5550" s="23" t="s">
        <v>5969</v>
      </c>
      <c r="D5550" s="23" t="s">
        <v>19</v>
      </c>
      <c r="E5550" s="24">
        <v>23.89</v>
      </c>
    </row>
    <row r="5551" spans="2:5" ht="50.1" customHeight="1">
      <c r="B5551" s="23">
        <v>87416</v>
      </c>
      <c r="C5551" s="23" t="s">
        <v>5970</v>
      </c>
      <c r="D5551" s="23" t="s">
        <v>19</v>
      </c>
      <c r="E5551" s="24">
        <v>27.09</v>
      </c>
    </row>
    <row r="5552" spans="2:5" ht="50.1" customHeight="1">
      <c r="B5552" s="23">
        <v>87417</v>
      </c>
      <c r="C5552" s="23" t="s">
        <v>5971</v>
      </c>
      <c r="D5552" s="23" t="s">
        <v>19</v>
      </c>
      <c r="E5552" s="24">
        <v>13.34</v>
      </c>
    </row>
    <row r="5553" spans="2:5" ht="50.1" customHeight="1">
      <c r="B5553" s="23">
        <v>87418</v>
      </c>
      <c r="C5553" s="23" t="s">
        <v>5972</v>
      </c>
      <c r="D5553" s="23" t="s">
        <v>19</v>
      </c>
      <c r="E5553" s="24">
        <v>13.73</v>
      </c>
    </row>
    <row r="5554" spans="2:5" ht="50.1" customHeight="1">
      <c r="B5554" s="23">
        <v>87419</v>
      </c>
      <c r="C5554" s="23" t="s">
        <v>5973</v>
      </c>
      <c r="D5554" s="23" t="s">
        <v>19</v>
      </c>
      <c r="E5554" s="24">
        <v>14.87</v>
      </c>
    </row>
    <row r="5555" spans="2:5" ht="50.1" customHeight="1">
      <c r="B5555" s="23">
        <v>87420</v>
      </c>
      <c r="C5555" s="23" t="s">
        <v>5974</v>
      </c>
      <c r="D5555" s="23" t="s">
        <v>19</v>
      </c>
      <c r="E5555" s="24">
        <v>20.079999999999998</v>
      </c>
    </row>
    <row r="5556" spans="2:5" ht="50.1" customHeight="1">
      <c r="B5556" s="23">
        <v>87421</v>
      </c>
      <c r="C5556" s="23" t="s">
        <v>5975</v>
      </c>
      <c r="D5556" s="23" t="s">
        <v>19</v>
      </c>
      <c r="E5556" s="24">
        <v>20.48</v>
      </c>
    </row>
    <row r="5557" spans="2:5" ht="50.1" customHeight="1">
      <c r="B5557" s="23">
        <v>87422</v>
      </c>
      <c r="C5557" s="23" t="s">
        <v>5976</v>
      </c>
      <c r="D5557" s="23" t="s">
        <v>19</v>
      </c>
      <c r="E5557" s="24">
        <v>21.62</v>
      </c>
    </row>
    <row r="5558" spans="2:5" ht="50.1" customHeight="1">
      <c r="B5558" s="23">
        <v>87423</v>
      </c>
      <c r="C5558" s="23" t="s">
        <v>5977</v>
      </c>
      <c r="D5558" s="23" t="s">
        <v>19</v>
      </c>
      <c r="E5558" s="24">
        <v>26.5</v>
      </c>
    </row>
    <row r="5559" spans="2:5" ht="50.1" customHeight="1">
      <c r="B5559" s="23">
        <v>87424</v>
      </c>
      <c r="C5559" s="23" t="s">
        <v>5978</v>
      </c>
      <c r="D5559" s="23" t="s">
        <v>19</v>
      </c>
      <c r="E5559" s="24">
        <v>27.09</v>
      </c>
    </row>
    <row r="5560" spans="2:5" ht="50.1" customHeight="1">
      <c r="B5560" s="23">
        <v>87425</v>
      </c>
      <c r="C5560" s="23" t="s">
        <v>5979</v>
      </c>
      <c r="D5560" s="23" t="s">
        <v>19</v>
      </c>
      <c r="E5560" s="24">
        <v>28.04</v>
      </c>
    </row>
    <row r="5561" spans="2:5" ht="50.1" customHeight="1">
      <c r="B5561" s="23">
        <v>87426</v>
      </c>
      <c r="C5561" s="23" t="s">
        <v>5980</v>
      </c>
      <c r="D5561" s="23" t="s">
        <v>19</v>
      </c>
      <c r="E5561" s="24">
        <v>31.22</v>
      </c>
    </row>
    <row r="5562" spans="2:5" ht="50.1" customHeight="1">
      <c r="B5562" s="23">
        <v>87427</v>
      </c>
      <c r="C5562" s="23" t="s">
        <v>5981</v>
      </c>
      <c r="D5562" s="23" t="s">
        <v>19</v>
      </c>
      <c r="E5562" s="24">
        <v>31.81</v>
      </c>
    </row>
    <row r="5563" spans="2:5" ht="50.1" customHeight="1">
      <c r="B5563" s="23">
        <v>87428</v>
      </c>
      <c r="C5563" s="23" t="s">
        <v>5982</v>
      </c>
      <c r="D5563" s="23" t="s">
        <v>19</v>
      </c>
      <c r="E5563" s="24">
        <v>32.75</v>
      </c>
    </row>
    <row r="5564" spans="2:5" ht="50.1" customHeight="1">
      <c r="B5564" s="23">
        <v>87429</v>
      </c>
      <c r="C5564" s="23" t="s">
        <v>5983</v>
      </c>
      <c r="D5564" s="23" t="s">
        <v>19</v>
      </c>
      <c r="E5564" s="24">
        <v>15.18</v>
      </c>
    </row>
    <row r="5565" spans="2:5" ht="50.1" customHeight="1">
      <c r="B5565" s="23">
        <v>87430</v>
      </c>
      <c r="C5565" s="23" t="s">
        <v>5984</v>
      </c>
      <c r="D5565" s="23" t="s">
        <v>19</v>
      </c>
      <c r="E5565" s="24">
        <v>15.57</v>
      </c>
    </row>
    <row r="5566" spans="2:5" ht="50.1" customHeight="1">
      <c r="B5566" s="23">
        <v>87431</v>
      </c>
      <c r="C5566" s="23" t="s">
        <v>5985</v>
      </c>
      <c r="D5566" s="23" t="s">
        <v>19</v>
      </c>
      <c r="E5566" s="24">
        <v>15.77</v>
      </c>
    </row>
    <row r="5567" spans="2:5" ht="50.1" customHeight="1">
      <c r="B5567" s="23">
        <v>87432</v>
      </c>
      <c r="C5567" s="23" t="s">
        <v>5986</v>
      </c>
      <c r="D5567" s="23" t="s">
        <v>19</v>
      </c>
      <c r="E5567" s="24">
        <v>22.01</v>
      </c>
    </row>
    <row r="5568" spans="2:5" ht="50.1" customHeight="1">
      <c r="B5568" s="23">
        <v>87433</v>
      </c>
      <c r="C5568" s="23" t="s">
        <v>5987</v>
      </c>
      <c r="D5568" s="23" t="s">
        <v>19</v>
      </c>
      <c r="E5568" s="24">
        <v>22.8</v>
      </c>
    </row>
    <row r="5569" spans="2:5" ht="50.1" customHeight="1">
      <c r="B5569" s="23">
        <v>87434</v>
      </c>
      <c r="C5569" s="23" t="s">
        <v>5988</v>
      </c>
      <c r="D5569" s="23" t="s">
        <v>19</v>
      </c>
      <c r="E5569" s="24">
        <v>23.34</v>
      </c>
    </row>
    <row r="5570" spans="2:5" ht="50.1" customHeight="1">
      <c r="B5570" s="23">
        <v>87435</v>
      </c>
      <c r="C5570" s="23" t="s">
        <v>5989</v>
      </c>
      <c r="D5570" s="23" t="s">
        <v>19</v>
      </c>
      <c r="E5570" s="24">
        <v>24.48</v>
      </c>
    </row>
    <row r="5571" spans="2:5" ht="50.1" customHeight="1">
      <c r="B5571" s="23">
        <v>87436</v>
      </c>
      <c r="C5571" s="23" t="s">
        <v>5990</v>
      </c>
      <c r="D5571" s="23" t="s">
        <v>19</v>
      </c>
      <c r="E5571" s="24">
        <v>25.81</v>
      </c>
    </row>
    <row r="5572" spans="2:5" ht="50.1" customHeight="1">
      <c r="B5572" s="23">
        <v>87437</v>
      </c>
      <c r="C5572" s="23" t="s">
        <v>5991</v>
      </c>
      <c r="D5572" s="23" t="s">
        <v>19</v>
      </c>
      <c r="E5572" s="24">
        <v>26.75</v>
      </c>
    </row>
    <row r="5573" spans="2:5" ht="50.1" customHeight="1">
      <c r="B5573" s="23">
        <v>87438</v>
      </c>
      <c r="C5573" s="23" t="s">
        <v>5992</v>
      </c>
      <c r="D5573" s="23" t="s">
        <v>19</v>
      </c>
      <c r="E5573" s="24">
        <v>30.27</v>
      </c>
    </row>
    <row r="5574" spans="2:5" ht="50.1" customHeight="1">
      <c r="B5574" s="23">
        <v>87439</v>
      </c>
      <c r="C5574" s="23" t="s">
        <v>5993</v>
      </c>
      <c r="D5574" s="23" t="s">
        <v>19</v>
      </c>
      <c r="E5574" s="24">
        <v>31.95</v>
      </c>
    </row>
    <row r="5575" spans="2:5" ht="50.1" customHeight="1">
      <c r="B5575" s="23">
        <v>87440</v>
      </c>
      <c r="C5575" s="23" t="s">
        <v>5994</v>
      </c>
      <c r="D5575" s="23" t="s">
        <v>19</v>
      </c>
      <c r="E5575" s="24">
        <v>32.75</v>
      </c>
    </row>
    <row r="5576" spans="2:5" ht="50.1" customHeight="1">
      <c r="B5576" s="23">
        <v>87527</v>
      </c>
      <c r="C5576" s="23" t="s">
        <v>5995</v>
      </c>
      <c r="D5576" s="23" t="s">
        <v>19</v>
      </c>
      <c r="E5576" s="24">
        <v>28.21</v>
      </c>
    </row>
    <row r="5577" spans="2:5" ht="50.1" customHeight="1">
      <c r="B5577" s="23">
        <v>87528</v>
      </c>
      <c r="C5577" s="23" t="s">
        <v>5996</v>
      </c>
      <c r="D5577" s="23" t="s">
        <v>19</v>
      </c>
      <c r="E5577" s="24">
        <v>30.87</v>
      </c>
    </row>
    <row r="5578" spans="2:5" ht="50.1" customHeight="1">
      <c r="B5578" s="23">
        <v>87529</v>
      </c>
      <c r="C5578" s="23" t="s">
        <v>5997</v>
      </c>
      <c r="D5578" s="23" t="s">
        <v>19</v>
      </c>
      <c r="E5578" s="24">
        <v>25.44</v>
      </c>
    </row>
    <row r="5579" spans="2:5" ht="50.1" customHeight="1">
      <c r="B5579" s="23">
        <v>87530</v>
      </c>
      <c r="C5579" s="23" t="s">
        <v>5998</v>
      </c>
      <c r="D5579" s="23" t="s">
        <v>19</v>
      </c>
      <c r="E5579" s="24">
        <v>28.1</v>
      </c>
    </row>
    <row r="5580" spans="2:5" ht="50.1" customHeight="1">
      <c r="B5580" s="23">
        <v>87531</v>
      </c>
      <c r="C5580" s="23" t="s">
        <v>5999</v>
      </c>
      <c r="D5580" s="23" t="s">
        <v>19</v>
      </c>
      <c r="E5580" s="24">
        <v>24.45</v>
      </c>
    </row>
    <row r="5581" spans="2:5" ht="50.1" customHeight="1">
      <c r="B5581" s="23">
        <v>87532</v>
      </c>
      <c r="C5581" s="23" t="s">
        <v>6000</v>
      </c>
      <c r="D5581" s="23" t="s">
        <v>19</v>
      </c>
      <c r="E5581" s="24">
        <v>27.11</v>
      </c>
    </row>
    <row r="5582" spans="2:5" ht="50.1" customHeight="1">
      <c r="B5582" s="23">
        <v>87535</v>
      </c>
      <c r="C5582" s="23" t="s">
        <v>6001</v>
      </c>
      <c r="D5582" s="23" t="s">
        <v>19</v>
      </c>
      <c r="E5582" s="24">
        <v>21.68</v>
      </c>
    </row>
    <row r="5583" spans="2:5" ht="50.1" customHeight="1">
      <c r="B5583" s="23">
        <v>87536</v>
      </c>
      <c r="C5583" s="23" t="s">
        <v>6002</v>
      </c>
      <c r="D5583" s="23" t="s">
        <v>19</v>
      </c>
      <c r="E5583" s="24">
        <v>24.34</v>
      </c>
    </row>
    <row r="5584" spans="2:5" ht="50.1" customHeight="1">
      <c r="B5584" s="23">
        <v>87537</v>
      </c>
      <c r="C5584" s="23" t="s">
        <v>6003</v>
      </c>
      <c r="D5584" s="23" t="s">
        <v>19</v>
      </c>
      <c r="E5584" s="24">
        <v>40.46</v>
      </c>
    </row>
    <row r="5585" spans="2:5" ht="50.1" customHeight="1">
      <c r="B5585" s="23">
        <v>87538</v>
      </c>
      <c r="C5585" s="23" t="s">
        <v>6004</v>
      </c>
      <c r="D5585" s="23" t="s">
        <v>19</v>
      </c>
      <c r="E5585" s="24">
        <v>38.049999999999997</v>
      </c>
    </row>
    <row r="5586" spans="2:5" ht="50.1" customHeight="1">
      <c r="B5586" s="23">
        <v>87539</v>
      </c>
      <c r="C5586" s="23" t="s">
        <v>6005</v>
      </c>
      <c r="D5586" s="23" t="s">
        <v>19</v>
      </c>
      <c r="E5586" s="24">
        <v>37.200000000000003</v>
      </c>
    </row>
    <row r="5587" spans="2:5" ht="50.1" customHeight="1">
      <c r="B5587" s="23">
        <v>87541</v>
      </c>
      <c r="C5587" s="23" t="s">
        <v>6006</v>
      </c>
      <c r="D5587" s="23" t="s">
        <v>19</v>
      </c>
      <c r="E5587" s="24">
        <v>34.799999999999997</v>
      </c>
    </row>
    <row r="5588" spans="2:5" ht="50.1" customHeight="1">
      <c r="B5588" s="23">
        <v>87543</v>
      </c>
      <c r="C5588" s="23" t="s">
        <v>6007</v>
      </c>
      <c r="D5588" s="23" t="s">
        <v>19</v>
      </c>
      <c r="E5588" s="24">
        <v>12.97</v>
      </c>
    </row>
    <row r="5589" spans="2:5" ht="50.1" customHeight="1">
      <c r="B5589" s="23">
        <v>87545</v>
      </c>
      <c r="C5589" s="23" t="s">
        <v>6008</v>
      </c>
      <c r="D5589" s="23" t="s">
        <v>19</v>
      </c>
      <c r="E5589" s="24">
        <v>19.29</v>
      </c>
    </row>
    <row r="5590" spans="2:5" ht="50.1" customHeight="1">
      <c r="B5590" s="23">
        <v>87546</v>
      </c>
      <c r="C5590" s="23" t="s">
        <v>6009</v>
      </c>
      <c r="D5590" s="23" t="s">
        <v>19</v>
      </c>
      <c r="E5590" s="24">
        <v>20.8</v>
      </c>
    </row>
    <row r="5591" spans="2:5" ht="50.1" customHeight="1">
      <c r="B5591" s="23">
        <v>87547</v>
      </c>
      <c r="C5591" s="23" t="s">
        <v>6010</v>
      </c>
      <c r="D5591" s="23" t="s">
        <v>19</v>
      </c>
      <c r="E5591" s="24">
        <v>16.53</v>
      </c>
    </row>
    <row r="5592" spans="2:5" ht="50.1" customHeight="1">
      <c r="B5592" s="23">
        <v>87548</v>
      </c>
      <c r="C5592" s="23" t="s">
        <v>6011</v>
      </c>
      <c r="D5592" s="23" t="s">
        <v>19</v>
      </c>
      <c r="E5592" s="24">
        <v>18.04</v>
      </c>
    </row>
    <row r="5593" spans="2:5" ht="50.1" customHeight="1">
      <c r="B5593" s="23">
        <v>87549</v>
      </c>
      <c r="C5593" s="23" t="s">
        <v>6012</v>
      </c>
      <c r="D5593" s="23" t="s">
        <v>19</v>
      </c>
      <c r="E5593" s="24">
        <v>15.53</v>
      </c>
    </row>
    <row r="5594" spans="2:5" ht="50.1" customHeight="1">
      <c r="B5594" s="23">
        <v>87550</v>
      </c>
      <c r="C5594" s="23" t="s">
        <v>6013</v>
      </c>
      <c r="D5594" s="23" t="s">
        <v>19</v>
      </c>
      <c r="E5594" s="24">
        <v>17.04</v>
      </c>
    </row>
    <row r="5595" spans="2:5" ht="50.1" customHeight="1">
      <c r="B5595" s="23">
        <v>87553</v>
      </c>
      <c r="C5595" s="23" t="s">
        <v>6014</v>
      </c>
      <c r="D5595" s="23" t="s">
        <v>19</v>
      </c>
      <c r="E5595" s="24">
        <v>12.76</v>
      </c>
    </row>
    <row r="5596" spans="2:5" ht="50.1" customHeight="1">
      <c r="B5596" s="23">
        <v>87554</v>
      </c>
      <c r="C5596" s="23" t="s">
        <v>6015</v>
      </c>
      <c r="D5596" s="23" t="s">
        <v>19</v>
      </c>
      <c r="E5596" s="24">
        <v>14.27</v>
      </c>
    </row>
    <row r="5597" spans="2:5" ht="50.1" customHeight="1">
      <c r="B5597" s="23">
        <v>87555</v>
      </c>
      <c r="C5597" s="23" t="s">
        <v>6016</v>
      </c>
      <c r="D5597" s="23" t="s">
        <v>19</v>
      </c>
      <c r="E5597" s="24">
        <v>25.4</v>
      </c>
    </row>
    <row r="5598" spans="2:5" ht="50.1" customHeight="1">
      <c r="B5598" s="23">
        <v>87556</v>
      </c>
      <c r="C5598" s="23" t="s">
        <v>6017</v>
      </c>
      <c r="D5598" s="23" t="s">
        <v>19</v>
      </c>
      <c r="E5598" s="24">
        <v>23.01</v>
      </c>
    </row>
    <row r="5599" spans="2:5" ht="50.1" customHeight="1">
      <c r="B5599" s="23">
        <v>87557</v>
      </c>
      <c r="C5599" s="23" t="s">
        <v>6018</v>
      </c>
      <c r="D5599" s="23" t="s">
        <v>19</v>
      </c>
      <c r="E5599" s="24">
        <v>22.14</v>
      </c>
    </row>
    <row r="5600" spans="2:5" ht="50.1" customHeight="1">
      <c r="B5600" s="23">
        <v>87559</v>
      </c>
      <c r="C5600" s="23" t="s">
        <v>6019</v>
      </c>
      <c r="D5600" s="23" t="s">
        <v>19</v>
      </c>
      <c r="E5600" s="24">
        <v>19.739999999999998</v>
      </c>
    </row>
    <row r="5601" spans="2:5" ht="50.1" customHeight="1">
      <c r="B5601" s="23">
        <v>87561</v>
      </c>
      <c r="C5601" s="23" t="s">
        <v>6020</v>
      </c>
      <c r="D5601" s="23" t="s">
        <v>19</v>
      </c>
      <c r="E5601" s="24">
        <v>22.36</v>
      </c>
    </row>
    <row r="5602" spans="2:5" ht="50.1" customHeight="1">
      <c r="B5602" s="23">
        <v>87775</v>
      </c>
      <c r="C5602" s="23" t="s">
        <v>6021</v>
      </c>
      <c r="D5602" s="23" t="s">
        <v>19</v>
      </c>
      <c r="E5602" s="24">
        <v>40.06</v>
      </c>
    </row>
    <row r="5603" spans="2:5" ht="50.1" customHeight="1">
      <c r="B5603" s="23">
        <v>87777</v>
      </c>
      <c r="C5603" s="23" t="s">
        <v>6022</v>
      </c>
      <c r="D5603" s="23" t="s">
        <v>19</v>
      </c>
      <c r="E5603" s="24">
        <v>42.28</v>
      </c>
    </row>
    <row r="5604" spans="2:5" ht="50.1" customHeight="1">
      <c r="B5604" s="23">
        <v>87778</v>
      </c>
      <c r="C5604" s="23" t="s">
        <v>6023</v>
      </c>
      <c r="D5604" s="23" t="s">
        <v>19</v>
      </c>
      <c r="E5604" s="24">
        <v>48.22</v>
      </c>
    </row>
    <row r="5605" spans="2:5" ht="50.1" customHeight="1">
      <c r="B5605" s="23">
        <v>87779</v>
      </c>
      <c r="C5605" s="23" t="s">
        <v>6024</v>
      </c>
      <c r="D5605" s="23" t="s">
        <v>19</v>
      </c>
      <c r="E5605" s="24">
        <v>46.68</v>
      </c>
    </row>
    <row r="5606" spans="2:5" ht="50.1" customHeight="1">
      <c r="B5606" s="23">
        <v>87781</v>
      </c>
      <c r="C5606" s="23" t="s">
        <v>6025</v>
      </c>
      <c r="D5606" s="23" t="s">
        <v>19</v>
      </c>
      <c r="E5606" s="24">
        <v>49.66</v>
      </c>
    </row>
    <row r="5607" spans="2:5" ht="50.1" customHeight="1">
      <c r="B5607" s="23">
        <v>87783</v>
      </c>
      <c r="C5607" s="23" t="s">
        <v>6026</v>
      </c>
      <c r="D5607" s="23" t="s">
        <v>19</v>
      </c>
      <c r="E5607" s="24">
        <v>59.14</v>
      </c>
    </row>
    <row r="5608" spans="2:5" ht="50.1" customHeight="1">
      <c r="B5608" s="23">
        <v>87784</v>
      </c>
      <c r="C5608" s="23" t="s">
        <v>6027</v>
      </c>
      <c r="D5608" s="23" t="s">
        <v>19</v>
      </c>
      <c r="E5608" s="24">
        <v>53.3</v>
      </c>
    </row>
    <row r="5609" spans="2:5" ht="50.1" customHeight="1">
      <c r="B5609" s="23">
        <v>87786</v>
      </c>
      <c r="C5609" s="23" t="s">
        <v>6028</v>
      </c>
      <c r="D5609" s="23" t="s">
        <v>19</v>
      </c>
      <c r="E5609" s="24">
        <v>57.04</v>
      </c>
    </row>
    <row r="5610" spans="2:5" ht="50.1" customHeight="1">
      <c r="B5610" s="23">
        <v>87787</v>
      </c>
      <c r="C5610" s="23" t="s">
        <v>6029</v>
      </c>
      <c r="D5610" s="23" t="s">
        <v>19</v>
      </c>
      <c r="E5610" s="24">
        <v>70.05</v>
      </c>
    </row>
    <row r="5611" spans="2:5" ht="50.1" customHeight="1">
      <c r="B5611" s="23">
        <v>87788</v>
      </c>
      <c r="C5611" s="23" t="s">
        <v>6030</v>
      </c>
      <c r="D5611" s="23" t="s">
        <v>19</v>
      </c>
      <c r="E5611" s="24">
        <v>68.599999999999994</v>
      </c>
    </row>
    <row r="5612" spans="2:5" ht="50.1" customHeight="1">
      <c r="B5612" s="23">
        <v>87790</v>
      </c>
      <c r="C5612" s="23" t="s">
        <v>6031</v>
      </c>
      <c r="D5612" s="23" t="s">
        <v>19</v>
      </c>
      <c r="E5612" s="24">
        <v>72.72</v>
      </c>
    </row>
    <row r="5613" spans="2:5" ht="50.1" customHeight="1">
      <c r="B5613" s="23">
        <v>87791</v>
      </c>
      <c r="C5613" s="23" t="s">
        <v>6032</v>
      </c>
      <c r="D5613" s="23" t="s">
        <v>19</v>
      </c>
      <c r="E5613" s="24">
        <v>84.41</v>
      </c>
    </row>
    <row r="5614" spans="2:5" ht="50.1" customHeight="1">
      <c r="B5614" s="23">
        <v>87792</v>
      </c>
      <c r="C5614" s="23" t="s">
        <v>6033</v>
      </c>
      <c r="D5614" s="23" t="s">
        <v>19</v>
      </c>
      <c r="E5614" s="24">
        <v>26.53</v>
      </c>
    </row>
    <row r="5615" spans="2:5" ht="50.1" customHeight="1">
      <c r="B5615" s="23">
        <v>87794</v>
      </c>
      <c r="C5615" s="23" t="s">
        <v>6034</v>
      </c>
      <c r="D5615" s="23" t="s">
        <v>19</v>
      </c>
      <c r="E5615" s="24">
        <v>28.61</v>
      </c>
    </row>
    <row r="5616" spans="2:5" ht="50.1" customHeight="1">
      <c r="B5616" s="23">
        <v>87795</v>
      </c>
      <c r="C5616" s="23" t="s">
        <v>6035</v>
      </c>
      <c r="D5616" s="23" t="s">
        <v>19</v>
      </c>
      <c r="E5616" s="24">
        <v>33.840000000000003</v>
      </c>
    </row>
    <row r="5617" spans="2:5" ht="50.1" customHeight="1">
      <c r="B5617" s="23">
        <v>87797</v>
      </c>
      <c r="C5617" s="23" t="s">
        <v>6036</v>
      </c>
      <c r="D5617" s="23" t="s">
        <v>19</v>
      </c>
      <c r="E5617" s="24">
        <v>32.89</v>
      </c>
    </row>
    <row r="5618" spans="2:5" ht="50.1" customHeight="1">
      <c r="B5618" s="23">
        <v>87799</v>
      </c>
      <c r="C5618" s="23" t="s">
        <v>6037</v>
      </c>
      <c r="D5618" s="23" t="s">
        <v>19</v>
      </c>
      <c r="E5618" s="24">
        <v>35.67</v>
      </c>
    </row>
    <row r="5619" spans="2:5" ht="50.1" customHeight="1">
      <c r="B5619" s="23">
        <v>87800</v>
      </c>
      <c r="C5619" s="23" t="s">
        <v>6038</v>
      </c>
      <c r="D5619" s="23" t="s">
        <v>19</v>
      </c>
      <c r="E5619" s="24">
        <v>44.22</v>
      </c>
    </row>
    <row r="5620" spans="2:5" ht="50.1" customHeight="1">
      <c r="B5620" s="23">
        <v>87801</v>
      </c>
      <c r="C5620" s="23" t="s">
        <v>6039</v>
      </c>
      <c r="D5620" s="23" t="s">
        <v>19</v>
      </c>
      <c r="E5620" s="24">
        <v>39.25</v>
      </c>
    </row>
    <row r="5621" spans="2:5" ht="50.1" customHeight="1">
      <c r="B5621" s="23">
        <v>87803</v>
      </c>
      <c r="C5621" s="23" t="s">
        <v>6040</v>
      </c>
      <c r="D5621" s="23" t="s">
        <v>19</v>
      </c>
      <c r="E5621" s="24">
        <v>42.74</v>
      </c>
    </row>
    <row r="5622" spans="2:5" ht="50.1" customHeight="1">
      <c r="B5622" s="23">
        <v>87804</v>
      </c>
      <c r="C5622" s="23" t="s">
        <v>6041</v>
      </c>
      <c r="D5622" s="23" t="s">
        <v>19</v>
      </c>
      <c r="E5622" s="24">
        <v>54.61</v>
      </c>
    </row>
    <row r="5623" spans="2:5" ht="50.1" customHeight="1">
      <c r="B5623" s="23">
        <v>87805</v>
      </c>
      <c r="C5623" s="23" t="s">
        <v>6042</v>
      </c>
      <c r="D5623" s="23" t="s">
        <v>19</v>
      </c>
      <c r="E5623" s="24">
        <v>45.18</v>
      </c>
    </row>
    <row r="5624" spans="2:5" ht="50.1" customHeight="1">
      <c r="B5624" s="23">
        <v>87807</v>
      </c>
      <c r="C5624" s="23" t="s">
        <v>6043</v>
      </c>
      <c r="D5624" s="23" t="s">
        <v>19</v>
      </c>
      <c r="E5624" s="24">
        <v>49.03</v>
      </c>
    </row>
    <row r="5625" spans="2:5" ht="50.1" customHeight="1">
      <c r="B5625" s="23">
        <v>87808</v>
      </c>
      <c r="C5625" s="23" t="s">
        <v>6044</v>
      </c>
      <c r="D5625" s="23" t="s">
        <v>19</v>
      </c>
      <c r="E5625" s="24">
        <v>59.46</v>
      </c>
    </row>
    <row r="5626" spans="2:5" ht="50.1" customHeight="1">
      <c r="B5626" s="23">
        <v>87809</v>
      </c>
      <c r="C5626" s="23" t="s">
        <v>6045</v>
      </c>
      <c r="D5626" s="23" t="s">
        <v>19</v>
      </c>
      <c r="E5626" s="24">
        <v>63.81</v>
      </c>
    </row>
    <row r="5627" spans="2:5" ht="50.1" customHeight="1">
      <c r="B5627" s="23">
        <v>87811</v>
      </c>
      <c r="C5627" s="23" t="s">
        <v>6046</v>
      </c>
      <c r="D5627" s="23" t="s">
        <v>19</v>
      </c>
      <c r="E5627" s="24">
        <v>65.89</v>
      </c>
    </row>
    <row r="5628" spans="2:5" ht="50.1" customHeight="1">
      <c r="B5628" s="23">
        <v>87812</v>
      </c>
      <c r="C5628" s="23" t="s">
        <v>6047</v>
      </c>
      <c r="D5628" s="23" t="s">
        <v>19</v>
      </c>
      <c r="E5628" s="24">
        <v>70.78</v>
      </c>
    </row>
    <row r="5629" spans="2:5" ht="50.1" customHeight="1">
      <c r="B5629" s="23">
        <v>87813</v>
      </c>
      <c r="C5629" s="23" t="s">
        <v>6048</v>
      </c>
      <c r="D5629" s="23" t="s">
        <v>19</v>
      </c>
      <c r="E5629" s="24">
        <v>70.17</v>
      </c>
    </row>
    <row r="5630" spans="2:5" ht="50.1" customHeight="1">
      <c r="B5630" s="23">
        <v>87815</v>
      </c>
      <c r="C5630" s="23" t="s">
        <v>6049</v>
      </c>
      <c r="D5630" s="23" t="s">
        <v>19</v>
      </c>
      <c r="E5630" s="24">
        <v>72.95</v>
      </c>
    </row>
    <row r="5631" spans="2:5" ht="50.1" customHeight="1">
      <c r="B5631" s="23">
        <v>87816</v>
      </c>
      <c r="C5631" s="23" t="s">
        <v>6050</v>
      </c>
      <c r="D5631" s="23" t="s">
        <v>19</v>
      </c>
      <c r="E5631" s="24">
        <v>81.16</v>
      </c>
    </row>
    <row r="5632" spans="2:5" ht="50.1" customHeight="1">
      <c r="B5632" s="23">
        <v>87817</v>
      </c>
      <c r="C5632" s="23" t="s">
        <v>6051</v>
      </c>
      <c r="D5632" s="23" t="s">
        <v>19</v>
      </c>
      <c r="E5632" s="24">
        <v>76.19</v>
      </c>
    </row>
    <row r="5633" spans="2:5" ht="50.1" customHeight="1">
      <c r="B5633" s="23">
        <v>87819</v>
      </c>
      <c r="C5633" s="23" t="s">
        <v>6052</v>
      </c>
      <c r="D5633" s="23" t="s">
        <v>19</v>
      </c>
      <c r="E5633" s="24">
        <v>79.680000000000007</v>
      </c>
    </row>
    <row r="5634" spans="2:5" ht="50.1" customHeight="1">
      <c r="B5634" s="23">
        <v>87820</v>
      </c>
      <c r="C5634" s="23" t="s">
        <v>6053</v>
      </c>
      <c r="D5634" s="23" t="s">
        <v>19</v>
      </c>
      <c r="E5634" s="24">
        <v>91.54</v>
      </c>
    </row>
    <row r="5635" spans="2:5" ht="50.1" customHeight="1">
      <c r="B5635" s="23">
        <v>87821</v>
      </c>
      <c r="C5635" s="23" t="s">
        <v>6054</v>
      </c>
      <c r="D5635" s="23" t="s">
        <v>19</v>
      </c>
      <c r="E5635" s="24">
        <v>109.93</v>
      </c>
    </row>
    <row r="5636" spans="2:5" ht="50.1" customHeight="1">
      <c r="B5636" s="23">
        <v>87823</v>
      </c>
      <c r="C5636" s="23" t="s">
        <v>6055</v>
      </c>
      <c r="D5636" s="23" t="s">
        <v>19</v>
      </c>
      <c r="E5636" s="24">
        <v>113.78</v>
      </c>
    </row>
    <row r="5637" spans="2:5" ht="50.1" customHeight="1">
      <c r="B5637" s="23">
        <v>87824</v>
      </c>
      <c r="C5637" s="23" t="s">
        <v>6056</v>
      </c>
      <c r="D5637" s="23" t="s">
        <v>19</v>
      </c>
      <c r="E5637" s="24">
        <v>123.87</v>
      </c>
    </row>
    <row r="5638" spans="2:5" ht="50.1" customHeight="1">
      <c r="B5638" s="23">
        <v>87825</v>
      </c>
      <c r="C5638" s="23" t="s">
        <v>6057</v>
      </c>
      <c r="D5638" s="23" t="s">
        <v>19</v>
      </c>
      <c r="E5638" s="24">
        <v>50.4</v>
      </c>
    </row>
    <row r="5639" spans="2:5" ht="50.1" customHeight="1">
      <c r="B5639" s="23">
        <v>87827</v>
      </c>
      <c r="C5639" s="23" t="s">
        <v>6058</v>
      </c>
      <c r="D5639" s="23" t="s">
        <v>19</v>
      </c>
      <c r="E5639" s="24">
        <v>52.94</v>
      </c>
    </row>
    <row r="5640" spans="2:5" ht="50.1" customHeight="1">
      <c r="B5640" s="23">
        <v>87828</v>
      </c>
      <c r="C5640" s="23" t="s">
        <v>6059</v>
      </c>
      <c r="D5640" s="23" t="s">
        <v>19</v>
      </c>
      <c r="E5640" s="24">
        <v>60.36</v>
      </c>
    </row>
    <row r="5641" spans="2:5" ht="50.1" customHeight="1">
      <c r="B5641" s="23">
        <v>87829</v>
      </c>
      <c r="C5641" s="23" t="s">
        <v>6060</v>
      </c>
      <c r="D5641" s="23" t="s">
        <v>19</v>
      </c>
      <c r="E5641" s="24">
        <v>57.56</v>
      </c>
    </row>
    <row r="5642" spans="2:5" ht="50.1" customHeight="1">
      <c r="B5642" s="23">
        <v>87831</v>
      </c>
      <c r="C5642" s="23" t="s">
        <v>6061</v>
      </c>
      <c r="D5642" s="23" t="s">
        <v>19</v>
      </c>
      <c r="E5642" s="24">
        <v>60.97</v>
      </c>
    </row>
    <row r="5643" spans="2:5" ht="50.1" customHeight="1">
      <c r="B5643" s="23">
        <v>87832</v>
      </c>
      <c r="C5643" s="23" t="s">
        <v>6062</v>
      </c>
      <c r="D5643" s="23" t="s">
        <v>19</v>
      </c>
      <c r="E5643" s="24">
        <v>72.430000000000007</v>
      </c>
    </row>
    <row r="5644" spans="2:5" ht="50.1" customHeight="1">
      <c r="B5644" s="23">
        <v>87834</v>
      </c>
      <c r="C5644" s="23" t="s">
        <v>6063</v>
      </c>
      <c r="D5644" s="23" t="s">
        <v>19</v>
      </c>
      <c r="E5644" s="24">
        <v>108.26</v>
      </c>
    </row>
    <row r="5645" spans="2:5" ht="50.1" customHeight="1">
      <c r="B5645" s="23">
        <v>87835</v>
      </c>
      <c r="C5645" s="23" t="s">
        <v>6064</v>
      </c>
      <c r="D5645" s="23" t="s">
        <v>19</v>
      </c>
      <c r="E5645" s="24">
        <v>73.849999999999994</v>
      </c>
    </row>
    <row r="5646" spans="2:5" ht="50.1" customHeight="1">
      <c r="B5646" s="23">
        <v>87836</v>
      </c>
      <c r="C5646" s="23" t="s">
        <v>6065</v>
      </c>
      <c r="D5646" s="23" t="s">
        <v>19</v>
      </c>
      <c r="E5646" s="24">
        <v>102.44</v>
      </c>
    </row>
    <row r="5647" spans="2:5" ht="50.1" customHeight="1">
      <c r="B5647" s="23">
        <v>87837</v>
      </c>
      <c r="C5647" s="23" t="s">
        <v>6066</v>
      </c>
      <c r="D5647" s="23" t="s">
        <v>19</v>
      </c>
      <c r="E5647" s="24">
        <v>68.680000000000007</v>
      </c>
    </row>
    <row r="5648" spans="2:5" ht="50.1" customHeight="1">
      <c r="B5648" s="23">
        <v>87838</v>
      </c>
      <c r="C5648" s="23" t="s">
        <v>6067</v>
      </c>
      <c r="D5648" s="23" t="s">
        <v>19</v>
      </c>
      <c r="E5648" s="24">
        <v>114.54</v>
      </c>
    </row>
    <row r="5649" spans="2:5" ht="50.1" customHeight="1">
      <c r="B5649" s="23">
        <v>87839</v>
      </c>
      <c r="C5649" s="23" t="s">
        <v>6068</v>
      </c>
      <c r="D5649" s="23" t="s">
        <v>19</v>
      </c>
      <c r="E5649" s="24">
        <v>78.19</v>
      </c>
    </row>
    <row r="5650" spans="2:5" ht="50.1" customHeight="1">
      <c r="B5650" s="23">
        <v>87840</v>
      </c>
      <c r="C5650" s="23" t="s">
        <v>6069</v>
      </c>
      <c r="D5650" s="23" t="s">
        <v>19</v>
      </c>
      <c r="E5650" s="24">
        <v>107.41</v>
      </c>
    </row>
    <row r="5651" spans="2:5" ht="50.1" customHeight="1">
      <c r="B5651" s="23">
        <v>87841</v>
      </c>
      <c r="C5651" s="23" t="s">
        <v>6070</v>
      </c>
      <c r="D5651" s="23" t="s">
        <v>19</v>
      </c>
      <c r="E5651" s="24">
        <v>71.7</v>
      </c>
    </row>
    <row r="5652" spans="2:5" ht="50.1" customHeight="1">
      <c r="B5652" s="23">
        <v>87842</v>
      </c>
      <c r="C5652" s="23" t="s">
        <v>6071</v>
      </c>
      <c r="D5652" s="23" t="s">
        <v>19</v>
      </c>
      <c r="E5652" s="24">
        <v>113.27</v>
      </c>
    </row>
    <row r="5653" spans="2:5" ht="50.1" customHeight="1">
      <c r="B5653" s="23">
        <v>87843</v>
      </c>
      <c r="C5653" s="23" t="s">
        <v>6072</v>
      </c>
      <c r="D5653" s="23" t="s">
        <v>19</v>
      </c>
      <c r="E5653" s="24">
        <v>85.1</v>
      </c>
    </row>
    <row r="5654" spans="2:5" ht="50.1" customHeight="1">
      <c r="B5654" s="23">
        <v>87844</v>
      </c>
      <c r="C5654" s="23" t="s">
        <v>6073</v>
      </c>
      <c r="D5654" s="23" t="s">
        <v>19</v>
      </c>
      <c r="E5654" s="24">
        <v>102.65</v>
      </c>
    </row>
    <row r="5655" spans="2:5" ht="50.1" customHeight="1">
      <c r="B5655" s="23">
        <v>87845</v>
      </c>
      <c r="C5655" s="23" t="s">
        <v>6074</v>
      </c>
      <c r="D5655" s="23" t="s">
        <v>19</v>
      </c>
      <c r="E5655" s="24">
        <v>75.150000000000006</v>
      </c>
    </row>
    <row r="5656" spans="2:5" ht="50.1" customHeight="1">
      <c r="B5656" s="23">
        <v>87846</v>
      </c>
      <c r="C5656" s="23" t="s">
        <v>6075</v>
      </c>
      <c r="D5656" s="23" t="s">
        <v>19</v>
      </c>
      <c r="E5656" s="24">
        <v>117.73</v>
      </c>
    </row>
    <row r="5657" spans="2:5" ht="50.1" customHeight="1">
      <c r="B5657" s="23">
        <v>87847</v>
      </c>
      <c r="C5657" s="23" t="s">
        <v>6076</v>
      </c>
      <c r="D5657" s="23" t="s">
        <v>19</v>
      </c>
      <c r="E5657" s="24">
        <v>83.33</v>
      </c>
    </row>
    <row r="5658" spans="2:5" ht="50.1" customHeight="1">
      <c r="B5658" s="23">
        <v>87848</v>
      </c>
      <c r="C5658" s="23" t="s">
        <v>6077</v>
      </c>
      <c r="D5658" s="23" t="s">
        <v>19</v>
      </c>
      <c r="E5658" s="24">
        <v>110.9</v>
      </c>
    </row>
    <row r="5659" spans="2:5" ht="50.1" customHeight="1">
      <c r="B5659" s="23">
        <v>87849</v>
      </c>
      <c r="C5659" s="23" t="s">
        <v>6078</v>
      </c>
      <c r="D5659" s="23" t="s">
        <v>19</v>
      </c>
      <c r="E5659" s="24">
        <v>77.14</v>
      </c>
    </row>
    <row r="5660" spans="2:5" ht="50.1" customHeight="1">
      <c r="B5660" s="23">
        <v>87850</v>
      </c>
      <c r="C5660" s="23" t="s">
        <v>6079</v>
      </c>
      <c r="D5660" s="23" t="s">
        <v>19</v>
      </c>
      <c r="E5660" s="24">
        <v>124.03</v>
      </c>
    </row>
    <row r="5661" spans="2:5" ht="50.1" customHeight="1">
      <c r="B5661" s="23">
        <v>87851</v>
      </c>
      <c r="C5661" s="23" t="s">
        <v>6080</v>
      </c>
      <c r="D5661" s="23" t="s">
        <v>19</v>
      </c>
      <c r="E5661" s="24">
        <v>87.69</v>
      </c>
    </row>
    <row r="5662" spans="2:5" ht="50.1" customHeight="1">
      <c r="B5662" s="23">
        <v>87852</v>
      </c>
      <c r="C5662" s="23" t="s">
        <v>6081</v>
      </c>
      <c r="D5662" s="23" t="s">
        <v>19</v>
      </c>
      <c r="E5662" s="24">
        <v>115.85</v>
      </c>
    </row>
    <row r="5663" spans="2:5" ht="50.1" customHeight="1">
      <c r="B5663" s="23">
        <v>87853</v>
      </c>
      <c r="C5663" s="23" t="s">
        <v>6082</v>
      </c>
      <c r="D5663" s="23" t="s">
        <v>19</v>
      </c>
      <c r="E5663" s="24">
        <v>80.14</v>
      </c>
    </row>
    <row r="5664" spans="2:5" ht="50.1" customHeight="1">
      <c r="B5664" s="23">
        <v>87854</v>
      </c>
      <c r="C5664" s="23" t="s">
        <v>6083</v>
      </c>
      <c r="D5664" s="23" t="s">
        <v>19</v>
      </c>
      <c r="E5664" s="24">
        <v>122.75</v>
      </c>
    </row>
    <row r="5665" spans="2:5" ht="50.1" customHeight="1">
      <c r="B5665" s="23">
        <v>87855</v>
      </c>
      <c r="C5665" s="23" t="s">
        <v>6084</v>
      </c>
      <c r="D5665" s="23" t="s">
        <v>19</v>
      </c>
      <c r="E5665" s="24">
        <v>94.6</v>
      </c>
    </row>
    <row r="5666" spans="2:5" ht="50.1" customHeight="1">
      <c r="B5666" s="23">
        <v>87856</v>
      </c>
      <c r="C5666" s="23" t="s">
        <v>6085</v>
      </c>
      <c r="D5666" s="23" t="s">
        <v>19</v>
      </c>
      <c r="E5666" s="24">
        <v>111.11</v>
      </c>
    </row>
    <row r="5667" spans="2:5" ht="50.1" customHeight="1">
      <c r="B5667" s="23">
        <v>87857</v>
      </c>
      <c r="C5667" s="23" t="s">
        <v>6086</v>
      </c>
      <c r="D5667" s="23" t="s">
        <v>19</v>
      </c>
      <c r="E5667" s="24">
        <v>83.59</v>
      </c>
    </row>
    <row r="5668" spans="2:5" ht="50.1" customHeight="1">
      <c r="B5668" s="23">
        <v>87858</v>
      </c>
      <c r="C5668" s="23" t="s">
        <v>6087</v>
      </c>
      <c r="D5668" s="23" t="s">
        <v>19</v>
      </c>
      <c r="E5668" s="24">
        <v>81.260000000000005</v>
      </c>
    </row>
    <row r="5669" spans="2:5" ht="50.1" customHeight="1">
      <c r="B5669" s="23">
        <v>87859</v>
      </c>
      <c r="C5669" s="23" t="s">
        <v>6088</v>
      </c>
      <c r="D5669" s="23" t="s">
        <v>19</v>
      </c>
      <c r="E5669" s="24">
        <v>95.26</v>
      </c>
    </row>
    <row r="5670" spans="2:5" ht="50.1" customHeight="1">
      <c r="B5670" s="23">
        <v>89048</v>
      </c>
      <c r="C5670" s="23" t="s">
        <v>6089</v>
      </c>
      <c r="D5670" s="23" t="s">
        <v>19</v>
      </c>
      <c r="E5670" s="24">
        <v>26.03</v>
      </c>
    </row>
    <row r="5671" spans="2:5" ht="50.1" customHeight="1">
      <c r="B5671" s="23">
        <v>89049</v>
      </c>
      <c r="C5671" s="23" t="s">
        <v>6090</v>
      </c>
      <c r="D5671" s="23" t="s">
        <v>19</v>
      </c>
      <c r="E5671" s="24">
        <v>17.420000000000002</v>
      </c>
    </row>
    <row r="5672" spans="2:5" ht="50.1" customHeight="1">
      <c r="B5672" s="23">
        <v>89173</v>
      </c>
      <c r="C5672" s="23" t="s">
        <v>6091</v>
      </c>
      <c r="D5672" s="23" t="s">
        <v>19</v>
      </c>
      <c r="E5672" s="24">
        <v>25.59</v>
      </c>
    </row>
    <row r="5673" spans="2:5" ht="50.1" customHeight="1">
      <c r="B5673" s="23">
        <v>90406</v>
      </c>
      <c r="C5673" s="23" t="s">
        <v>6092</v>
      </c>
      <c r="D5673" s="23" t="s">
        <v>19</v>
      </c>
      <c r="E5673" s="24">
        <v>33.53</v>
      </c>
    </row>
    <row r="5674" spans="2:5" ht="50.1" customHeight="1">
      <c r="B5674" s="23">
        <v>90407</v>
      </c>
      <c r="C5674" s="23" t="s">
        <v>6093</v>
      </c>
      <c r="D5674" s="23" t="s">
        <v>19</v>
      </c>
      <c r="E5674" s="24">
        <v>36.19</v>
      </c>
    </row>
    <row r="5675" spans="2:5" ht="50.1" customHeight="1">
      <c r="B5675" s="23">
        <v>90408</v>
      </c>
      <c r="C5675" s="23" t="s">
        <v>6094</v>
      </c>
      <c r="D5675" s="23" t="s">
        <v>19</v>
      </c>
      <c r="E5675" s="24">
        <v>24.38</v>
      </c>
    </row>
    <row r="5676" spans="2:5" ht="50.1" customHeight="1">
      <c r="B5676" s="23">
        <v>90409</v>
      </c>
      <c r="C5676" s="23" t="s">
        <v>6095</v>
      </c>
      <c r="D5676" s="23" t="s">
        <v>19</v>
      </c>
      <c r="E5676" s="24">
        <v>25.89</v>
      </c>
    </row>
    <row r="5677" spans="2:5" ht="50.1" customHeight="1">
      <c r="B5677" s="23">
        <v>5998</v>
      </c>
      <c r="C5677" s="23" t="s">
        <v>6096</v>
      </c>
      <c r="D5677" s="23" t="s">
        <v>19</v>
      </c>
      <c r="E5677" s="24">
        <v>0.63</v>
      </c>
    </row>
    <row r="5678" spans="2:5" ht="50.1" customHeight="1">
      <c r="B5678" s="23">
        <v>84084</v>
      </c>
      <c r="C5678" s="23" t="s">
        <v>6097</v>
      </c>
      <c r="D5678" s="23" t="s">
        <v>19</v>
      </c>
      <c r="E5678" s="24">
        <v>5.73</v>
      </c>
    </row>
    <row r="5679" spans="2:5" ht="50.1" customHeight="1">
      <c r="B5679" s="23">
        <v>87242</v>
      </c>
      <c r="C5679" s="23" t="s">
        <v>6098</v>
      </c>
      <c r="D5679" s="23" t="s">
        <v>19</v>
      </c>
      <c r="E5679" s="24">
        <v>201.63</v>
      </c>
    </row>
    <row r="5680" spans="2:5" ht="50.1" customHeight="1">
      <c r="B5680" s="23">
        <v>87243</v>
      </c>
      <c r="C5680" s="23" t="s">
        <v>6099</v>
      </c>
      <c r="D5680" s="23" t="s">
        <v>19</v>
      </c>
      <c r="E5680" s="24">
        <v>184.87</v>
      </c>
    </row>
    <row r="5681" spans="2:5" ht="50.1" customHeight="1">
      <c r="B5681" s="23">
        <v>87244</v>
      </c>
      <c r="C5681" s="23" t="s">
        <v>6100</v>
      </c>
      <c r="D5681" s="23" t="s">
        <v>19</v>
      </c>
      <c r="E5681" s="24">
        <v>195.11</v>
      </c>
    </row>
    <row r="5682" spans="2:5" ht="50.1" customHeight="1">
      <c r="B5682" s="23">
        <v>87245</v>
      </c>
      <c r="C5682" s="23" t="s">
        <v>6101</v>
      </c>
      <c r="D5682" s="23" t="s">
        <v>19</v>
      </c>
      <c r="E5682" s="24">
        <v>235.48</v>
      </c>
    </row>
    <row r="5683" spans="2:5" ht="50.1" customHeight="1">
      <c r="B5683" s="23">
        <v>87264</v>
      </c>
      <c r="C5683" s="23" t="s">
        <v>6102</v>
      </c>
      <c r="D5683" s="23" t="s">
        <v>19</v>
      </c>
      <c r="E5683" s="24">
        <v>53.97</v>
      </c>
    </row>
    <row r="5684" spans="2:5" ht="50.1" customHeight="1">
      <c r="B5684" s="23">
        <v>87265</v>
      </c>
      <c r="C5684" s="23" t="s">
        <v>6103</v>
      </c>
      <c r="D5684" s="23" t="s">
        <v>19</v>
      </c>
      <c r="E5684" s="24">
        <v>47.37</v>
      </c>
    </row>
    <row r="5685" spans="2:5" ht="50.1" customHeight="1">
      <c r="B5685" s="23">
        <v>87266</v>
      </c>
      <c r="C5685" s="23" t="s">
        <v>6104</v>
      </c>
      <c r="D5685" s="23" t="s">
        <v>19</v>
      </c>
      <c r="E5685" s="24">
        <v>56.29</v>
      </c>
    </row>
    <row r="5686" spans="2:5" ht="50.1" customHeight="1">
      <c r="B5686" s="23">
        <v>87267</v>
      </c>
      <c r="C5686" s="23" t="s">
        <v>6105</v>
      </c>
      <c r="D5686" s="23" t="s">
        <v>19</v>
      </c>
      <c r="E5686" s="24">
        <v>53.39</v>
      </c>
    </row>
    <row r="5687" spans="2:5" ht="50.1" customHeight="1">
      <c r="B5687" s="23">
        <v>87268</v>
      </c>
      <c r="C5687" s="23" t="s">
        <v>6106</v>
      </c>
      <c r="D5687" s="23" t="s">
        <v>19</v>
      </c>
      <c r="E5687" s="24">
        <v>58.12</v>
      </c>
    </row>
    <row r="5688" spans="2:5" ht="50.1" customHeight="1">
      <c r="B5688" s="23">
        <v>87269</v>
      </c>
      <c r="C5688" s="23" t="s">
        <v>6107</v>
      </c>
      <c r="D5688" s="23" t="s">
        <v>19</v>
      </c>
      <c r="E5688" s="24">
        <v>50.94</v>
      </c>
    </row>
    <row r="5689" spans="2:5" ht="50.1" customHeight="1">
      <c r="B5689" s="23">
        <v>87270</v>
      </c>
      <c r="C5689" s="23" t="s">
        <v>6108</v>
      </c>
      <c r="D5689" s="23" t="s">
        <v>19</v>
      </c>
      <c r="E5689" s="24">
        <v>60.08</v>
      </c>
    </row>
    <row r="5690" spans="2:5" ht="50.1" customHeight="1">
      <c r="B5690" s="23">
        <v>87271</v>
      </c>
      <c r="C5690" s="23" t="s">
        <v>6109</v>
      </c>
      <c r="D5690" s="23" t="s">
        <v>19</v>
      </c>
      <c r="E5690" s="24">
        <v>56.68</v>
      </c>
    </row>
    <row r="5691" spans="2:5" ht="50.1" customHeight="1">
      <c r="B5691" s="23">
        <v>87272</v>
      </c>
      <c r="C5691" s="23" t="s">
        <v>6110</v>
      </c>
      <c r="D5691" s="23" t="s">
        <v>19</v>
      </c>
      <c r="E5691" s="24">
        <v>61.71</v>
      </c>
    </row>
    <row r="5692" spans="2:5" ht="50.1" customHeight="1">
      <c r="B5692" s="23">
        <v>87273</v>
      </c>
      <c r="C5692" s="23" t="s">
        <v>6111</v>
      </c>
      <c r="D5692" s="23" t="s">
        <v>19</v>
      </c>
      <c r="E5692" s="24">
        <v>52.93</v>
      </c>
    </row>
    <row r="5693" spans="2:5" ht="50.1" customHeight="1">
      <c r="B5693" s="23">
        <v>87274</v>
      </c>
      <c r="C5693" s="23" t="s">
        <v>6112</v>
      </c>
      <c r="D5693" s="23" t="s">
        <v>19</v>
      </c>
      <c r="E5693" s="24">
        <v>63.09</v>
      </c>
    </row>
    <row r="5694" spans="2:5" ht="50.1" customHeight="1">
      <c r="B5694" s="23">
        <v>87275</v>
      </c>
      <c r="C5694" s="23" t="s">
        <v>6113</v>
      </c>
      <c r="D5694" s="23" t="s">
        <v>19</v>
      </c>
      <c r="E5694" s="24">
        <v>60.12</v>
      </c>
    </row>
    <row r="5695" spans="2:5" ht="50.1" customHeight="1">
      <c r="B5695" s="23">
        <v>88786</v>
      </c>
      <c r="C5695" s="23" t="s">
        <v>6114</v>
      </c>
      <c r="D5695" s="23" t="s">
        <v>19</v>
      </c>
      <c r="E5695" s="24">
        <v>223.42</v>
      </c>
    </row>
    <row r="5696" spans="2:5" ht="50.1" customHeight="1">
      <c r="B5696" s="23">
        <v>88787</v>
      </c>
      <c r="C5696" s="23" t="s">
        <v>6115</v>
      </c>
      <c r="D5696" s="23" t="s">
        <v>19</v>
      </c>
      <c r="E5696" s="24">
        <v>205.58</v>
      </c>
    </row>
    <row r="5697" spans="2:5" ht="50.1" customHeight="1">
      <c r="B5697" s="23">
        <v>88788</v>
      </c>
      <c r="C5697" s="23" t="s">
        <v>6116</v>
      </c>
      <c r="D5697" s="23" t="s">
        <v>19</v>
      </c>
      <c r="E5697" s="24">
        <v>215.82</v>
      </c>
    </row>
    <row r="5698" spans="2:5" ht="50.1" customHeight="1">
      <c r="B5698" s="23">
        <v>88789</v>
      </c>
      <c r="C5698" s="23" t="s">
        <v>6117</v>
      </c>
      <c r="D5698" s="23" t="s">
        <v>19</v>
      </c>
      <c r="E5698" s="24">
        <v>259.89</v>
      </c>
    </row>
    <row r="5699" spans="2:5" ht="50.1" customHeight="1">
      <c r="B5699" s="23">
        <v>89045</v>
      </c>
      <c r="C5699" s="23" t="s">
        <v>6118</v>
      </c>
      <c r="D5699" s="23" t="s">
        <v>19</v>
      </c>
      <c r="E5699" s="24">
        <v>53.8</v>
      </c>
    </row>
    <row r="5700" spans="2:5" ht="50.1" customHeight="1">
      <c r="B5700" s="23">
        <v>89170</v>
      </c>
      <c r="C5700" s="23" t="s">
        <v>6119</v>
      </c>
      <c r="D5700" s="23" t="s">
        <v>19</v>
      </c>
      <c r="E5700" s="24">
        <v>52.14</v>
      </c>
    </row>
    <row r="5701" spans="2:5" ht="50.1" customHeight="1">
      <c r="B5701" s="23">
        <v>93392</v>
      </c>
      <c r="C5701" s="23" t="s">
        <v>6120</v>
      </c>
      <c r="D5701" s="23" t="s">
        <v>19</v>
      </c>
      <c r="E5701" s="24">
        <v>41.76</v>
      </c>
    </row>
    <row r="5702" spans="2:5" ht="50.1" customHeight="1">
      <c r="B5702" s="23">
        <v>93393</v>
      </c>
      <c r="C5702" s="23" t="s">
        <v>6121</v>
      </c>
      <c r="D5702" s="23" t="s">
        <v>19</v>
      </c>
      <c r="E5702" s="24">
        <v>35.270000000000003</v>
      </c>
    </row>
    <row r="5703" spans="2:5" ht="50.1" customHeight="1">
      <c r="B5703" s="23">
        <v>93394</v>
      </c>
      <c r="C5703" s="23" t="s">
        <v>6122</v>
      </c>
      <c r="D5703" s="23" t="s">
        <v>19</v>
      </c>
      <c r="E5703" s="24">
        <v>44.08</v>
      </c>
    </row>
    <row r="5704" spans="2:5" ht="50.1" customHeight="1">
      <c r="B5704" s="23">
        <v>93395</v>
      </c>
      <c r="C5704" s="23" t="s">
        <v>6123</v>
      </c>
      <c r="D5704" s="23" t="s">
        <v>19</v>
      </c>
      <c r="E5704" s="24">
        <v>41.18</v>
      </c>
    </row>
    <row r="5705" spans="2:5" ht="50.1" customHeight="1">
      <c r="B5705" s="23">
        <v>99194</v>
      </c>
      <c r="C5705" s="23" t="s">
        <v>6124</v>
      </c>
      <c r="D5705" s="23" t="s">
        <v>19</v>
      </c>
      <c r="E5705" s="24">
        <v>45.74</v>
      </c>
    </row>
    <row r="5706" spans="2:5" ht="50.1" customHeight="1">
      <c r="B5706" s="23">
        <v>99195</v>
      </c>
      <c r="C5706" s="23" t="s">
        <v>6125</v>
      </c>
      <c r="D5706" s="23" t="s">
        <v>19</v>
      </c>
      <c r="E5706" s="24">
        <v>39.25</v>
      </c>
    </row>
    <row r="5707" spans="2:5" ht="50.1" customHeight="1">
      <c r="B5707" s="23">
        <v>99196</v>
      </c>
      <c r="C5707" s="23" t="s">
        <v>6126</v>
      </c>
      <c r="D5707" s="23" t="s">
        <v>19</v>
      </c>
      <c r="E5707" s="24">
        <v>48.06</v>
      </c>
    </row>
    <row r="5708" spans="2:5" ht="50.1" customHeight="1">
      <c r="B5708" s="23">
        <v>99198</v>
      </c>
      <c r="C5708" s="23" t="s">
        <v>6127</v>
      </c>
      <c r="D5708" s="23" t="s">
        <v>19</v>
      </c>
      <c r="E5708" s="24">
        <v>45.16</v>
      </c>
    </row>
    <row r="5709" spans="2:5" ht="50.1" customHeight="1">
      <c r="B5709" s="23">
        <v>84088</v>
      </c>
      <c r="C5709" s="23" t="s">
        <v>6128</v>
      </c>
      <c r="D5709" s="23" t="s">
        <v>4</v>
      </c>
      <c r="E5709" s="24">
        <v>88.47</v>
      </c>
    </row>
    <row r="5710" spans="2:5" ht="50.1" customHeight="1">
      <c r="B5710" s="23">
        <v>84089</v>
      </c>
      <c r="C5710" s="23" t="s">
        <v>6129</v>
      </c>
      <c r="D5710" s="23" t="s">
        <v>4</v>
      </c>
      <c r="E5710" s="24">
        <v>124.67</v>
      </c>
    </row>
    <row r="5711" spans="2:5" ht="50.1" customHeight="1">
      <c r="B5711" s="23">
        <v>40675</v>
      </c>
      <c r="C5711" s="23" t="s">
        <v>6130</v>
      </c>
      <c r="D5711" s="23" t="s">
        <v>4</v>
      </c>
      <c r="E5711" s="24">
        <v>4.0599999999999996</v>
      </c>
    </row>
    <row r="5712" spans="2:5" ht="50.1" customHeight="1">
      <c r="B5712" s="23">
        <v>84093</v>
      </c>
      <c r="C5712" s="23" t="s">
        <v>6131</v>
      </c>
      <c r="D5712" s="23" t="s">
        <v>4</v>
      </c>
      <c r="E5712" s="24">
        <v>37.229999999999997</v>
      </c>
    </row>
    <row r="5713" spans="2:5" ht="50.1" customHeight="1">
      <c r="B5713" s="23">
        <v>96112</v>
      </c>
      <c r="C5713" s="23" t="s">
        <v>6132</v>
      </c>
      <c r="D5713" s="23" t="s">
        <v>19</v>
      </c>
      <c r="E5713" s="24">
        <v>99.56</v>
      </c>
    </row>
    <row r="5714" spans="2:5" ht="50.1" customHeight="1">
      <c r="B5714" s="23">
        <v>96117</v>
      </c>
      <c r="C5714" s="23" t="s">
        <v>6133</v>
      </c>
      <c r="D5714" s="23" t="s">
        <v>19</v>
      </c>
      <c r="E5714" s="24">
        <v>124.73</v>
      </c>
    </row>
    <row r="5715" spans="2:5" ht="50.1" customHeight="1">
      <c r="B5715" s="23">
        <v>96122</v>
      </c>
      <c r="C5715" s="23" t="s">
        <v>6134</v>
      </c>
      <c r="D5715" s="23" t="s">
        <v>4</v>
      </c>
      <c r="E5715" s="24">
        <v>30.29</v>
      </c>
    </row>
    <row r="5716" spans="2:5" ht="50.1" customHeight="1">
      <c r="B5716" s="23">
        <v>96109</v>
      </c>
      <c r="C5716" s="23" t="s">
        <v>6135</v>
      </c>
      <c r="D5716" s="23" t="s">
        <v>19</v>
      </c>
      <c r="E5716" s="24">
        <v>37.03</v>
      </c>
    </row>
    <row r="5717" spans="2:5" ht="50.1" customHeight="1">
      <c r="B5717" s="23">
        <v>96110</v>
      </c>
      <c r="C5717" s="23" t="s">
        <v>6136</v>
      </c>
      <c r="D5717" s="23" t="s">
        <v>19</v>
      </c>
      <c r="E5717" s="24">
        <v>54.17</v>
      </c>
    </row>
    <row r="5718" spans="2:5" ht="50.1" customHeight="1">
      <c r="B5718" s="23">
        <v>96113</v>
      </c>
      <c r="C5718" s="23" t="s">
        <v>6137</v>
      </c>
      <c r="D5718" s="23" t="s">
        <v>19</v>
      </c>
      <c r="E5718" s="24">
        <v>33.159999999999997</v>
      </c>
    </row>
    <row r="5719" spans="2:5" ht="50.1" customHeight="1">
      <c r="B5719" s="23">
        <v>96114</v>
      </c>
      <c r="C5719" s="23" t="s">
        <v>6138</v>
      </c>
      <c r="D5719" s="23" t="s">
        <v>19</v>
      </c>
      <c r="E5719" s="24">
        <v>54.38</v>
      </c>
    </row>
    <row r="5720" spans="2:5" ht="50.1" customHeight="1">
      <c r="B5720" s="23">
        <v>96120</v>
      </c>
      <c r="C5720" s="23" t="s">
        <v>6139</v>
      </c>
      <c r="D5720" s="23" t="s">
        <v>4</v>
      </c>
      <c r="E5720" s="24">
        <v>2.57</v>
      </c>
    </row>
    <row r="5721" spans="2:5" ht="50.1" customHeight="1">
      <c r="B5721" s="23">
        <v>96123</v>
      </c>
      <c r="C5721" s="23" t="s">
        <v>6140</v>
      </c>
      <c r="D5721" s="23" t="s">
        <v>4</v>
      </c>
      <c r="E5721" s="24">
        <v>21.04</v>
      </c>
    </row>
    <row r="5722" spans="2:5" ht="50.1" customHeight="1">
      <c r="B5722" s="23">
        <v>99054</v>
      </c>
      <c r="C5722" s="23" t="s">
        <v>6141</v>
      </c>
      <c r="D5722" s="23" t="s">
        <v>19</v>
      </c>
      <c r="E5722" s="24">
        <v>45.16</v>
      </c>
    </row>
    <row r="5723" spans="2:5" ht="50.1" customHeight="1">
      <c r="B5723" s="23">
        <v>72200</v>
      </c>
      <c r="C5723" s="23" t="s">
        <v>6142</v>
      </c>
      <c r="D5723" s="23" t="s">
        <v>19</v>
      </c>
      <c r="E5723" s="24">
        <v>84.7</v>
      </c>
    </row>
    <row r="5724" spans="2:5" ht="50.1" customHeight="1">
      <c r="B5724" s="23" t="s">
        <v>6143</v>
      </c>
      <c r="C5724" s="23" t="s">
        <v>6144</v>
      </c>
      <c r="D5724" s="23" t="s">
        <v>4</v>
      </c>
      <c r="E5724" s="24">
        <v>89.06</v>
      </c>
    </row>
    <row r="5725" spans="2:5" ht="50.1" customHeight="1">
      <c r="B5725" s="23">
        <v>72201</v>
      </c>
      <c r="C5725" s="23" t="s">
        <v>6145</v>
      </c>
      <c r="D5725" s="23" t="s">
        <v>19</v>
      </c>
      <c r="E5725" s="24">
        <v>9.67</v>
      </c>
    </row>
    <row r="5726" spans="2:5" ht="50.1" customHeight="1">
      <c r="B5726" s="23">
        <v>96111</v>
      </c>
      <c r="C5726" s="23" t="s">
        <v>6146</v>
      </c>
      <c r="D5726" s="23" t="s">
        <v>19</v>
      </c>
      <c r="E5726" s="24">
        <v>34.619999999999997</v>
      </c>
    </row>
    <row r="5727" spans="2:5" ht="50.1" customHeight="1">
      <c r="B5727" s="23">
        <v>96116</v>
      </c>
      <c r="C5727" s="23" t="s">
        <v>6147</v>
      </c>
      <c r="D5727" s="23" t="s">
        <v>19</v>
      </c>
      <c r="E5727" s="24">
        <v>36.86</v>
      </c>
    </row>
    <row r="5728" spans="2:5" ht="50.1" customHeight="1">
      <c r="B5728" s="23">
        <v>96121</v>
      </c>
      <c r="C5728" s="23" t="s">
        <v>6148</v>
      </c>
      <c r="D5728" s="23" t="s">
        <v>4</v>
      </c>
      <c r="E5728" s="24">
        <v>7.5</v>
      </c>
    </row>
    <row r="5729" spans="2:5" ht="50.1" customHeight="1">
      <c r="B5729" s="23">
        <v>96485</v>
      </c>
      <c r="C5729" s="23" t="s">
        <v>6149</v>
      </c>
      <c r="D5729" s="23" t="s">
        <v>19</v>
      </c>
      <c r="E5729" s="24">
        <v>39.770000000000003</v>
      </c>
    </row>
    <row r="5730" spans="2:5" ht="50.1" customHeight="1">
      <c r="B5730" s="23">
        <v>96486</v>
      </c>
      <c r="C5730" s="23" t="s">
        <v>6150</v>
      </c>
      <c r="D5730" s="23" t="s">
        <v>19</v>
      </c>
      <c r="E5730" s="24">
        <v>42.33</v>
      </c>
    </row>
    <row r="5731" spans="2:5" ht="50.1" customHeight="1">
      <c r="B5731" s="23">
        <v>72198</v>
      </c>
      <c r="C5731" s="23" t="s">
        <v>6151</v>
      </c>
      <c r="D5731" s="23" t="s">
        <v>19</v>
      </c>
      <c r="E5731" s="24">
        <v>90.02</v>
      </c>
    </row>
    <row r="5732" spans="2:5" ht="50.1" customHeight="1">
      <c r="B5732" s="23" t="s">
        <v>6152</v>
      </c>
      <c r="C5732" s="23" t="s">
        <v>6153</v>
      </c>
      <c r="D5732" s="23" t="s">
        <v>19</v>
      </c>
      <c r="E5732" s="24">
        <v>51.5</v>
      </c>
    </row>
    <row r="5733" spans="2:5" ht="50.1" customHeight="1">
      <c r="B5733" s="23">
        <v>83730</v>
      </c>
      <c r="C5733" s="23" t="s">
        <v>6154</v>
      </c>
      <c r="D5733" s="23" t="s">
        <v>19</v>
      </c>
      <c r="E5733" s="24">
        <v>174.19</v>
      </c>
    </row>
    <row r="5734" spans="2:5" ht="50.1" customHeight="1">
      <c r="B5734" s="23">
        <v>83736</v>
      </c>
      <c r="C5734" s="23" t="s">
        <v>6155</v>
      </c>
      <c r="D5734" s="23" t="s">
        <v>19</v>
      </c>
      <c r="E5734" s="24">
        <v>161.82</v>
      </c>
    </row>
    <row r="5735" spans="2:5" ht="50.1" customHeight="1">
      <c r="B5735" s="23">
        <v>91514</v>
      </c>
      <c r="C5735" s="23" t="s">
        <v>6156</v>
      </c>
      <c r="D5735" s="23" t="s">
        <v>19</v>
      </c>
      <c r="E5735" s="24">
        <v>5.15</v>
      </c>
    </row>
    <row r="5736" spans="2:5" ht="50.1" customHeight="1">
      <c r="B5736" s="23">
        <v>91515</v>
      </c>
      <c r="C5736" s="23" t="s">
        <v>6157</v>
      </c>
      <c r="D5736" s="23" t="s">
        <v>19</v>
      </c>
      <c r="E5736" s="24">
        <v>6.82</v>
      </c>
    </row>
    <row r="5737" spans="2:5" ht="50.1" customHeight="1">
      <c r="B5737" s="23">
        <v>91516</v>
      </c>
      <c r="C5737" s="23" t="s">
        <v>6158</v>
      </c>
      <c r="D5737" s="23" t="s">
        <v>19</v>
      </c>
      <c r="E5737" s="24">
        <v>9.9700000000000006</v>
      </c>
    </row>
    <row r="5738" spans="2:5" ht="50.1" customHeight="1">
      <c r="B5738" s="23">
        <v>91517</v>
      </c>
      <c r="C5738" s="23" t="s">
        <v>6159</v>
      </c>
      <c r="D5738" s="23" t="s">
        <v>19</v>
      </c>
      <c r="E5738" s="24">
        <v>11.1</v>
      </c>
    </row>
    <row r="5739" spans="2:5" ht="50.1" customHeight="1">
      <c r="B5739" s="23">
        <v>91519</v>
      </c>
      <c r="C5739" s="23" t="s">
        <v>6160</v>
      </c>
      <c r="D5739" s="23" t="s">
        <v>19</v>
      </c>
      <c r="E5739" s="24">
        <v>12.75</v>
      </c>
    </row>
    <row r="5740" spans="2:5" ht="50.1" customHeight="1">
      <c r="B5740" s="23">
        <v>91520</v>
      </c>
      <c r="C5740" s="23" t="s">
        <v>6161</v>
      </c>
      <c r="D5740" s="23" t="s">
        <v>19</v>
      </c>
      <c r="E5740" s="24">
        <v>1.85</v>
      </c>
    </row>
    <row r="5741" spans="2:5" ht="50.1" customHeight="1">
      <c r="B5741" s="23">
        <v>91522</v>
      </c>
      <c r="C5741" s="23" t="s">
        <v>6162</v>
      </c>
      <c r="D5741" s="23" t="s">
        <v>19</v>
      </c>
      <c r="E5741" s="24">
        <v>2.23</v>
      </c>
    </row>
    <row r="5742" spans="2:5" ht="50.1" customHeight="1">
      <c r="B5742" s="23">
        <v>91525</v>
      </c>
      <c r="C5742" s="23" t="s">
        <v>6163</v>
      </c>
      <c r="D5742" s="23" t="s">
        <v>19</v>
      </c>
      <c r="E5742" s="24">
        <v>3.99</v>
      </c>
    </row>
    <row r="5743" spans="2:5" ht="50.1" customHeight="1">
      <c r="B5743" s="23">
        <v>73548</v>
      </c>
      <c r="C5743" s="23" t="s">
        <v>6164</v>
      </c>
      <c r="D5743" s="23" t="s">
        <v>20</v>
      </c>
      <c r="E5743" s="24">
        <v>439.68</v>
      </c>
    </row>
    <row r="5744" spans="2:5" ht="50.1" customHeight="1">
      <c r="B5744" s="23">
        <v>73549</v>
      </c>
      <c r="C5744" s="23" t="s">
        <v>6165</v>
      </c>
      <c r="D5744" s="23" t="s">
        <v>20</v>
      </c>
      <c r="E5744" s="24">
        <v>425.49</v>
      </c>
    </row>
    <row r="5745" spans="2:5" ht="50.1" customHeight="1">
      <c r="B5745" s="23">
        <v>87280</v>
      </c>
      <c r="C5745" s="23" t="s">
        <v>6166</v>
      </c>
      <c r="D5745" s="23" t="s">
        <v>20</v>
      </c>
      <c r="E5745" s="24">
        <v>273.54000000000002</v>
      </c>
    </row>
    <row r="5746" spans="2:5" ht="50.1" customHeight="1">
      <c r="B5746" s="23">
        <v>87281</v>
      </c>
      <c r="C5746" s="23" t="s">
        <v>6167</v>
      </c>
      <c r="D5746" s="23" t="s">
        <v>20</v>
      </c>
      <c r="E5746" s="24">
        <v>267.19</v>
      </c>
    </row>
    <row r="5747" spans="2:5" ht="50.1" customHeight="1">
      <c r="B5747" s="23">
        <v>87283</v>
      </c>
      <c r="C5747" s="23" t="s">
        <v>6168</v>
      </c>
      <c r="D5747" s="23" t="s">
        <v>20</v>
      </c>
      <c r="E5747" s="24">
        <v>292.81</v>
      </c>
    </row>
    <row r="5748" spans="2:5" ht="50.1" customHeight="1">
      <c r="B5748" s="23">
        <v>87284</v>
      </c>
      <c r="C5748" s="23" t="s">
        <v>6169</v>
      </c>
      <c r="D5748" s="23" t="s">
        <v>20</v>
      </c>
      <c r="E5748" s="24">
        <v>271.02999999999997</v>
      </c>
    </row>
    <row r="5749" spans="2:5" ht="50.1" customHeight="1">
      <c r="B5749" s="23">
        <v>87286</v>
      </c>
      <c r="C5749" s="23" t="s">
        <v>6170</v>
      </c>
      <c r="D5749" s="23" t="s">
        <v>20</v>
      </c>
      <c r="E5749" s="24">
        <v>280.93</v>
      </c>
    </row>
    <row r="5750" spans="2:5" ht="50.1" customHeight="1">
      <c r="B5750" s="23">
        <v>87287</v>
      </c>
      <c r="C5750" s="23" t="s">
        <v>6171</v>
      </c>
      <c r="D5750" s="23" t="s">
        <v>20</v>
      </c>
      <c r="E5750" s="24">
        <v>346.5</v>
      </c>
    </row>
    <row r="5751" spans="2:5" ht="50.1" customHeight="1">
      <c r="B5751" s="23">
        <v>87289</v>
      </c>
      <c r="C5751" s="23" t="s">
        <v>6172</v>
      </c>
      <c r="D5751" s="23" t="s">
        <v>20</v>
      </c>
      <c r="E5751" s="24">
        <v>344.12</v>
      </c>
    </row>
    <row r="5752" spans="2:5" ht="50.1" customHeight="1">
      <c r="B5752" s="23">
        <v>87290</v>
      </c>
      <c r="C5752" s="23" t="s">
        <v>6173</v>
      </c>
      <c r="D5752" s="23" t="s">
        <v>20</v>
      </c>
      <c r="E5752" s="24">
        <v>337.11</v>
      </c>
    </row>
    <row r="5753" spans="2:5" ht="50.1" customHeight="1">
      <c r="B5753" s="23">
        <v>87292</v>
      </c>
      <c r="C5753" s="23" t="s">
        <v>6174</v>
      </c>
      <c r="D5753" s="23" t="s">
        <v>20</v>
      </c>
      <c r="E5753" s="24">
        <v>361.61</v>
      </c>
    </row>
    <row r="5754" spans="2:5" ht="50.1" customHeight="1">
      <c r="B5754" s="23">
        <v>87294</v>
      </c>
      <c r="C5754" s="23" t="s">
        <v>6175</v>
      </c>
      <c r="D5754" s="23" t="s">
        <v>20</v>
      </c>
      <c r="E5754" s="24">
        <v>342.85</v>
      </c>
    </row>
    <row r="5755" spans="2:5" ht="50.1" customHeight="1">
      <c r="B5755" s="23">
        <v>87295</v>
      </c>
      <c r="C5755" s="23" t="s">
        <v>6176</v>
      </c>
      <c r="D5755" s="23" t="s">
        <v>20</v>
      </c>
      <c r="E5755" s="24">
        <v>358.23</v>
      </c>
    </row>
    <row r="5756" spans="2:5" ht="50.1" customHeight="1">
      <c r="B5756" s="23">
        <v>87296</v>
      </c>
      <c r="C5756" s="23" t="s">
        <v>6177</v>
      </c>
      <c r="D5756" s="23" t="s">
        <v>20</v>
      </c>
      <c r="E5756" s="24">
        <v>336.38</v>
      </c>
    </row>
    <row r="5757" spans="2:5" ht="50.1" customHeight="1">
      <c r="B5757" s="23">
        <v>87298</v>
      </c>
      <c r="C5757" s="23" t="s">
        <v>6178</v>
      </c>
      <c r="D5757" s="23" t="s">
        <v>20</v>
      </c>
      <c r="E5757" s="24">
        <v>391.95</v>
      </c>
    </row>
    <row r="5758" spans="2:5" ht="50.1" customHeight="1">
      <c r="B5758" s="23">
        <v>87299</v>
      </c>
      <c r="C5758" s="23" t="s">
        <v>6179</v>
      </c>
      <c r="D5758" s="23" t="s">
        <v>20</v>
      </c>
      <c r="E5758" s="24">
        <v>375.42</v>
      </c>
    </row>
    <row r="5759" spans="2:5" ht="50.1" customHeight="1">
      <c r="B5759" s="23">
        <v>87301</v>
      </c>
      <c r="C5759" s="23" t="s">
        <v>6180</v>
      </c>
      <c r="D5759" s="23" t="s">
        <v>20</v>
      </c>
      <c r="E5759" s="24">
        <v>355.83</v>
      </c>
    </row>
    <row r="5760" spans="2:5" ht="50.1" customHeight="1">
      <c r="B5760" s="23">
        <v>87302</v>
      </c>
      <c r="C5760" s="23" t="s">
        <v>6181</v>
      </c>
      <c r="D5760" s="23" t="s">
        <v>20</v>
      </c>
      <c r="E5760" s="24">
        <v>342.13</v>
      </c>
    </row>
    <row r="5761" spans="2:5" ht="50.1" customHeight="1">
      <c r="B5761" s="23">
        <v>87304</v>
      </c>
      <c r="C5761" s="23" t="s">
        <v>6182</v>
      </c>
      <c r="D5761" s="23" t="s">
        <v>20</v>
      </c>
      <c r="E5761" s="24">
        <v>336.29</v>
      </c>
    </row>
    <row r="5762" spans="2:5" ht="50.1" customHeight="1">
      <c r="B5762" s="23">
        <v>87305</v>
      </c>
      <c r="C5762" s="23" t="s">
        <v>6183</v>
      </c>
      <c r="D5762" s="23" t="s">
        <v>20</v>
      </c>
      <c r="E5762" s="24">
        <v>321.77999999999997</v>
      </c>
    </row>
    <row r="5763" spans="2:5" ht="50.1" customHeight="1">
      <c r="B5763" s="23">
        <v>87307</v>
      </c>
      <c r="C5763" s="23" t="s">
        <v>6184</v>
      </c>
      <c r="D5763" s="23" t="s">
        <v>20</v>
      </c>
      <c r="E5763" s="24">
        <v>316.08999999999997</v>
      </c>
    </row>
    <row r="5764" spans="2:5" ht="50.1" customHeight="1">
      <c r="B5764" s="23">
        <v>87308</v>
      </c>
      <c r="C5764" s="23" t="s">
        <v>6185</v>
      </c>
      <c r="D5764" s="23" t="s">
        <v>20</v>
      </c>
      <c r="E5764" s="24">
        <v>304.19</v>
      </c>
    </row>
    <row r="5765" spans="2:5" ht="50.1" customHeight="1">
      <c r="B5765" s="23">
        <v>87310</v>
      </c>
      <c r="C5765" s="23" t="s">
        <v>6186</v>
      </c>
      <c r="D5765" s="23" t="s">
        <v>20</v>
      </c>
      <c r="E5765" s="24">
        <v>257.77</v>
      </c>
    </row>
    <row r="5766" spans="2:5" ht="50.1" customHeight="1">
      <c r="B5766" s="23">
        <v>87311</v>
      </c>
      <c r="C5766" s="23" t="s">
        <v>6187</v>
      </c>
      <c r="D5766" s="23" t="s">
        <v>20</v>
      </c>
      <c r="E5766" s="24">
        <v>249.17</v>
      </c>
    </row>
    <row r="5767" spans="2:5" ht="50.1" customHeight="1">
      <c r="B5767" s="23">
        <v>87313</v>
      </c>
      <c r="C5767" s="23" t="s">
        <v>6188</v>
      </c>
      <c r="D5767" s="23" t="s">
        <v>20</v>
      </c>
      <c r="E5767" s="24">
        <v>300.58999999999997</v>
      </c>
    </row>
    <row r="5768" spans="2:5" ht="50.1" customHeight="1">
      <c r="B5768" s="23">
        <v>87314</v>
      </c>
      <c r="C5768" s="23" t="s">
        <v>6189</v>
      </c>
      <c r="D5768" s="23" t="s">
        <v>20</v>
      </c>
      <c r="E5768" s="24">
        <v>292.55</v>
      </c>
    </row>
    <row r="5769" spans="2:5" ht="50.1" customHeight="1">
      <c r="B5769" s="23">
        <v>87316</v>
      </c>
      <c r="C5769" s="23" t="s">
        <v>6190</v>
      </c>
      <c r="D5769" s="23" t="s">
        <v>20</v>
      </c>
      <c r="E5769" s="24">
        <v>279.93</v>
      </c>
    </row>
    <row r="5770" spans="2:5" ht="50.1" customHeight="1">
      <c r="B5770" s="23">
        <v>87317</v>
      </c>
      <c r="C5770" s="23" t="s">
        <v>6191</v>
      </c>
      <c r="D5770" s="23" t="s">
        <v>20</v>
      </c>
      <c r="E5770" s="24">
        <v>266.98</v>
      </c>
    </row>
    <row r="5771" spans="2:5" ht="50.1" customHeight="1">
      <c r="B5771" s="23">
        <v>87319</v>
      </c>
      <c r="C5771" s="23" t="s">
        <v>6192</v>
      </c>
      <c r="D5771" s="23" t="s">
        <v>20</v>
      </c>
      <c r="E5771" s="24">
        <v>2029.42</v>
      </c>
    </row>
    <row r="5772" spans="2:5" ht="50.1" customHeight="1">
      <c r="B5772" s="23">
        <v>87320</v>
      </c>
      <c r="C5772" s="23" t="s">
        <v>6193</v>
      </c>
      <c r="D5772" s="23" t="s">
        <v>20</v>
      </c>
      <c r="E5772" s="24">
        <v>2028.7</v>
      </c>
    </row>
    <row r="5773" spans="2:5" ht="50.1" customHeight="1">
      <c r="B5773" s="23">
        <v>87322</v>
      </c>
      <c r="C5773" s="23" t="s">
        <v>6194</v>
      </c>
      <c r="D5773" s="23" t="s">
        <v>20</v>
      </c>
      <c r="E5773" s="24">
        <v>2079.92</v>
      </c>
    </row>
    <row r="5774" spans="2:5" ht="50.1" customHeight="1">
      <c r="B5774" s="23">
        <v>87323</v>
      </c>
      <c r="C5774" s="23" t="s">
        <v>6195</v>
      </c>
      <c r="D5774" s="23" t="s">
        <v>20</v>
      </c>
      <c r="E5774" s="24">
        <v>2065.48</v>
      </c>
    </row>
    <row r="5775" spans="2:5" ht="50.1" customHeight="1">
      <c r="B5775" s="23">
        <v>87325</v>
      </c>
      <c r="C5775" s="23" t="s">
        <v>6196</v>
      </c>
      <c r="D5775" s="23" t="s">
        <v>20</v>
      </c>
      <c r="E5775" s="24">
        <v>2050.0500000000002</v>
      </c>
    </row>
    <row r="5776" spans="2:5" ht="50.1" customHeight="1">
      <c r="B5776" s="23">
        <v>87326</v>
      </c>
      <c r="C5776" s="23" t="s">
        <v>6197</v>
      </c>
      <c r="D5776" s="23" t="s">
        <v>20</v>
      </c>
      <c r="E5776" s="24">
        <v>2042.09</v>
      </c>
    </row>
    <row r="5777" spans="2:5" ht="50.1" customHeight="1">
      <c r="B5777" s="23">
        <v>87327</v>
      </c>
      <c r="C5777" s="23" t="s">
        <v>6198</v>
      </c>
      <c r="D5777" s="23" t="s">
        <v>20</v>
      </c>
      <c r="E5777" s="24">
        <v>293.2</v>
      </c>
    </row>
    <row r="5778" spans="2:5" ht="50.1" customHeight="1">
      <c r="B5778" s="23">
        <v>87328</v>
      </c>
      <c r="C5778" s="23" t="s">
        <v>6199</v>
      </c>
      <c r="D5778" s="23" t="s">
        <v>20</v>
      </c>
      <c r="E5778" s="24">
        <v>254.93</v>
      </c>
    </row>
    <row r="5779" spans="2:5" ht="50.1" customHeight="1">
      <c r="B5779" s="23">
        <v>87329</v>
      </c>
      <c r="C5779" s="23" t="s">
        <v>6200</v>
      </c>
      <c r="D5779" s="23" t="s">
        <v>20</v>
      </c>
      <c r="E5779" s="24">
        <v>313.91000000000003</v>
      </c>
    </row>
    <row r="5780" spans="2:5" ht="50.1" customHeight="1">
      <c r="B5780" s="23">
        <v>87330</v>
      </c>
      <c r="C5780" s="23" t="s">
        <v>6201</v>
      </c>
      <c r="D5780" s="23" t="s">
        <v>20</v>
      </c>
      <c r="E5780" s="24">
        <v>272.62</v>
      </c>
    </row>
    <row r="5781" spans="2:5" ht="50.1" customHeight="1">
      <c r="B5781" s="23">
        <v>87331</v>
      </c>
      <c r="C5781" s="23" t="s">
        <v>6202</v>
      </c>
      <c r="D5781" s="23" t="s">
        <v>20</v>
      </c>
      <c r="E5781" s="24">
        <v>371.75</v>
      </c>
    </row>
    <row r="5782" spans="2:5" ht="50.1" customHeight="1">
      <c r="B5782" s="23">
        <v>87332</v>
      </c>
      <c r="C5782" s="23" t="s">
        <v>6203</v>
      </c>
      <c r="D5782" s="23" t="s">
        <v>20</v>
      </c>
      <c r="E5782" s="24">
        <v>330.93</v>
      </c>
    </row>
    <row r="5783" spans="2:5" ht="50.1" customHeight="1">
      <c r="B5783" s="23">
        <v>87333</v>
      </c>
      <c r="C5783" s="23" t="s">
        <v>6204</v>
      </c>
      <c r="D5783" s="23" t="s">
        <v>20</v>
      </c>
      <c r="E5783" s="24">
        <v>351.14</v>
      </c>
    </row>
    <row r="5784" spans="2:5" ht="50.1" customHeight="1">
      <c r="B5784" s="23">
        <v>87334</v>
      </c>
      <c r="C5784" s="23" t="s">
        <v>6205</v>
      </c>
      <c r="D5784" s="23" t="s">
        <v>20</v>
      </c>
      <c r="E5784" s="24">
        <v>320.73</v>
      </c>
    </row>
    <row r="5785" spans="2:5" ht="50.1" customHeight="1">
      <c r="B5785" s="23">
        <v>87335</v>
      </c>
      <c r="C5785" s="23" t="s">
        <v>6206</v>
      </c>
      <c r="D5785" s="23" t="s">
        <v>20</v>
      </c>
      <c r="E5785" s="24">
        <v>358.96</v>
      </c>
    </row>
    <row r="5786" spans="2:5" ht="50.1" customHeight="1">
      <c r="B5786" s="23">
        <v>87336</v>
      </c>
      <c r="C5786" s="23" t="s">
        <v>6207</v>
      </c>
      <c r="D5786" s="23" t="s">
        <v>20</v>
      </c>
      <c r="E5786" s="24">
        <v>336.02</v>
      </c>
    </row>
    <row r="5787" spans="2:5" ht="50.1" customHeight="1">
      <c r="B5787" s="23">
        <v>87337</v>
      </c>
      <c r="C5787" s="23" t="s">
        <v>6208</v>
      </c>
      <c r="D5787" s="23" t="s">
        <v>20</v>
      </c>
      <c r="E5787" s="24">
        <v>342.96</v>
      </c>
    </row>
    <row r="5788" spans="2:5" ht="50.1" customHeight="1">
      <c r="B5788" s="23">
        <v>87338</v>
      </c>
      <c r="C5788" s="23" t="s">
        <v>6209</v>
      </c>
      <c r="D5788" s="23" t="s">
        <v>20</v>
      </c>
      <c r="E5788" s="24">
        <v>334.11</v>
      </c>
    </row>
    <row r="5789" spans="2:5" ht="50.1" customHeight="1">
      <c r="B5789" s="23">
        <v>87339</v>
      </c>
      <c r="C5789" s="23" t="s">
        <v>6210</v>
      </c>
      <c r="D5789" s="23" t="s">
        <v>20</v>
      </c>
      <c r="E5789" s="24">
        <v>472.69</v>
      </c>
    </row>
    <row r="5790" spans="2:5" ht="50.1" customHeight="1">
      <c r="B5790" s="23">
        <v>87340</v>
      </c>
      <c r="C5790" s="23" t="s">
        <v>6211</v>
      </c>
      <c r="D5790" s="23" t="s">
        <v>20</v>
      </c>
      <c r="E5790" s="24">
        <v>382.72</v>
      </c>
    </row>
    <row r="5791" spans="2:5" ht="50.1" customHeight="1">
      <c r="B5791" s="23">
        <v>87341</v>
      </c>
      <c r="C5791" s="23" t="s">
        <v>6212</v>
      </c>
      <c r="D5791" s="23" t="s">
        <v>20</v>
      </c>
      <c r="E5791" s="24">
        <v>364.47</v>
      </c>
    </row>
    <row r="5792" spans="2:5" ht="50.1" customHeight="1">
      <c r="B5792" s="23">
        <v>87342</v>
      </c>
      <c r="C5792" s="23" t="s">
        <v>6213</v>
      </c>
      <c r="D5792" s="23" t="s">
        <v>20</v>
      </c>
      <c r="E5792" s="24">
        <v>413.37</v>
      </c>
    </row>
    <row r="5793" spans="2:5" ht="50.1" customHeight="1">
      <c r="B5793" s="23">
        <v>87343</v>
      </c>
      <c r="C5793" s="23" t="s">
        <v>6214</v>
      </c>
      <c r="D5793" s="23" t="s">
        <v>20</v>
      </c>
      <c r="E5793" s="24">
        <v>355.72</v>
      </c>
    </row>
    <row r="5794" spans="2:5" ht="50.1" customHeight="1">
      <c r="B5794" s="23">
        <v>87344</v>
      </c>
      <c r="C5794" s="23" t="s">
        <v>6215</v>
      </c>
      <c r="D5794" s="23" t="s">
        <v>20</v>
      </c>
      <c r="E5794" s="24">
        <v>330.4</v>
      </c>
    </row>
    <row r="5795" spans="2:5" ht="50.1" customHeight="1">
      <c r="B5795" s="23">
        <v>87345</v>
      </c>
      <c r="C5795" s="23" t="s">
        <v>6216</v>
      </c>
      <c r="D5795" s="23" t="s">
        <v>20</v>
      </c>
      <c r="E5795" s="24">
        <v>365.5</v>
      </c>
    </row>
    <row r="5796" spans="2:5" ht="50.1" customHeight="1">
      <c r="B5796" s="23">
        <v>87346</v>
      </c>
      <c r="C5796" s="23" t="s">
        <v>6217</v>
      </c>
      <c r="D5796" s="23" t="s">
        <v>20</v>
      </c>
      <c r="E5796" s="24">
        <v>325.8</v>
      </c>
    </row>
    <row r="5797" spans="2:5" ht="50.1" customHeight="1">
      <c r="B5797" s="23">
        <v>87347</v>
      </c>
      <c r="C5797" s="23" t="s">
        <v>6218</v>
      </c>
      <c r="D5797" s="23" t="s">
        <v>20</v>
      </c>
      <c r="E5797" s="24">
        <v>311.45</v>
      </c>
    </row>
    <row r="5798" spans="2:5" ht="50.1" customHeight="1">
      <c r="B5798" s="23">
        <v>87348</v>
      </c>
      <c r="C5798" s="23" t="s">
        <v>6219</v>
      </c>
      <c r="D5798" s="23" t="s">
        <v>20</v>
      </c>
      <c r="E5798" s="24">
        <v>343.46</v>
      </c>
    </row>
    <row r="5799" spans="2:5" ht="50.1" customHeight="1">
      <c r="B5799" s="23">
        <v>87349</v>
      </c>
      <c r="C5799" s="23" t="s">
        <v>6220</v>
      </c>
      <c r="D5799" s="23" t="s">
        <v>20</v>
      </c>
      <c r="E5799" s="24">
        <v>291.3</v>
      </c>
    </row>
    <row r="5800" spans="2:5" ht="50.1" customHeight="1">
      <c r="B5800" s="23">
        <v>87350</v>
      </c>
      <c r="C5800" s="23" t="s">
        <v>6221</v>
      </c>
      <c r="D5800" s="23" t="s">
        <v>20</v>
      </c>
      <c r="E5800" s="24">
        <v>289.83</v>
      </c>
    </row>
    <row r="5801" spans="2:5" ht="50.1" customHeight="1">
      <c r="B5801" s="23">
        <v>87351</v>
      </c>
      <c r="C5801" s="23" t="s">
        <v>6222</v>
      </c>
      <c r="D5801" s="23" t="s">
        <v>20</v>
      </c>
      <c r="E5801" s="24">
        <v>251.33</v>
      </c>
    </row>
    <row r="5802" spans="2:5" ht="50.1" customHeight="1">
      <c r="B5802" s="23">
        <v>87352</v>
      </c>
      <c r="C5802" s="23" t="s">
        <v>6223</v>
      </c>
      <c r="D5802" s="23" t="s">
        <v>20</v>
      </c>
      <c r="E5802" s="24">
        <v>359.3</v>
      </c>
    </row>
    <row r="5803" spans="2:5" ht="50.1" customHeight="1">
      <c r="B5803" s="23">
        <v>87353</v>
      </c>
      <c r="C5803" s="23" t="s">
        <v>6224</v>
      </c>
      <c r="D5803" s="23" t="s">
        <v>20</v>
      </c>
      <c r="E5803" s="24">
        <v>307.19</v>
      </c>
    </row>
    <row r="5804" spans="2:5" ht="50.1" customHeight="1">
      <c r="B5804" s="23">
        <v>87354</v>
      </c>
      <c r="C5804" s="23" t="s">
        <v>6225</v>
      </c>
      <c r="D5804" s="23" t="s">
        <v>20</v>
      </c>
      <c r="E5804" s="24">
        <v>281.87</v>
      </c>
    </row>
    <row r="5805" spans="2:5" ht="50.1" customHeight="1">
      <c r="B5805" s="23">
        <v>87355</v>
      </c>
      <c r="C5805" s="23" t="s">
        <v>6226</v>
      </c>
      <c r="D5805" s="23" t="s">
        <v>20</v>
      </c>
      <c r="E5805" s="24">
        <v>314.08</v>
      </c>
    </row>
    <row r="5806" spans="2:5" ht="50.1" customHeight="1">
      <c r="B5806" s="23">
        <v>87356</v>
      </c>
      <c r="C5806" s="23" t="s">
        <v>6227</v>
      </c>
      <c r="D5806" s="23" t="s">
        <v>20</v>
      </c>
      <c r="E5806" s="24">
        <v>271.79000000000002</v>
      </c>
    </row>
    <row r="5807" spans="2:5" ht="50.1" customHeight="1">
      <c r="B5807" s="23">
        <v>87357</v>
      </c>
      <c r="C5807" s="23" t="s">
        <v>6228</v>
      </c>
      <c r="D5807" s="23" t="s">
        <v>20</v>
      </c>
      <c r="E5807" s="24">
        <v>260.8</v>
      </c>
    </row>
    <row r="5808" spans="2:5" ht="50.1" customHeight="1">
      <c r="B5808" s="23">
        <v>87358</v>
      </c>
      <c r="C5808" s="23" t="s">
        <v>6229</v>
      </c>
      <c r="D5808" s="23" t="s">
        <v>20</v>
      </c>
      <c r="E5808" s="24">
        <v>2003.66</v>
      </c>
    </row>
    <row r="5809" spans="2:5" ht="50.1" customHeight="1">
      <c r="B5809" s="23">
        <v>87359</v>
      </c>
      <c r="C5809" s="23" t="s">
        <v>6230</v>
      </c>
      <c r="D5809" s="23" t="s">
        <v>20</v>
      </c>
      <c r="E5809" s="24">
        <v>1984.06</v>
      </c>
    </row>
    <row r="5810" spans="2:5" ht="50.1" customHeight="1">
      <c r="B5810" s="23">
        <v>87360</v>
      </c>
      <c r="C5810" s="23" t="s">
        <v>6231</v>
      </c>
      <c r="D5810" s="23" t="s">
        <v>20</v>
      </c>
      <c r="E5810" s="24">
        <v>2066.61</v>
      </c>
    </row>
    <row r="5811" spans="2:5" ht="50.1" customHeight="1">
      <c r="B5811" s="23">
        <v>87361</v>
      </c>
      <c r="C5811" s="23" t="s">
        <v>6232</v>
      </c>
      <c r="D5811" s="23" t="s">
        <v>20</v>
      </c>
      <c r="E5811" s="24">
        <v>2036.81</v>
      </c>
    </row>
    <row r="5812" spans="2:5" ht="50.1" customHeight="1">
      <c r="B5812" s="23">
        <v>87362</v>
      </c>
      <c r="C5812" s="23" t="s">
        <v>6233</v>
      </c>
      <c r="D5812" s="23" t="s">
        <v>20</v>
      </c>
      <c r="E5812" s="24">
        <v>2030.09</v>
      </c>
    </row>
    <row r="5813" spans="2:5" ht="50.1" customHeight="1">
      <c r="B5813" s="23">
        <v>87363</v>
      </c>
      <c r="C5813" s="23" t="s">
        <v>6234</v>
      </c>
      <c r="D5813" s="23" t="s">
        <v>20</v>
      </c>
      <c r="E5813" s="24">
        <v>2041.21</v>
      </c>
    </row>
    <row r="5814" spans="2:5" ht="50.1" customHeight="1">
      <c r="B5814" s="23">
        <v>87364</v>
      </c>
      <c r="C5814" s="23" t="s">
        <v>6235</v>
      </c>
      <c r="D5814" s="23" t="s">
        <v>20</v>
      </c>
      <c r="E5814" s="24">
        <v>2001.79</v>
      </c>
    </row>
    <row r="5815" spans="2:5" ht="50.1" customHeight="1">
      <c r="B5815" s="23">
        <v>87365</v>
      </c>
      <c r="C5815" s="23" t="s">
        <v>6236</v>
      </c>
      <c r="D5815" s="23" t="s">
        <v>20</v>
      </c>
      <c r="E5815" s="24">
        <v>343.35</v>
      </c>
    </row>
    <row r="5816" spans="2:5" ht="50.1" customHeight="1">
      <c r="B5816" s="23">
        <v>87366</v>
      </c>
      <c r="C5816" s="23" t="s">
        <v>6237</v>
      </c>
      <c r="D5816" s="23" t="s">
        <v>20</v>
      </c>
      <c r="E5816" s="24">
        <v>354.98</v>
      </c>
    </row>
    <row r="5817" spans="2:5" ht="50.1" customHeight="1">
      <c r="B5817" s="23">
        <v>87367</v>
      </c>
      <c r="C5817" s="23" t="s">
        <v>6238</v>
      </c>
      <c r="D5817" s="23" t="s">
        <v>20</v>
      </c>
      <c r="E5817" s="24">
        <v>417.18</v>
      </c>
    </row>
    <row r="5818" spans="2:5" ht="50.1" customHeight="1">
      <c r="B5818" s="23">
        <v>87368</v>
      </c>
      <c r="C5818" s="23" t="s">
        <v>6239</v>
      </c>
      <c r="D5818" s="23" t="s">
        <v>20</v>
      </c>
      <c r="E5818" s="24">
        <v>418.62</v>
      </c>
    </row>
    <row r="5819" spans="2:5" ht="50.1" customHeight="1">
      <c r="B5819" s="23">
        <v>87369</v>
      </c>
      <c r="C5819" s="23" t="s">
        <v>6240</v>
      </c>
      <c r="D5819" s="23" t="s">
        <v>20</v>
      </c>
      <c r="E5819" s="24">
        <v>432.44</v>
      </c>
    </row>
    <row r="5820" spans="2:5" ht="50.1" customHeight="1">
      <c r="B5820" s="23">
        <v>87370</v>
      </c>
      <c r="C5820" s="23" t="s">
        <v>6241</v>
      </c>
      <c r="D5820" s="23" t="s">
        <v>20</v>
      </c>
      <c r="E5820" s="24">
        <v>417.92</v>
      </c>
    </row>
    <row r="5821" spans="2:5" ht="50.1" customHeight="1">
      <c r="B5821" s="23">
        <v>87371</v>
      </c>
      <c r="C5821" s="23" t="s">
        <v>6242</v>
      </c>
      <c r="D5821" s="23" t="s">
        <v>20</v>
      </c>
      <c r="E5821" s="24">
        <v>417.16</v>
      </c>
    </row>
    <row r="5822" spans="2:5" ht="50.1" customHeight="1">
      <c r="B5822" s="23">
        <v>87372</v>
      </c>
      <c r="C5822" s="23" t="s">
        <v>6243</v>
      </c>
      <c r="D5822" s="23" t="s">
        <v>20</v>
      </c>
      <c r="E5822" s="24">
        <v>459.94</v>
      </c>
    </row>
    <row r="5823" spans="2:5" ht="50.1" customHeight="1">
      <c r="B5823" s="23">
        <v>87373</v>
      </c>
      <c r="C5823" s="23" t="s">
        <v>6244</v>
      </c>
      <c r="D5823" s="23" t="s">
        <v>20</v>
      </c>
      <c r="E5823" s="24">
        <v>425.58</v>
      </c>
    </row>
    <row r="5824" spans="2:5" ht="50.1" customHeight="1">
      <c r="B5824" s="23">
        <v>87374</v>
      </c>
      <c r="C5824" s="23" t="s">
        <v>6245</v>
      </c>
      <c r="D5824" s="23" t="s">
        <v>20</v>
      </c>
      <c r="E5824" s="24">
        <v>402.51</v>
      </c>
    </row>
    <row r="5825" spans="2:5" ht="50.1" customHeight="1">
      <c r="B5825" s="23">
        <v>87375</v>
      </c>
      <c r="C5825" s="23" t="s">
        <v>6246</v>
      </c>
      <c r="D5825" s="23" t="s">
        <v>20</v>
      </c>
      <c r="E5825" s="24">
        <v>382.06</v>
      </c>
    </row>
    <row r="5826" spans="2:5" ht="50.1" customHeight="1">
      <c r="B5826" s="23">
        <v>87376</v>
      </c>
      <c r="C5826" s="23" t="s">
        <v>6247</v>
      </c>
      <c r="D5826" s="23" t="s">
        <v>20</v>
      </c>
      <c r="E5826" s="24">
        <v>336.66</v>
      </c>
    </row>
    <row r="5827" spans="2:5" ht="50.1" customHeight="1">
      <c r="B5827" s="23">
        <v>87377</v>
      </c>
      <c r="C5827" s="23" t="s">
        <v>6248</v>
      </c>
      <c r="D5827" s="23" t="s">
        <v>20</v>
      </c>
      <c r="E5827" s="24">
        <v>377.23</v>
      </c>
    </row>
    <row r="5828" spans="2:5" ht="50.1" customHeight="1">
      <c r="B5828" s="23">
        <v>87378</v>
      </c>
      <c r="C5828" s="23" t="s">
        <v>6249</v>
      </c>
      <c r="D5828" s="23" t="s">
        <v>20</v>
      </c>
      <c r="E5828" s="24">
        <v>352.86</v>
      </c>
    </row>
    <row r="5829" spans="2:5" ht="50.1" customHeight="1">
      <c r="B5829" s="23">
        <v>87379</v>
      </c>
      <c r="C5829" s="23" t="s">
        <v>6250</v>
      </c>
      <c r="D5829" s="23" t="s">
        <v>20</v>
      </c>
      <c r="E5829" s="24">
        <v>2090.4699999999998</v>
      </c>
    </row>
    <row r="5830" spans="2:5" ht="50.1" customHeight="1">
      <c r="B5830" s="23">
        <v>87380</v>
      </c>
      <c r="C5830" s="23" t="s">
        <v>6251</v>
      </c>
      <c r="D5830" s="23" t="s">
        <v>20</v>
      </c>
      <c r="E5830" s="24">
        <v>2135.2399999999998</v>
      </c>
    </row>
    <row r="5831" spans="2:5" ht="50.1" customHeight="1">
      <c r="B5831" s="23">
        <v>87381</v>
      </c>
      <c r="C5831" s="23" t="s">
        <v>6252</v>
      </c>
      <c r="D5831" s="23" t="s">
        <v>20</v>
      </c>
      <c r="E5831" s="24">
        <v>2109.16</v>
      </c>
    </row>
    <row r="5832" spans="2:5" ht="50.1" customHeight="1">
      <c r="B5832" s="23">
        <v>87382</v>
      </c>
      <c r="C5832" s="23" t="s">
        <v>6253</v>
      </c>
      <c r="D5832" s="23" t="s">
        <v>20</v>
      </c>
      <c r="E5832" s="24">
        <v>754.78</v>
      </c>
    </row>
    <row r="5833" spans="2:5" ht="50.1" customHeight="1">
      <c r="B5833" s="23">
        <v>87383</v>
      </c>
      <c r="C5833" s="23" t="s">
        <v>6254</v>
      </c>
      <c r="D5833" s="23" t="s">
        <v>20</v>
      </c>
      <c r="E5833" s="24">
        <v>745.38</v>
      </c>
    </row>
    <row r="5834" spans="2:5" ht="50.1" customHeight="1">
      <c r="B5834" s="23">
        <v>87384</v>
      </c>
      <c r="C5834" s="23" t="s">
        <v>6255</v>
      </c>
      <c r="D5834" s="23" t="s">
        <v>20</v>
      </c>
      <c r="E5834" s="24">
        <v>735.62</v>
      </c>
    </row>
    <row r="5835" spans="2:5" ht="50.1" customHeight="1">
      <c r="B5835" s="23">
        <v>87385</v>
      </c>
      <c r="C5835" s="23" t="s">
        <v>6256</v>
      </c>
      <c r="D5835" s="23" t="s">
        <v>20</v>
      </c>
      <c r="E5835" s="24">
        <v>1051.6500000000001</v>
      </c>
    </row>
    <row r="5836" spans="2:5" ht="50.1" customHeight="1">
      <c r="B5836" s="23">
        <v>87386</v>
      </c>
      <c r="C5836" s="23" t="s">
        <v>6257</v>
      </c>
      <c r="D5836" s="23" t="s">
        <v>20</v>
      </c>
      <c r="E5836" s="24">
        <v>1039.93</v>
      </c>
    </row>
    <row r="5837" spans="2:5" ht="50.1" customHeight="1">
      <c r="B5837" s="23">
        <v>87387</v>
      </c>
      <c r="C5837" s="23" t="s">
        <v>6258</v>
      </c>
      <c r="D5837" s="23" t="s">
        <v>20</v>
      </c>
      <c r="E5837" s="24">
        <v>1032.02</v>
      </c>
    </row>
    <row r="5838" spans="2:5" ht="50.1" customHeight="1">
      <c r="B5838" s="23">
        <v>87388</v>
      </c>
      <c r="C5838" s="23" t="s">
        <v>6259</v>
      </c>
      <c r="D5838" s="23" t="s">
        <v>20</v>
      </c>
      <c r="E5838" s="24">
        <v>2444.63</v>
      </c>
    </row>
    <row r="5839" spans="2:5" ht="50.1" customHeight="1">
      <c r="B5839" s="23">
        <v>87389</v>
      </c>
      <c r="C5839" s="23" t="s">
        <v>6260</v>
      </c>
      <c r="D5839" s="23" t="s">
        <v>20</v>
      </c>
      <c r="E5839" s="24">
        <v>2448.16</v>
      </c>
    </row>
    <row r="5840" spans="2:5" ht="50.1" customHeight="1">
      <c r="B5840" s="23">
        <v>87390</v>
      </c>
      <c r="C5840" s="23" t="s">
        <v>6261</v>
      </c>
      <c r="D5840" s="23" t="s">
        <v>20</v>
      </c>
      <c r="E5840" s="24">
        <v>2448.08</v>
      </c>
    </row>
    <row r="5841" spans="2:5" ht="50.1" customHeight="1">
      <c r="B5841" s="23">
        <v>87391</v>
      </c>
      <c r="C5841" s="23" t="s">
        <v>6262</v>
      </c>
      <c r="D5841" s="23" t="s">
        <v>20</v>
      </c>
      <c r="E5841" s="24">
        <v>3517.35</v>
      </c>
    </row>
    <row r="5842" spans="2:5" ht="50.1" customHeight="1">
      <c r="B5842" s="23">
        <v>87393</v>
      </c>
      <c r="C5842" s="23" t="s">
        <v>6263</v>
      </c>
      <c r="D5842" s="23" t="s">
        <v>20</v>
      </c>
      <c r="E5842" s="24">
        <v>3551.2</v>
      </c>
    </row>
    <row r="5843" spans="2:5" ht="50.1" customHeight="1">
      <c r="B5843" s="23">
        <v>87394</v>
      </c>
      <c r="C5843" s="23" t="s">
        <v>6264</v>
      </c>
      <c r="D5843" s="23" t="s">
        <v>20</v>
      </c>
      <c r="E5843" s="24">
        <v>3559.85</v>
      </c>
    </row>
    <row r="5844" spans="2:5" ht="50.1" customHeight="1">
      <c r="B5844" s="23">
        <v>87395</v>
      </c>
      <c r="C5844" s="23" t="s">
        <v>6265</v>
      </c>
      <c r="D5844" s="23" t="s">
        <v>20</v>
      </c>
      <c r="E5844" s="24">
        <v>2763.52</v>
      </c>
    </row>
    <row r="5845" spans="2:5" ht="50.1" customHeight="1">
      <c r="B5845" s="23">
        <v>87396</v>
      </c>
      <c r="C5845" s="23" t="s">
        <v>6266</v>
      </c>
      <c r="D5845" s="23" t="s">
        <v>20</v>
      </c>
      <c r="E5845" s="24">
        <v>2787.65</v>
      </c>
    </row>
    <row r="5846" spans="2:5" ht="50.1" customHeight="1">
      <c r="B5846" s="23">
        <v>87397</v>
      </c>
      <c r="C5846" s="23" t="s">
        <v>6267</v>
      </c>
      <c r="D5846" s="23" t="s">
        <v>20</v>
      </c>
      <c r="E5846" s="24">
        <v>2788.96</v>
      </c>
    </row>
    <row r="5847" spans="2:5" ht="50.1" customHeight="1">
      <c r="B5847" s="23">
        <v>87398</v>
      </c>
      <c r="C5847" s="23" t="s">
        <v>6268</v>
      </c>
      <c r="D5847" s="23" t="s">
        <v>20</v>
      </c>
      <c r="E5847" s="24">
        <v>875.86</v>
      </c>
    </row>
    <row r="5848" spans="2:5" ht="50.1" customHeight="1">
      <c r="B5848" s="23">
        <v>87399</v>
      </c>
      <c r="C5848" s="23" t="s">
        <v>6269</v>
      </c>
      <c r="D5848" s="23" t="s">
        <v>20</v>
      </c>
      <c r="E5848" s="24">
        <v>1182.42</v>
      </c>
    </row>
    <row r="5849" spans="2:5" ht="50.1" customHeight="1">
      <c r="B5849" s="23">
        <v>87401</v>
      </c>
      <c r="C5849" s="23" t="s">
        <v>6270</v>
      </c>
      <c r="D5849" s="23" t="s">
        <v>20</v>
      </c>
      <c r="E5849" s="24">
        <v>3709.14</v>
      </c>
    </row>
    <row r="5850" spans="2:5" ht="50.1" customHeight="1">
      <c r="B5850" s="23">
        <v>87402</v>
      </c>
      <c r="C5850" s="23" t="s">
        <v>6271</v>
      </c>
      <c r="D5850" s="23" t="s">
        <v>20</v>
      </c>
      <c r="E5850" s="24">
        <v>2951.04</v>
      </c>
    </row>
    <row r="5851" spans="2:5" ht="50.1" customHeight="1">
      <c r="B5851" s="23">
        <v>87404</v>
      </c>
      <c r="C5851" s="23" t="s">
        <v>6272</v>
      </c>
      <c r="D5851" s="23" t="s">
        <v>20</v>
      </c>
      <c r="E5851" s="24">
        <v>2541.27</v>
      </c>
    </row>
    <row r="5852" spans="2:5" ht="50.1" customHeight="1">
      <c r="B5852" s="23">
        <v>87405</v>
      </c>
      <c r="C5852" s="23" t="s">
        <v>6273</v>
      </c>
      <c r="D5852" s="23" t="s">
        <v>20</v>
      </c>
      <c r="E5852" s="24">
        <v>2535.04</v>
      </c>
    </row>
    <row r="5853" spans="2:5" ht="50.1" customHeight="1">
      <c r="B5853" s="23">
        <v>87407</v>
      </c>
      <c r="C5853" s="23" t="s">
        <v>6274</v>
      </c>
      <c r="D5853" s="23" t="s">
        <v>20</v>
      </c>
      <c r="E5853" s="24">
        <v>763.54</v>
      </c>
    </row>
    <row r="5854" spans="2:5" ht="50.1" customHeight="1">
      <c r="B5854" s="23">
        <v>87408</v>
      </c>
      <c r="C5854" s="23" t="s">
        <v>6275</v>
      </c>
      <c r="D5854" s="23" t="s">
        <v>20</v>
      </c>
      <c r="E5854" s="24">
        <v>748.42</v>
      </c>
    </row>
    <row r="5855" spans="2:5" ht="50.1" customHeight="1">
      <c r="B5855" s="23">
        <v>87410</v>
      </c>
      <c r="C5855" s="23" t="s">
        <v>6276</v>
      </c>
      <c r="D5855" s="23" t="s">
        <v>20</v>
      </c>
      <c r="E5855" s="24">
        <v>787.2</v>
      </c>
    </row>
    <row r="5856" spans="2:5" ht="50.1" customHeight="1">
      <c r="B5856" s="23">
        <v>88626</v>
      </c>
      <c r="C5856" s="23" t="s">
        <v>6277</v>
      </c>
      <c r="D5856" s="23" t="s">
        <v>20</v>
      </c>
      <c r="E5856" s="24">
        <v>313.06</v>
      </c>
    </row>
    <row r="5857" spans="2:5" ht="50.1" customHeight="1">
      <c r="B5857" s="23">
        <v>88627</v>
      </c>
      <c r="C5857" s="23" t="s">
        <v>6278</v>
      </c>
      <c r="D5857" s="23" t="s">
        <v>20</v>
      </c>
      <c r="E5857" s="24">
        <v>368.43</v>
      </c>
    </row>
    <row r="5858" spans="2:5" ht="50.1" customHeight="1">
      <c r="B5858" s="23">
        <v>88628</v>
      </c>
      <c r="C5858" s="23" t="s">
        <v>6279</v>
      </c>
      <c r="D5858" s="23" t="s">
        <v>20</v>
      </c>
      <c r="E5858" s="24">
        <v>301.89999999999998</v>
      </c>
    </row>
    <row r="5859" spans="2:5" ht="50.1" customHeight="1">
      <c r="B5859" s="23">
        <v>88629</v>
      </c>
      <c r="C5859" s="23" t="s">
        <v>6280</v>
      </c>
      <c r="D5859" s="23" t="s">
        <v>20</v>
      </c>
      <c r="E5859" s="24">
        <v>362.1</v>
      </c>
    </row>
    <row r="5860" spans="2:5" ht="50.1" customHeight="1">
      <c r="B5860" s="23">
        <v>88630</v>
      </c>
      <c r="C5860" s="23" t="s">
        <v>6281</v>
      </c>
      <c r="D5860" s="23" t="s">
        <v>20</v>
      </c>
      <c r="E5860" s="24">
        <v>273.22000000000003</v>
      </c>
    </row>
    <row r="5861" spans="2:5" ht="50.1" customHeight="1">
      <c r="B5861" s="23">
        <v>88631</v>
      </c>
      <c r="C5861" s="23" t="s">
        <v>6282</v>
      </c>
      <c r="D5861" s="23" t="s">
        <v>20</v>
      </c>
      <c r="E5861" s="24">
        <v>335.89</v>
      </c>
    </row>
    <row r="5862" spans="2:5" ht="50.1" customHeight="1">
      <c r="B5862" s="23">
        <v>88715</v>
      </c>
      <c r="C5862" s="23" t="s">
        <v>6283</v>
      </c>
      <c r="D5862" s="23" t="s">
        <v>20</v>
      </c>
      <c r="E5862" s="24">
        <v>343.72</v>
      </c>
    </row>
    <row r="5863" spans="2:5" ht="50.1" customHeight="1">
      <c r="B5863" s="23">
        <v>95563</v>
      </c>
      <c r="C5863" s="23" t="s">
        <v>6284</v>
      </c>
      <c r="D5863" s="23" t="s">
        <v>20</v>
      </c>
      <c r="E5863" s="24">
        <v>470.22</v>
      </c>
    </row>
    <row r="5864" spans="2:5" ht="50.1" customHeight="1">
      <c r="B5864" s="23">
        <v>96920</v>
      </c>
      <c r="C5864" s="23" t="s">
        <v>6285</v>
      </c>
      <c r="D5864" s="23" t="s">
        <v>20</v>
      </c>
      <c r="E5864" s="24">
        <v>379.48</v>
      </c>
    </row>
    <row r="5865" spans="2:5" ht="50.1" customHeight="1">
      <c r="B5865" s="23">
        <v>88036</v>
      </c>
      <c r="C5865" s="23" t="s">
        <v>6286</v>
      </c>
      <c r="D5865" s="23" t="s">
        <v>20</v>
      </c>
      <c r="E5865" s="24">
        <v>24.85</v>
      </c>
    </row>
    <row r="5866" spans="2:5" ht="50.1" customHeight="1">
      <c r="B5866" s="23">
        <v>88037</v>
      </c>
      <c r="C5866" s="23" t="s">
        <v>6287</v>
      </c>
      <c r="D5866" s="23" t="s">
        <v>20</v>
      </c>
      <c r="E5866" s="24">
        <v>34.82</v>
      </c>
    </row>
    <row r="5867" spans="2:5" ht="50.1" customHeight="1">
      <c r="B5867" s="23">
        <v>88038</v>
      </c>
      <c r="C5867" s="23" t="s">
        <v>6288</v>
      </c>
      <c r="D5867" s="23" t="s">
        <v>20</v>
      </c>
      <c r="E5867" s="24">
        <v>47.28</v>
      </c>
    </row>
    <row r="5868" spans="2:5" ht="50.1" customHeight="1">
      <c r="B5868" s="23">
        <v>88039</v>
      </c>
      <c r="C5868" s="23" t="s">
        <v>6289</v>
      </c>
      <c r="D5868" s="23" t="s">
        <v>20</v>
      </c>
      <c r="E5868" s="24">
        <v>59.74</v>
      </c>
    </row>
    <row r="5869" spans="2:5" ht="50.1" customHeight="1">
      <c r="B5869" s="23">
        <v>88040</v>
      </c>
      <c r="C5869" s="23" t="s">
        <v>6290</v>
      </c>
      <c r="D5869" s="23" t="s">
        <v>20</v>
      </c>
      <c r="E5869" s="24">
        <v>9.7100000000000009</v>
      </c>
    </row>
    <row r="5870" spans="2:5" ht="50.1" customHeight="1">
      <c r="B5870" s="23">
        <v>88041</v>
      </c>
      <c r="C5870" s="23" t="s">
        <v>6291</v>
      </c>
      <c r="D5870" s="23" t="s">
        <v>20</v>
      </c>
      <c r="E5870" s="24">
        <v>15.04</v>
      </c>
    </row>
    <row r="5871" spans="2:5" ht="50.1" customHeight="1">
      <c r="B5871" s="23">
        <v>88042</v>
      </c>
      <c r="C5871" s="23" t="s">
        <v>6292</v>
      </c>
      <c r="D5871" s="23" t="s">
        <v>20</v>
      </c>
      <c r="E5871" s="24">
        <v>21.71</v>
      </c>
    </row>
    <row r="5872" spans="2:5" ht="50.1" customHeight="1">
      <c r="B5872" s="23">
        <v>88043</v>
      </c>
      <c r="C5872" s="23" t="s">
        <v>6293</v>
      </c>
      <c r="D5872" s="23" t="s">
        <v>20</v>
      </c>
      <c r="E5872" s="24">
        <v>28.37</v>
      </c>
    </row>
    <row r="5873" spans="2:5" ht="50.1" customHeight="1">
      <c r="B5873" s="23">
        <v>88044</v>
      </c>
      <c r="C5873" s="23" t="s">
        <v>6294</v>
      </c>
      <c r="D5873" s="23" t="s">
        <v>18</v>
      </c>
      <c r="E5873" s="24">
        <v>0.51</v>
      </c>
    </row>
    <row r="5874" spans="2:5" ht="50.1" customHeight="1">
      <c r="B5874" s="23">
        <v>88045</v>
      </c>
      <c r="C5874" s="23" t="s">
        <v>6295</v>
      </c>
      <c r="D5874" s="23" t="s">
        <v>18</v>
      </c>
      <c r="E5874" s="24">
        <v>0.25</v>
      </c>
    </row>
    <row r="5875" spans="2:5" ht="50.1" customHeight="1">
      <c r="B5875" s="23">
        <v>88046</v>
      </c>
      <c r="C5875" s="23" t="s">
        <v>6296</v>
      </c>
      <c r="D5875" s="23" t="s">
        <v>18</v>
      </c>
      <c r="E5875" s="24">
        <v>0.22</v>
      </c>
    </row>
    <row r="5876" spans="2:5" ht="50.1" customHeight="1">
      <c r="B5876" s="23">
        <v>88047</v>
      </c>
      <c r="C5876" s="23" t="s">
        <v>6297</v>
      </c>
      <c r="D5876" s="23" t="s">
        <v>18</v>
      </c>
      <c r="E5876" s="24">
        <v>0.08</v>
      </c>
    </row>
    <row r="5877" spans="2:5" ht="50.1" customHeight="1">
      <c r="B5877" s="23">
        <v>88048</v>
      </c>
      <c r="C5877" s="23" t="s">
        <v>6298</v>
      </c>
      <c r="D5877" s="23" t="s">
        <v>18</v>
      </c>
      <c r="E5877" s="24">
        <v>0.28999999999999998</v>
      </c>
    </row>
    <row r="5878" spans="2:5" ht="50.1" customHeight="1">
      <c r="B5878" s="23">
        <v>88049</v>
      </c>
      <c r="C5878" s="23" t="s">
        <v>6299</v>
      </c>
      <c r="D5878" s="23" t="s">
        <v>18</v>
      </c>
      <c r="E5878" s="24">
        <v>0.1</v>
      </c>
    </row>
    <row r="5879" spans="2:5" ht="50.1" customHeight="1">
      <c r="B5879" s="23">
        <v>88050</v>
      </c>
      <c r="C5879" s="23" t="s">
        <v>6300</v>
      </c>
      <c r="D5879" s="23" t="s">
        <v>18</v>
      </c>
      <c r="E5879" s="24">
        <v>0.38</v>
      </c>
    </row>
    <row r="5880" spans="2:5" ht="50.1" customHeight="1">
      <c r="B5880" s="23">
        <v>88051</v>
      </c>
      <c r="C5880" s="23" t="s">
        <v>6301</v>
      </c>
      <c r="D5880" s="23" t="s">
        <v>18</v>
      </c>
      <c r="E5880" s="24">
        <v>0.12</v>
      </c>
    </row>
    <row r="5881" spans="2:5" ht="50.1" customHeight="1">
      <c r="B5881" s="23">
        <v>88052</v>
      </c>
      <c r="C5881" s="23" t="s">
        <v>6302</v>
      </c>
      <c r="D5881" s="23" t="s">
        <v>18</v>
      </c>
      <c r="E5881" s="24">
        <v>0.47</v>
      </c>
    </row>
    <row r="5882" spans="2:5" ht="50.1" customHeight="1">
      <c r="B5882" s="23">
        <v>88053</v>
      </c>
      <c r="C5882" s="23" t="s">
        <v>6303</v>
      </c>
      <c r="D5882" s="23" t="s">
        <v>18</v>
      </c>
      <c r="E5882" s="24">
        <v>0.14000000000000001</v>
      </c>
    </row>
    <row r="5883" spans="2:5" ht="50.1" customHeight="1">
      <c r="B5883" s="23">
        <v>88054</v>
      </c>
      <c r="C5883" s="23" t="s">
        <v>6304</v>
      </c>
      <c r="D5883" s="23" t="s">
        <v>18</v>
      </c>
      <c r="E5883" s="24">
        <v>0.09</v>
      </c>
    </row>
    <row r="5884" spans="2:5" ht="50.1" customHeight="1">
      <c r="B5884" s="23">
        <v>88055</v>
      </c>
      <c r="C5884" s="23" t="s">
        <v>6305</v>
      </c>
      <c r="D5884" s="23" t="s">
        <v>18</v>
      </c>
      <c r="E5884" s="24">
        <v>0.02</v>
      </c>
    </row>
    <row r="5885" spans="2:5" ht="50.1" customHeight="1">
      <c r="B5885" s="23">
        <v>88056</v>
      </c>
      <c r="C5885" s="23" t="s">
        <v>6306</v>
      </c>
      <c r="D5885" s="23" t="s">
        <v>18</v>
      </c>
      <c r="E5885" s="24">
        <v>0.15</v>
      </c>
    </row>
    <row r="5886" spans="2:5" ht="50.1" customHeight="1">
      <c r="B5886" s="23">
        <v>88057</v>
      </c>
      <c r="C5886" s="23" t="s">
        <v>6307</v>
      </c>
      <c r="D5886" s="23" t="s">
        <v>18</v>
      </c>
      <c r="E5886" s="24">
        <v>0.03</v>
      </c>
    </row>
    <row r="5887" spans="2:5" ht="50.1" customHeight="1">
      <c r="B5887" s="23">
        <v>88058</v>
      </c>
      <c r="C5887" s="23" t="s">
        <v>6308</v>
      </c>
      <c r="D5887" s="23" t="s">
        <v>18</v>
      </c>
      <c r="E5887" s="24">
        <v>0.22</v>
      </c>
    </row>
    <row r="5888" spans="2:5" ht="50.1" customHeight="1">
      <c r="B5888" s="23">
        <v>88059</v>
      </c>
      <c r="C5888" s="23" t="s">
        <v>6309</v>
      </c>
      <c r="D5888" s="23" t="s">
        <v>18</v>
      </c>
      <c r="E5888" s="24">
        <v>0.05</v>
      </c>
    </row>
    <row r="5889" spans="2:5" ht="50.1" customHeight="1">
      <c r="B5889" s="23">
        <v>88060</v>
      </c>
      <c r="C5889" s="23" t="s">
        <v>6310</v>
      </c>
      <c r="D5889" s="23" t="s">
        <v>18</v>
      </c>
      <c r="E5889" s="24">
        <v>0.28999999999999998</v>
      </c>
    </row>
    <row r="5890" spans="2:5" ht="50.1" customHeight="1">
      <c r="B5890" s="23">
        <v>88061</v>
      </c>
      <c r="C5890" s="23" t="s">
        <v>6311</v>
      </c>
      <c r="D5890" s="23" t="s">
        <v>18</v>
      </c>
      <c r="E5890" s="24">
        <v>7.0000000000000007E-2</v>
      </c>
    </row>
    <row r="5891" spans="2:5" ht="50.1" customHeight="1">
      <c r="B5891" s="23">
        <v>88074</v>
      </c>
      <c r="C5891" s="23" t="s">
        <v>6312</v>
      </c>
      <c r="D5891" s="23" t="s">
        <v>19</v>
      </c>
      <c r="E5891" s="24">
        <v>0.74</v>
      </c>
    </row>
    <row r="5892" spans="2:5" ht="50.1" customHeight="1">
      <c r="B5892" s="23">
        <v>88075</v>
      </c>
      <c r="C5892" s="23" t="s">
        <v>6313</v>
      </c>
      <c r="D5892" s="23" t="s">
        <v>19</v>
      </c>
      <c r="E5892" s="24">
        <v>0.5</v>
      </c>
    </row>
    <row r="5893" spans="2:5" ht="50.1" customHeight="1">
      <c r="B5893" s="23">
        <v>88076</v>
      </c>
      <c r="C5893" s="23" t="s">
        <v>6314</v>
      </c>
      <c r="D5893" s="23" t="s">
        <v>19</v>
      </c>
      <c r="E5893" s="24">
        <v>0.56999999999999995</v>
      </c>
    </row>
    <row r="5894" spans="2:5" ht="50.1" customHeight="1">
      <c r="B5894" s="23">
        <v>88077</v>
      </c>
      <c r="C5894" s="23" t="s">
        <v>6315</v>
      </c>
      <c r="D5894" s="23" t="s">
        <v>19</v>
      </c>
      <c r="E5894" s="24">
        <v>0.67</v>
      </c>
    </row>
    <row r="5895" spans="2:5" ht="50.1" customHeight="1">
      <c r="B5895" s="23">
        <v>88078</v>
      </c>
      <c r="C5895" s="23" t="s">
        <v>6316</v>
      </c>
      <c r="D5895" s="23" t="s">
        <v>19</v>
      </c>
      <c r="E5895" s="24">
        <v>0.76</v>
      </c>
    </row>
    <row r="5896" spans="2:5" ht="50.1" customHeight="1">
      <c r="B5896" s="23">
        <v>88079</v>
      </c>
      <c r="C5896" s="23" t="s">
        <v>6317</v>
      </c>
      <c r="D5896" s="23" t="s">
        <v>19</v>
      </c>
      <c r="E5896" s="24">
        <v>0.13</v>
      </c>
    </row>
    <row r="5897" spans="2:5" ht="50.1" customHeight="1">
      <c r="B5897" s="23">
        <v>88080</v>
      </c>
      <c r="C5897" s="23" t="s">
        <v>6318</v>
      </c>
      <c r="D5897" s="23" t="s">
        <v>19</v>
      </c>
      <c r="E5897" s="24">
        <v>0.21</v>
      </c>
    </row>
    <row r="5898" spans="2:5" ht="50.1" customHeight="1">
      <c r="B5898" s="23">
        <v>88081</v>
      </c>
      <c r="C5898" s="23" t="s">
        <v>6319</v>
      </c>
      <c r="D5898" s="23" t="s">
        <v>19</v>
      </c>
      <c r="E5898" s="24">
        <v>0.32</v>
      </c>
    </row>
    <row r="5899" spans="2:5" ht="50.1" customHeight="1">
      <c r="B5899" s="23">
        <v>88082</v>
      </c>
      <c r="C5899" s="23" t="s">
        <v>6320</v>
      </c>
      <c r="D5899" s="23" t="s">
        <v>19</v>
      </c>
      <c r="E5899" s="24">
        <v>0.42</v>
      </c>
    </row>
    <row r="5900" spans="2:5" ht="50.1" customHeight="1">
      <c r="B5900" s="23">
        <v>88083</v>
      </c>
      <c r="C5900" s="23" t="s">
        <v>6321</v>
      </c>
      <c r="D5900" s="23" t="s">
        <v>19</v>
      </c>
      <c r="E5900" s="24">
        <v>0.06</v>
      </c>
    </row>
    <row r="5901" spans="2:5" ht="50.1" customHeight="1">
      <c r="B5901" s="23">
        <v>88084</v>
      </c>
      <c r="C5901" s="23" t="s">
        <v>6322</v>
      </c>
      <c r="D5901" s="23" t="s">
        <v>19</v>
      </c>
      <c r="E5901" s="24">
        <v>0.11</v>
      </c>
    </row>
    <row r="5902" spans="2:5" ht="50.1" customHeight="1">
      <c r="B5902" s="23">
        <v>88085</v>
      </c>
      <c r="C5902" s="23" t="s">
        <v>6323</v>
      </c>
      <c r="D5902" s="23" t="s">
        <v>19</v>
      </c>
      <c r="E5902" s="24">
        <v>0.16</v>
      </c>
    </row>
    <row r="5903" spans="2:5" ht="50.1" customHeight="1">
      <c r="B5903" s="23">
        <v>88086</v>
      </c>
      <c r="C5903" s="23" t="s">
        <v>6324</v>
      </c>
      <c r="D5903" s="23" t="s">
        <v>19</v>
      </c>
      <c r="E5903" s="24">
        <v>0.22</v>
      </c>
    </row>
    <row r="5904" spans="2:5" ht="50.1" customHeight="1">
      <c r="B5904" s="23">
        <v>88087</v>
      </c>
      <c r="C5904" s="23" t="s">
        <v>6325</v>
      </c>
      <c r="D5904" s="23" t="s">
        <v>6326</v>
      </c>
      <c r="E5904" s="24">
        <v>0.05</v>
      </c>
    </row>
    <row r="5905" spans="2:5" ht="50.1" customHeight="1">
      <c r="B5905" s="23">
        <v>88099</v>
      </c>
      <c r="C5905" s="23" t="s">
        <v>6327</v>
      </c>
      <c r="D5905" s="23" t="s">
        <v>18</v>
      </c>
      <c r="E5905" s="24">
        <v>0.21</v>
      </c>
    </row>
    <row r="5906" spans="2:5" ht="50.1" customHeight="1">
      <c r="B5906" s="23">
        <v>88100</v>
      </c>
      <c r="C5906" s="23" t="s">
        <v>6328</v>
      </c>
      <c r="D5906" s="23" t="s">
        <v>18</v>
      </c>
      <c r="E5906" s="24">
        <v>0.1</v>
      </c>
    </row>
    <row r="5907" spans="2:5" ht="50.1" customHeight="1">
      <c r="B5907" s="23">
        <v>88101</v>
      </c>
      <c r="C5907" s="23" t="s">
        <v>6329</v>
      </c>
      <c r="D5907" s="23" t="s">
        <v>19</v>
      </c>
      <c r="E5907" s="24">
        <v>0.32</v>
      </c>
    </row>
    <row r="5908" spans="2:5" ht="50.1" customHeight="1">
      <c r="B5908" s="23">
        <v>88102</v>
      </c>
      <c r="C5908" s="23" t="s">
        <v>6330</v>
      </c>
      <c r="D5908" s="23" t="s">
        <v>6326</v>
      </c>
      <c r="E5908" s="24">
        <v>0.02</v>
      </c>
    </row>
    <row r="5909" spans="2:5" ht="50.1" customHeight="1">
      <c r="B5909" s="23">
        <v>88103</v>
      </c>
      <c r="C5909" s="23" t="s">
        <v>6331</v>
      </c>
      <c r="D5909" s="23" t="s">
        <v>6326</v>
      </c>
      <c r="E5909" s="24">
        <v>0.04</v>
      </c>
    </row>
    <row r="5910" spans="2:5" ht="50.1" customHeight="1">
      <c r="B5910" s="23">
        <v>89176</v>
      </c>
      <c r="C5910" s="23" t="s">
        <v>6332</v>
      </c>
      <c r="D5910" s="23" t="s">
        <v>12323</v>
      </c>
      <c r="E5910" s="24">
        <v>7.16</v>
      </c>
    </row>
    <row r="5911" spans="2:5" ht="50.1" customHeight="1">
      <c r="B5911" s="23">
        <v>89177</v>
      </c>
      <c r="C5911" s="23" t="s">
        <v>6333</v>
      </c>
      <c r="D5911" s="23" t="s">
        <v>12323</v>
      </c>
      <c r="E5911" s="24">
        <v>10.029999999999999</v>
      </c>
    </row>
    <row r="5912" spans="2:5" ht="50.1" customHeight="1">
      <c r="B5912" s="23">
        <v>89178</v>
      </c>
      <c r="C5912" s="23" t="s">
        <v>6334</v>
      </c>
      <c r="D5912" s="23" t="s">
        <v>12323</v>
      </c>
      <c r="E5912" s="24">
        <v>11.46</v>
      </c>
    </row>
    <row r="5913" spans="2:5" ht="50.1" customHeight="1">
      <c r="B5913" s="23">
        <v>89179</v>
      </c>
      <c r="C5913" s="23" t="s">
        <v>6335</v>
      </c>
      <c r="D5913" s="23" t="s">
        <v>12323</v>
      </c>
      <c r="E5913" s="24">
        <v>11.46</v>
      </c>
    </row>
    <row r="5914" spans="2:5" ht="50.1" customHeight="1">
      <c r="B5914" s="23">
        <v>89180</v>
      </c>
      <c r="C5914" s="23" t="s">
        <v>6336</v>
      </c>
      <c r="D5914" s="23" t="s">
        <v>12323</v>
      </c>
      <c r="E5914" s="24">
        <v>12.89</v>
      </c>
    </row>
    <row r="5915" spans="2:5" ht="50.1" customHeight="1">
      <c r="B5915" s="23">
        <v>89181</v>
      </c>
      <c r="C5915" s="23" t="s">
        <v>6337</v>
      </c>
      <c r="D5915" s="23" t="s">
        <v>12323</v>
      </c>
      <c r="E5915" s="24">
        <v>15.76</v>
      </c>
    </row>
    <row r="5916" spans="2:5" ht="50.1" customHeight="1">
      <c r="B5916" s="23">
        <v>89182</v>
      </c>
      <c r="C5916" s="23" t="s">
        <v>6338</v>
      </c>
      <c r="D5916" s="23" t="s">
        <v>12323</v>
      </c>
      <c r="E5916" s="24">
        <v>15.76</v>
      </c>
    </row>
    <row r="5917" spans="2:5" ht="50.1" customHeight="1">
      <c r="B5917" s="23">
        <v>89183</v>
      </c>
      <c r="C5917" s="23" t="s">
        <v>6339</v>
      </c>
      <c r="D5917" s="23" t="s">
        <v>12323</v>
      </c>
      <c r="E5917" s="24">
        <v>17.190000000000001</v>
      </c>
    </row>
    <row r="5918" spans="2:5" ht="50.1" customHeight="1">
      <c r="B5918" s="23">
        <v>89184</v>
      </c>
      <c r="C5918" s="23" t="s">
        <v>6340</v>
      </c>
      <c r="D5918" s="23" t="s">
        <v>12323</v>
      </c>
      <c r="E5918" s="24">
        <v>20.059999999999999</v>
      </c>
    </row>
    <row r="5919" spans="2:5" ht="50.1" customHeight="1">
      <c r="B5919" s="23">
        <v>89185</v>
      </c>
      <c r="C5919" s="23" t="s">
        <v>6341</v>
      </c>
      <c r="D5919" s="23" t="s">
        <v>12323</v>
      </c>
      <c r="E5919" s="24">
        <v>20.059999999999999</v>
      </c>
    </row>
    <row r="5920" spans="2:5" ht="50.1" customHeight="1">
      <c r="B5920" s="23">
        <v>89186</v>
      </c>
      <c r="C5920" s="23" t="s">
        <v>6342</v>
      </c>
      <c r="D5920" s="23" t="s">
        <v>12323</v>
      </c>
      <c r="E5920" s="24">
        <v>21.49</v>
      </c>
    </row>
    <row r="5921" spans="2:5" ht="50.1" customHeight="1">
      <c r="B5921" s="23">
        <v>89187</v>
      </c>
      <c r="C5921" s="23" t="s">
        <v>6343</v>
      </c>
      <c r="D5921" s="23" t="s">
        <v>12323</v>
      </c>
      <c r="E5921" s="24">
        <v>24.36</v>
      </c>
    </row>
    <row r="5922" spans="2:5" ht="50.1" customHeight="1">
      <c r="B5922" s="23">
        <v>89188</v>
      </c>
      <c r="C5922" s="23" t="s">
        <v>6344</v>
      </c>
      <c r="D5922" s="23" t="s">
        <v>6345</v>
      </c>
      <c r="E5922" s="24">
        <v>0.36</v>
      </c>
    </row>
    <row r="5923" spans="2:5" ht="50.1" customHeight="1">
      <c r="B5923" s="23">
        <v>89189</v>
      </c>
      <c r="C5923" s="23" t="s">
        <v>6346</v>
      </c>
      <c r="D5923" s="23" t="s">
        <v>6345</v>
      </c>
      <c r="E5923" s="24">
        <v>0.46</v>
      </c>
    </row>
    <row r="5924" spans="2:5" ht="50.1" customHeight="1">
      <c r="B5924" s="23">
        <v>89190</v>
      </c>
      <c r="C5924" s="23" t="s">
        <v>6347</v>
      </c>
      <c r="D5924" s="23" t="s">
        <v>6345</v>
      </c>
      <c r="E5924" s="24">
        <v>0.61</v>
      </c>
    </row>
    <row r="5925" spans="2:5" ht="50.1" customHeight="1">
      <c r="B5925" s="23">
        <v>89191</v>
      </c>
      <c r="C5925" s="23" t="s">
        <v>6348</v>
      </c>
      <c r="D5925" s="23" t="s">
        <v>6345</v>
      </c>
      <c r="E5925" s="24">
        <v>0.74</v>
      </c>
    </row>
    <row r="5926" spans="2:5" ht="50.1" customHeight="1">
      <c r="B5926" s="23">
        <v>89192</v>
      </c>
      <c r="C5926" s="23" t="s">
        <v>6349</v>
      </c>
      <c r="D5926" s="23" t="s">
        <v>12323</v>
      </c>
      <c r="E5926" s="24">
        <v>21.49</v>
      </c>
    </row>
    <row r="5927" spans="2:5" ht="50.1" customHeight="1">
      <c r="B5927" s="23">
        <v>89193</v>
      </c>
      <c r="C5927" s="23" t="s">
        <v>6350</v>
      </c>
      <c r="D5927" s="23" t="s">
        <v>12323</v>
      </c>
      <c r="E5927" s="24">
        <v>35.82</v>
      </c>
    </row>
    <row r="5928" spans="2:5" ht="50.1" customHeight="1">
      <c r="B5928" s="23">
        <v>89194</v>
      </c>
      <c r="C5928" s="23" t="s">
        <v>6351</v>
      </c>
      <c r="D5928" s="23" t="s">
        <v>12323</v>
      </c>
      <c r="E5928" s="24">
        <v>53.02</v>
      </c>
    </row>
    <row r="5929" spans="2:5" ht="50.1" customHeight="1">
      <c r="B5929" s="23">
        <v>89195</v>
      </c>
      <c r="C5929" s="23" t="s">
        <v>6352</v>
      </c>
      <c r="D5929" s="23" t="s">
        <v>12323</v>
      </c>
      <c r="E5929" s="24">
        <v>8.59</v>
      </c>
    </row>
    <row r="5930" spans="2:5" ht="50.1" customHeight="1">
      <c r="B5930" s="23">
        <v>89196</v>
      </c>
      <c r="C5930" s="23" t="s">
        <v>6353</v>
      </c>
      <c r="D5930" s="23" t="s">
        <v>12323</v>
      </c>
      <c r="E5930" s="24">
        <v>14.33</v>
      </c>
    </row>
    <row r="5931" spans="2:5" ht="50.1" customHeight="1">
      <c r="B5931" s="23">
        <v>89197</v>
      </c>
      <c r="C5931" s="23" t="s">
        <v>6354</v>
      </c>
      <c r="D5931" s="23" t="s">
        <v>12323</v>
      </c>
      <c r="E5931" s="24">
        <v>21.49</v>
      </c>
    </row>
    <row r="5932" spans="2:5" ht="50.1" customHeight="1">
      <c r="B5932" s="23">
        <v>91104</v>
      </c>
      <c r="C5932" s="23" t="s">
        <v>6355</v>
      </c>
      <c r="D5932" s="23" t="s">
        <v>4</v>
      </c>
      <c r="E5932" s="24">
        <v>0.05</v>
      </c>
    </row>
    <row r="5933" spans="2:5" ht="50.1" customHeight="1">
      <c r="B5933" s="23">
        <v>91105</v>
      </c>
      <c r="C5933" s="23" t="s">
        <v>6356</v>
      </c>
      <c r="D5933" s="23" t="s">
        <v>4</v>
      </c>
      <c r="E5933" s="24">
        <v>0.13</v>
      </c>
    </row>
    <row r="5934" spans="2:5" ht="50.1" customHeight="1">
      <c r="B5934" s="23">
        <v>91106</v>
      </c>
      <c r="C5934" s="23" t="s">
        <v>6357</v>
      </c>
      <c r="D5934" s="23" t="s">
        <v>4</v>
      </c>
      <c r="E5934" s="24">
        <v>0.05</v>
      </c>
    </row>
    <row r="5935" spans="2:5" ht="50.1" customHeight="1">
      <c r="B5935" s="23">
        <v>91107</v>
      </c>
      <c r="C5935" s="23" t="s">
        <v>6358</v>
      </c>
      <c r="D5935" s="23" t="s">
        <v>4</v>
      </c>
      <c r="E5935" s="24">
        <v>7.0000000000000007E-2</v>
      </c>
    </row>
    <row r="5936" spans="2:5" ht="50.1" customHeight="1">
      <c r="B5936" s="23">
        <v>91108</v>
      </c>
      <c r="C5936" s="23" t="s">
        <v>6359</v>
      </c>
      <c r="D5936" s="23" t="s">
        <v>4</v>
      </c>
      <c r="E5936" s="24">
        <v>0.13</v>
      </c>
    </row>
    <row r="5937" spans="2:5" ht="50.1" customHeight="1">
      <c r="B5937" s="23">
        <v>91109</v>
      </c>
      <c r="C5937" s="23" t="s">
        <v>6360</v>
      </c>
      <c r="D5937" s="23" t="s">
        <v>4</v>
      </c>
      <c r="E5937" s="24">
        <v>0.11</v>
      </c>
    </row>
    <row r="5938" spans="2:5" ht="50.1" customHeight="1">
      <c r="B5938" s="23">
        <v>91110</v>
      </c>
      <c r="C5938" s="23" t="s">
        <v>6361</v>
      </c>
      <c r="D5938" s="23" t="s">
        <v>4</v>
      </c>
      <c r="E5938" s="24">
        <v>0.13</v>
      </c>
    </row>
    <row r="5939" spans="2:5" ht="50.1" customHeight="1">
      <c r="B5939" s="23">
        <v>91111</v>
      </c>
      <c r="C5939" s="23" t="s">
        <v>6362</v>
      </c>
      <c r="D5939" s="23" t="s">
        <v>4</v>
      </c>
      <c r="E5939" s="24">
        <v>0.18</v>
      </c>
    </row>
    <row r="5940" spans="2:5" ht="50.1" customHeight="1">
      <c r="B5940" s="23">
        <v>91112</v>
      </c>
      <c r="C5940" s="23" t="s">
        <v>6363</v>
      </c>
      <c r="D5940" s="23" t="s">
        <v>4</v>
      </c>
      <c r="E5940" s="24">
        <v>0.1</v>
      </c>
    </row>
    <row r="5941" spans="2:5" ht="50.1" customHeight="1">
      <c r="B5941" s="23">
        <v>91113</v>
      </c>
      <c r="C5941" s="23" t="s">
        <v>6364</v>
      </c>
      <c r="D5941" s="23" t="s">
        <v>4</v>
      </c>
      <c r="E5941" s="24">
        <v>0.2</v>
      </c>
    </row>
    <row r="5942" spans="2:5" ht="50.1" customHeight="1">
      <c r="B5942" s="23">
        <v>91114</v>
      </c>
      <c r="C5942" s="23" t="s">
        <v>6365</v>
      </c>
      <c r="D5942" s="23" t="s">
        <v>4</v>
      </c>
      <c r="E5942" s="24">
        <v>0.39</v>
      </c>
    </row>
    <row r="5943" spans="2:5" ht="50.1" customHeight="1">
      <c r="B5943" s="23">
        <v>91115</v>
      </c>
      <c r="C5943" s="23" t="s">
        <v>6366</v>
      </c>
      <c r="D5943" s="23" t="s">
        <v>4</v>
      </c>
      <c r="E5943" s="24">
        <v>0.06</v>
      </c>
    </row>
    <row r="5944" spans="2:5" ht="50.1" customHeight="1">
      <c r="B5944" s="23">
        <v>91116</v>
      </c>
      <c r="C5944" s="23" t="s">
        <v>6367</v>
      </c>
      <c r="D5944" s="23" t="s">
        <v>4</v>
      </c>
      <c r="E5944" s="24">
        <v>0.11</v>
      </c>
    </row>
    <row r="5945" spans="2:5" ht="50.1" customHeight="1">
      <c r="B5945" s="23">
        <v>91117</v>
      </c>
      <c r="C5945" s="23" t="s">
        <v>6368</v>
      </c>
      <c r="D5945" s="23" t="s">
        <v>4</v>
      </c>
      <c r="E5945" s="24">
        <v>0.16</v>
      </c>
    </row>
    <row r="5946" spans="2:5" ht="50.1" customHeight="1">
      <c r="B5946" s="23">
        <v>91118</v>
      </c>
      <c r="C5946" s="23" t="s">
        <v>6369</v>
      </c>
      <c r="D5946" s="23" t="s">
        <v>4</v>
      </c>
      <c r="E5946" s="24">
        <v>0.13</v>
      </c>
    </row>
    <row r="5947" spans="2:5" ht="50.1" customHeight="1">
      <c r="B5947" s="23">
        <v>91119</v>
      </c>
      <c r="C5947" s="23" t="s">
        <v>6370</v>
      </c>
      <c r="D5947" s="23" t="s">
        <v>4</v>
      </c>
      <c r="E5947" s="24">
        <v>0.26</v>
      </c>
    </row>
    <row r="5948" spans="2:5" ht="50.1" customHeight="1">
      <c r="B5948" s="23">
        <v>91120</v>
      </c>
      <c r="C5948" s="23" t="s">
        <v>6371</v>
      </c>
      <c r="D5948" s="23" t="s">
        <v>4</v>
      </c>
      <c r="E5948" s="24">
        <v>0.39</v>
      </c>
    </row>
    <row r="5949" spans="2:5" ht="50.1" customHeight="1">
      <c r="B5949" s="23">
        <v>91121</v>
      </c>
      <c r="C5949" s="23" t="s">
        <v>6372</v>
      </c>
      <c r="D5949" s="23" t="s">
        <v>4</v>
      </c>
      <c r="E5949" s="24">
        <v>0.66</v>
      </c>
    </row>
    <row r="5950" spans="2:5" ht="50.1" customHeight="1">
      <c r="B5950" s="23">
        <v>91122</v>
      </c>
      <c r="C5950" s="23" t="s">
        <v>6373</v>
      </c>
      <c r="D5950" s="23" t="s">
        <v>4</v>
      </c>
      <c r="E5950" s="24">
        <v>0.92</v>
      </c>
    </row>
    <row r="5951" spans="2:5" ht="50.1" customHeight="1">
      <c r="B5951" s="23">
        <v>91123</v>
      </c>
      <c r="C5951" s="23" t="s">
        <v>6374</v>
      </c>
      <c r="D5951" s="23" t="s">
        <v>4</v>
      </c>
      <c r="E5951" s="24">
        <v>1.18</v>
      </c>
    </row>
    <row r="5952" spans="2:5" ht="50.1" customHeight="1">
      <c r="B5952" s="23">
        <v>91124</v>
      </c>
      <c r="C5952" s="23" t="s">
        <v>6375</v>
      </c>
      <c r="D5952" s="23" t="s">
        <v>20</v>
      </c>
      <c r="E5952" s="24">
        <v>60.9</v>
      </c>
    </row>
    <row r="5953" spans="2:5" ht="50.1" customHeight="1">
      <c r="B5953" s="23">
        <v>91125</v>
      </c>
      <c r="C5953" s="23" t="s">
        <v>6376</v>
      </c>
      <c r="D5953" s="23" t="s">
        <v>12333</v>
      </c>
      <c r="E5953" s="24">
        <v>7.0000000000000007E-2</v>
      </c>
    </row>
    <row r="5954" spans="2:5" ht="50.1" customHeight="1">
      <c r="B5954" s="23">
        <v>91128</v>
      </c>
      <c r="C5954" s="23" t="s">
        <v>6377</v>
      </c>
      <c r="D5954" s="23" t="s">
        <v>6345</v>
      </c>
      <c r="E5954" s="24">
        <v>0.14000000000000001</v>
      </c>
    </row>
    <row r="5955" spans="2:5" ht="50.1" customHeight="1">
      <c r="B5955" s="23">
        <v>91129</v>
      </c>
      <c r="C5955" s="23" t="s">
        <v>6378</v>
      </c>
      <c r="D5955" s="23" t="s">
        <v>6345</v>
      </c>
      <c r="E5955" s="24">
        <v>0.22</v>
      </c>
    </row>
    <row r="5956" spans="2:5" ht="50.1" customHeight="1">
      <c r="B5956" s="23">
        <v>91130</v>
      </c>
      <c r="C5956" s="23" t="s">
        <v>6379</v>
      </c>
      <c r="D5956" s="23" t="s">
        <v>6345</v>
      </c>
      <c r="E5956" s="24">
        <v>0.3</v>
      </c>
    </row>
    <row r="5957" spans="2:5" ht="50.1" customHeight="1">
      <c r="B5957" s="23">
        <v>91132</v>
      </c>
      <c r="C5957" s="23" t="s">
        <v>6380</v>
      </c>
      <c r="D5957" s="23" t="s">
        <v>6345</v>
      </c>
      <c r="E5957" s="24">
        <v>0.41</v>
      </c>
    </row>
    <row r="5958" spans="2:5" ht="50.1" customHeight="1">
      <c r="B5958" s="23">
        <v>91134</v>
      </c>
      <c r="C5958" s="23" t="s">
        <v>6381</v>
      </c>
      <c r="D5958" s="23" t="s">
        <v>12323</v>
      </c>
      <c r="E5958" s="24">
        <v>2.4900000000000002</v>
      </c>
    </row>
    <row r="5959" spans="2:5" ht="50.1" customHeight="1">
      <c r="B5959" s="23">
        <v>91135</v>
      </c>
      <c r="C5959" s="23" t="s">
        <v>6382</v>
      </c>
      <c r="D5959" s="23" t="s">
        <v>12323</v>
      </c>
      <c r="E5959" s="24">
        <v>4.43</v>
      </c>
    </row>
    <row r="5960" spans="2:5" ht="50.1" customHeight="1">
      <c r="B5960" s="23">
        <v>91136</v>
      </c>
      <c r="C5960" s="23" t="s">
        <v>6383</v>
      </c>
      <c r="D5960" s="23" t="s">
        <v>12323</v>
      </c>
      <c r="E5960" s="24">
        <v>6.38</v>
      </c>
    </row>
    <row r="5961" spans="2:5" ht="50.1" customHeight="1">
      <c r="B5961" s="23">
        <v>91137</v>
      </c>
      <c r="C5961" s="23" t="s">
        <v>6384</v>
      </c>
      <c r="D5961" s="23" t="s">
        <v>12323</v>
      </c>
      <c r="E5961" s="24">
        <v>8.34</v>
      </c>
    </row>
    <row r="5962" spans="2:5" ht="50.1" customHeight="1">
      <c r="B5962" s="23">
        <v>91138</v>
      </c>
      <c r="C5962" s="23" t="s">
        <v>6385</v>
      </c>
      <c r="D5962" s="23" t="s">
        <v>12292</v>
      </c>
      <c r="E5962" s="24">
        <v>83.49</v>
      </c>
    </row>
    <row r="5963" spans="2:5" ht="50.1" customHeight="1">
      <c r="B5963" s="23">
        <v>91139</v>
      </c>
      <c r="C5963" s="23" t="s">
        <v>6386</v>
      </c>
      <c r="D5963" s="23" t="s">
        <v>12292</v>
      </c>
      <c r="E5963" s="24">
        <v>44.52</v>
      </c>
    </row>
    <row r="5964" spans="2:5" ht="50.1" customHeight="1">
      <c r="B5964" s="23">
        <v>91140</v>
      </c>
      <c r="C5964" s="23" t="s">
        <v>6387</v>
      </c>
      <c r="D5964" s="23" t="s">
        <v>12292</v>
      </c>
      <c r="E5964" s="24">
        <v>19.47</v>
      </c>
    </row>
    <row r="5965" spans="2:5" ht="50.1" customHeight="1">
      <c r="B5965" s="23">
        <v>91141</v>
      </c>
      <c r="C5965" s="23" t="s">
        <v>6388</v>
      </c>
      <c r="D5965" s="23" t="s">
        <v>12292</v>
      </c>
      <c r="E5965" s="24">
        <v>128.01</v>
      </c>
    </row>
    <row r="5966" spans="2:5" ht="50.1" customHeight="1">
      <c r="B5966" s="23">
        <v>91142</v>
      </c>
      <c r="C5966" s="23" t="s">
        <v>6389</v>
      </c>
      <c r="D5966" s="23" t="s">
        <v>12292</v>
      </c>
      <c r="E5966" s="24">
        <v>83.49</v>
      </c>
    </row>
    <row r="5967" spans="2:5" ht="50.1" customHeight="1">
      <c r="B5967" s="23">
        <v>91143</v>
      </c>
      <c r="C5967" s="23" t="s">
        <v>6390</v>
      </c>
      <c r="D5967" s="23" t="s">
        <v>12292</v>
      </c>
      <c r="E5967" s="24">
        <v>19.47</v>
      </c>
    </row>
    <row r="5968" spans="2:5" ht="50.1" customHeight="1">
      <c r="B5968" s="23">
        <v>91144</v>
      </c>
      <c r="C5968" s="23" t="s">
        <v>6391</v>
      </c>
      <c r="D5968" s="23" t="s">
        <v>12292</v>
      </c>
      <c r="E5968" s="24">
        <v>172.54</v>
      </c>
    </row>
    <row r="5969" spans="2:5" ht="50.1" customHeight="1">
      <c r="B5969" s="23">
        <v>91145</v>
      </c>
      <c r="C5969" s="23" t="s">
        <v>6392</v>
      </c>
      <c r="D5969" s="23" t="s">
        <v>12292</v>
      </c>
      <c r="E5969" s="24">
        <v>128.01</v>
      </c>
    </row>
    <row r="5970" spans="2:5" ht="50.1" customHeight="1">
      <c r="B5970" s="23">
        <v>91146</v>
      </c>
      <c r="C5970" s="23" t="s">
        <v>6393</v>
      </c>
      <c r="D5970" s="23" t="s">
        <v>12292</v>
      </c>
      <c r="E5970" s="24">
        <v>25.03</v>
      </c>
    </row>
    <row r="5971" spans="2:5" ht="50.1" customHeight="1">
      <c r="B5971" s="23">
        <v>91147</v>
      </c>
      <c r="C5971" s="23" t="s">
        <v>6394</v>
      </c>
      <c r="D5971" s="23" t="s">
        <v>12292</v>
      </c>
      <c r="E5971" s="24">
        <v>236.55</v>
      </c>
    </row>
    <row r="5972" spans="2:5" ht="50.1" customHeight="1">
      <c r="B5972" s="23">
        <v>91148</v>
      </c>
      <c r="C5972" s="23" t="s">
        <v>6395</v>
      </c>
      <c r="D5972" s="23" t="s">
        <v>12292</v>
      </c>
      <c r="E5972" s="24">
        <v>153.06</v>
      </c>
    </row>
    <row r="5973" spans="2:5" ht="50.1" customHeight="1">
      <c r="B5973" s="23">
        <v>91149</v>
      </c>
      <c r="C5973" s="23" t="s">
        <v>6396</v>
      </c>
      <c r="D5973" s="23" t="s">
        <v>12292</v>
      </c>
      <c r="E5973" s="24">
        <v>38.950000000000003</v>
      </c>
    </row>
    <row r="5974" spans="2:5" ht="50.1" customHeight="1">
      <c r="B5974" s="23">
        <v>92121</v>
      </c>
      <c r="C5974" s="23" t="s">
        <v>6397</v>
      </c>
      <c r="D5974" s="23" t="s">
        <v>20</v>
      </c>
      <c r="E5974" s="24">
        <v>20.43</v>
      </c>
    </row>
    <row r="5975" spans="2:5" ht="50.1" customHeight="1">
      <c r="B5975" s="23">
        <v>92122</v>
      </c>
      <c r="C5975" s="23" t="s">
        <v>6398</v>
      </c>
      <c r="D5975" s="23" t="s">
        <v>20</v>
      </c>
      <c r="E5975" s="24">
        <v>34.36</v>
      </c>
    </row>
    <row r="5976" spans="2:5" ht="50.1" customHeight="1">
      <c r="B5976" s="23">
        <v>92123</v>
      </c>
      <c r="C5976" s="23" t="s">
        <v>6399</v>
      </c>
      <c r="D5976" s="23" t="s">
        <v>20</v>
      </c>
      <c r="E5976" s="24">
        <v>33.32</v>
      </c>
    </row>
    <row r="5977" spans="2:5" ht="50.1" customHeight="1">
      <c r="B5977" s="23">
        <v>94926</v>
      </c>
      <c r="C5977" s="23" t="s">
        <v>6400</v>
      </c>
      <c r="D5977" s="23" t="s">
        <v>19</v>
      </c>
      <c r="E5977" s="24">
        <v>1.03</v>
      </c>
    </row>
    <row r="5978" spans="2:5" ht="50.1" customHeight="1">
      <c r="B5978" s="23">
        <v>94927</v>
      </c>
      <c r="C5978" s="23" t="s">
        <v>6401</v>
      </c>
      <c r="D5978" s="23" t="s">
        <v>19</v>
      </c>
      <c r="E5978" s="24">
        <v>0.53</v>
      </c>
    </row>
    <row r="5979" spans="2:5" ht="50.1" customHeight="1">
      <c r="B5979" s="23">
        <v>94928</v>
      </c>
      <c r="C5979" s="23" t="s">
        <v>6402</v>
      </c>
      <c r="D5979" s="23" t="s">
        <v>18</v>
      </c>
      <c r="E5979" s="24">
        <v>1.64</v>
      </c>
    </row>
    <row r="5980" spans="2:5" ht="50.1" customHeight="1">
      <c r="B5980" s="23">
        <v>94929</v>
      </c>
      <c r="C5980" s="23" t="s">
        <v>6403</v>
      </c>
      <c r="D5980" s="23" t="s">
        <v>18</v>
      </c>
      <c r="E5980" s="24">
        <v>2.88</v>
      </c>
    </row>
    <row r="5981" spans="2:5" ht="50.1" customHeight="1">
      <c r="B5981" s="23">
        <v>94930</v>
      </c>
      <c r="C5981" s="23" t="s">
        <v>6404</v>
      </c>
      <c r="D5981" s="23" t="s">
        <v>18</v>
      </c>
      <c r="E5981" s="24">
        <v>0.85</v>
      </c>
    </row>
    <row r="5982" spans="2:5" ht="50.1" customHeight="1">
      <c r="B5982" s="23">
        <v>94931</v>
      </c>
      <c r="C5982" s="23" t="s">
        <v>6405</v>
      </c>
      <c r="D5982" s="23" t="s">
        <v>18</v>
      </c>
      <c r="E5982" s="24">
        <v>1.5</v>
      </c>
    </row>
    <row r="5983" spans="2:5" ht="50.1" customHeight="1">
      <c r="B5983" s="23">
        <v>94932</v>
      </c>
      <c r="C5983" s="23" t="s">
        <v>6406</v>
      </c>
      <c r="D5983" s="23" t="s">
        <v>18</v>
      </c>
      <c r="E5983" s="24">
        <v>3.05</v>
      </c>
    </row>
    <row r="5984" spans="2:5" ht="50.1" customHeight="1">
      <c r="B5984" s="23">
        <v>94934</v>
      </c>
      <c r="C5984" s="23" t="s">
        <v>6407</v>
      </c>
      <c r="D5984" s="23" t="s">
        <v>18</v>
      </c>
      <c r="E5984" s="24">
        <v>1.05</v>
      </c>
    </row>
    <row r="5985" spans="2:5" ht="50.1" customHeight="1">
      <c r="B5985" s="23">
        <v>94935</v>
      </c>
      <c r="C5985" s="23" t="s">
        <v>6408</v>
      </c>
      <c r="D5985" s="23" t="s">
        <v>18</v>
      </c>
      <c r="E5985" s="24">
        <v>1.65</v>
      </c>
    </row>
    <row r="5986" spans="2:5" ht="50.1" customHeight="1">
      <c r="B5986" s="23">
        <v>94936</v>
      </c>
      <c r="C5986" s="23" t="s">
        <v>6409</v>
      </c>
      <c r="D5986" s="23" t="s">
        <v>18</v>
      </c>
      <c r="E5986" s="24">
        <v>2.65</v>
      </c>
    </row>
    <row r="5987" spans="2:5" ht="50.1" customHeight="1">
      <c r="B5987" s="23">
        <v>94937</v>
      </c>
      <c r="C5987" s="23" t="s">
        <v>6410</v>
      </c>
      <c r="D5987" s="23" t="s">
        <v>18</v>
      </c>
      <c r="E5987" s="24">
        <v>3.91</v>
      </c>
    </row>
    <row r="5988" spans="2:5" ht="50.1" customHeight="1">
      <c r="B5988" s="23">
        <v>94938</v>
      </c>
      <c r="C5988" s="23" t="s">
        <v>6411</v>
      </c>
      <c r="D5988" s="23" t="s">
        <v>18</v>
      </c>
      <c r="E5988" s="24">
        <v>5.16</v>
      </c>
    </row>
    <row r="5989" spans="2:5" ht="50.1" customHeight="1">
      <c r="B5989" s="23">
        <v>94939</v>
      </c>
      <c r="C5989" s="23" t="s">
        <v>6412</v>
      </c>
      <c r="D5989" s="23" t="s">
        <v>19</v>
      </c>
      <c r="E5989" s="24">
        <v>1.61</v>
      </c>
    </row>
    <row r="5990" spans="2:5" ht="50.1" customHeight="1">
      <c r="B5990" s="23">
        <v>94940</v>
      </c>
      <c r="C5990" s="23" t="s">
        <v>6413</v>
      </c>
      <c r="D5990" s="23" t="s">
        <v>19</v>
      </c>
      <c r="E5990" s="24">
        <v>0.83</v>
      </c>
    </row>
    <row r="5991" spans="2:5" ht="50.1" customHeight="1">
      <c r="B5991" s="23">
        <v>94941</v>
      </c>
      <c r="C5991" s="23" t="s">
        <v>6414</v>
      </c>
      <c r="D5991" s="23" t="s">
        <v>12333</v>
      </c>
      <c r="E5991" s="24">
        <v>0.05</v>
      </c>
    </row>
    <row r="5992" spans="2:5" ht="50.1" customHeight="1">
      <c r="B5992" s="23">
        <v>94942</v>
      </c>
      <c r="C5992" s="23" t="s">
        <v>6415</v>
      </c>
      <c r="D5992" s="23" t="s">
        <v>19</v>
      </c>
      <c r="E5992" s="24">
        <v>0.65</v>
      </c>
    </row>
    <row r="5993" spans="2:5" ht="50.1" customHeight="1">
      <c r="B5993" s="23">
        <v>94943</v>
      </c>
      <c r="C5993" s="23" t="s">
        <v>6416</v>
      </c>
      <c r="D5993" s="23" t="s">
        <v>19</v>
      </c>
      <c r="E5993" s="24">
        <v>0.35</v>
      </c>
    </row>
    <row r="5994" spans="2:5" ht="50.1" customHeight="1">
      <c r="B5994" s="23">
        <v>94944</v>
      </c>
      <c r="C5994" s="23" t="s">
        <v>6417</v>
      </c>
      <c r="D5994" s="23" t="s">
        <v>19</v>
      </c>
      <c r="E5994" s="24">
        <v>0.9</v>
      </c>
    </row>
    <row r="5995" spans="2:5" ht="50.1" customHeight="1">
      <c r="B5995" s="23">
        <v>94945</v>
      </c>
      <c r="C5995" s="23" t="s">
        <v>6418</v>
      </c>
      <c r="D5995" s="23" t="s">
        <v>19</v>
      </c>
      <c r="E5995" s="24">
        <v>0.22</v>
      </c>
    </row>
    <row r="5996" spans="2:5" ht="50.1" customHeight="1">
      <c r="B5996" s="23">
        <v>94946</v>
      </c>
      <c r="C5996" s="23" t="s">
        <v>6419</v>
      </c>
      <c r="D5996" s="23" t="s">
        <v>18</v>
      </c>
      <c r="E5996" s="24">
        <v>0.91</v>
      </c>
    </row>
    <row r="5997" spans="2:5" ht="50.1" customHeight="1">
      <c r="B5997" s="23">
        <v>94947</v>
      </c>
      <c r="C5997" s="23" t="s">
        <v>6420</v>
      </c>
      <c r="D5997" s="23" t="s">
        <v>18</v>
      </c>
      <c r="E5997" s="24">
        <v>0.68</v>
      </c>
    </row>
    <row r="5998" spans="2:5" ht="50.1" customHeight="1">
      <c r="B5998" s="23">
        <v>94948</v>
      </c>
      <c r="C5998" s="23" t="s">
        <v>6421</v>
      </c>
      <c r="D5998" s="23" t="s">
        <v>18</v>
      </c>
      <c r="E5998" s="24">
        <v>0.49</v>
      </c>
    </row>
    <row r="5999" spans="2:5" ht="50.1" customHeight="1">
      <c r="B5999" s="23">
        <v>94949</v>
      </c>
      <c r="C5999" s="23" t="s">
        <v>6422</v>
      </c>
      <c r="D5999" s="23" t="s">
        <v>18</v>
      </c>
      <c r="E5999" s="24">
        <v>0.74</v>
      </c>
    </row>
    <row r="6000" spans="2:5" ht="50.1" customHeight="1">
      <c r="B6000" s="23">
        <v>94950</v>
      </c>
      <c r="C6000" s="23" t="s">
        <v>6423</v>
      </c>
      <c r="D6000" s="23" t="s">
        <v>18</v>
      </c>
      <c r="E6000" s="24">
        <v>1.05</v>
      </c>
    </row>
    <row r="6001" spans="2:5" ht="50.1" customHeight="1">
      <c r="B6001" s="23">
        <v>94951</v>
      </c>
      <c r="C6001" s="23" t="s">
        <v>6424</v>
      </c>
      <c r="D6001" s="23" t="s">
        <v>18</v>
      </c>
      <c r="E6001" s="24">
        <v>1.36</v>
      </c>
    </row>
    <row r="6002" spans="2:5" ht="50.1" customHeight="1">
      <c r="B6002" s="23">
        <v>94952</v>
      </c>
      <c r="C6002" s="23" t="s">
        <v>6425</v>
      </c>
      <c r="D6002" s="23" t="s">
        <v>18</v>
      </c>
      <c r="E6002" s="24">
        <v>0.3</v>
      </c>
    </row>
    <row r="6003" spans="2:5" ht="50.1" customHeight="1">
      <c r="B6003" s="23">
        <v>94953</v>
      </c>
      <c r="C6003" s="23" t="s">
        <v>6426</v>
      </c>
      <c r="D6003" s="23" t="s">
        <v>19</v>
      </c>
      <c r="E6003" s="24">
        <v>4.16</v>
      </c>
    </row>
    <row r="6004" spans="2:5" ht="50.1" customHeight="1">
      <c r="B6004" s="23">
        <v>94954</v>
      </c>
      <c r="C6004" s="23" t="s">
        <v>6427</v>
      </c>
      <c r="D6004" s="23" t="s">
        <v>19</v>
      </c>
      <c r="E6004" s="24">
        <v>0.67</v>
      </c>
    </row>
    <row r="6005" spans="2:5" ht="50.1" customHeight="1">
      <c r="B6005" s="23">
        <v>94955</v>
      </c>
      <c r="C6005" s="23" t="s">
        <v>6428</v>
      </c>
      <c r="D6005" s="23" t="s">
        <v>19</v>
      </c>
      <c r="E6005" s="24">
        <v>1.01</v>
      </c>
    </row>
    <row r="6006" spans="2:5" ht="50.1" customHeight="1">
      <c r="B6006" s="23">
        <v>94956</v>
      </c>
      <c r="C6006" s="23" t="s">
        <v>6429</v>
      </c>
      <c r="D6006" s="23" t="s">
        <v>19</v>
      </c>
      <c r="E6006" s="24">
        <v>1.42</v>
      </c>
    </row>
    <row r="6007" spans="2:5" ht="50.1" customHeight="1">
      <c r="B6007" s="23">
        <v>94957</v>
      </c>
      <c r="C6007" s="23" t="s">
        <v>6430</v>
      </c>
      <c r="D6007" s="23" t="s">
        <v>19</v>
      </c>
      <c r="E6007" s="24">
        <v>1.84</v>
      </c>
    </row>
    <row r="6008" spans="2:5" ht="50.1" customHeight="1">
      <c r="B6008" s="23">
        <v>94958</v>
      </c>
      <c r="C6008" s="23" t="s">
        <v>6431</v>
      </c>
      <c r="D6008" s="23" t="s">
        <v>19</v>
      </c>
      <c r="E6008" s="24">
        <v>0.53</v>
      </c>
    </row>
    <row r="6009" spans="2:5" ht="50.1" customHeight="1">
      <c r="B6009" s="23">
        <v>94959</v>
      </c>
      <c r="C6009" s="23" t="s">
        <v>6432</v>
      </c>
      <c r="D6009" s="23" t="s">
        <v>4</v>
      </c>
      <c r="E6009" s="24">
        <v>1.1399999999999999</v>
      </c>
    </row>
    <row r="6010" spans="2:5" ht="50.1" customHeight="1">
      <c r="B6010" s="23">
        <v>94960</v>
      </c>
      <c r="C6010" s="23" t="s">
        <v>6433</v>
      </c>
      <c r="D6010" s="23" t="s">
        <v>4</v>
      </c>
      <c r="E6010" s="24">
        <v>0.94</v>
      </c>
    </row>
    <row r="6011" spans="2:5" ht="50.1" customHeight="1">
      <c r="B6011" s="23">
        <v>94961</v>
      </c>
      <c r="C6011" s="23" t="s">
        <v>6434</v>
      </c>
      <c r="D6011" s="23" t="s">
        <v>4</v>
      </c>
      <c r="E6011" s="24">
        <v>0.42</v>
      </c>
    </row>
    <row r="6012" spans="2:5" ht="50.1" customHeight="1">
      <c r="B6012" s="23" t="s">
        <v>6435</v>
      </c>
      <c r="C6012" s="23" t="s">
        <v>6436</v>
      </c>
      <c r="D6012" s="23" t="s">
        <v>19</v>
      </c>
      <c r="E6012" s="24">
        <v>1.47</v>
      </c>
    </row>
    <row r="6013" spans="2:5" ht="50.1" customHeight="1">
      <c r="B6013" s="23" t="s">
        <v>6437</v>
      </c>
      <c r="C6013" s="23" t="s">
        <v>6438</v>
      </c>
      <c r="D6013" s="23" t="s">
        <v>19</v>
      </c>
      <c r="E6013" s="24">
        <v>7.56</v>
      </c>
    </row>
    <row r="6014" spans="2:5" ht="50.1" customHeight="1">
      <c r="B6014" s="23" t="s">
        <v>6439</v>
      </c>
      <c r="C6014" s="23" t="s">
        <v>6440</v>
      </c>
      <c r="D6014" s="23" t="s">
        <v>19</v>
      </c>
      <c r="E6014" s="24">
        <v>5.45</v>
      </c>
    </row>
    <row r="6015" spans="2:5" ht="50.1" customHeight="1">
      <c r="B6015" s="23" t="s">
        <v>6441</v>
      </c>
      <c r="C6015" s="23" t="s">
        <v>6442</v>
      </c>
      <c r="D6015" s="23" t="s">
        <v>19</v>
      </c>
      <c r="E6015" s="24">
        <v>10.65</v>
      </c>
    </row>
    <row r="6016" spans="2:5" ht="50.1" customHeight="1">
      <c r="B6016" s="23" t="s">
        <v>6443</v>
      </c>
      <c r="C6016" s="23" t="s">
        <v>6444</v>
      </c>
      <c r="D6016" s="23" t="s">
        <v>19</v>
      </c>
      <c r="E6016" s="24">
        <v>21.89</v>
      </c>
    </row>
    <row r="6017" spans="2:5" ht="50.1" customHeight="1">
      <c r="B6017" s="23" t="s">
        <v>6445</v>
      </c>
      <c r="C6017" s="23" t="s">
        <v>6446</v>
      </c>
      <c r="D6017" s="23" t="s">
        <v>19</v>
      </c>
      <c r="E6017" s="24">
        <v>18.61</v>
      </c>
    </row>
    <row r="6018" spans="2:5" ht="50.1" customHeight="1">
      <c r="B6018" s="23" t="s">
        <v>6447</v>
      </c>
      <c r="C6018" s="23" t="s">
        <v>6448</v>
      </c>
      <c r="D6018" s="23" t="s">
        <v>19</v>
      </c>
      <c r="E6018" s="24">
        <v>12.11</v>
      </c>
    </row>
    <row r="6019" spans="2:5" ht="50.1" customHeight="1">
      <c r="B6019" s="23" t="s">
        <v>6449</v>
      </c>
      <c r="C6019" s="23" t="s">
        <v>6450</v>
      </c>
      <c r="D6019" s="23" t="s">
        <v>19</v>
      </c>
      <c r="E6019" s="24">
        <v>3.58</v>
      </c>
    </row>
    <row r="6020" spans="2:5" ht="50.1" customHeight="1">
      <c r="B6020" s="23" t="s">
        <v>6451</v>
      </c>
      <c r="C6020" s="23" t="s">
        <v>6452</v>
      </c>
      <c r="D6020" s="23" t="s">
        <v>18</v>
      </c>
      <c r="E6020" s="24">
        <v>23.66</v>
      </c>
    </row>
    <row r="6021" spans="2:5" ht="50.1" customHeight="1">
      <c r="B6021" s="23">
        <v>84117</v>
      </c>
      <c r="C6021" s="23" t="s">
        <v>6453</v>
      </c>
      <c r="D6021" s="23" t="s">
        <v>19</v>
      </c>
      <c r="E6021" s="24">
        <v>18.18</v>
      </c>
    </row>
    <row r="6022" spans="2:5" ht="50.1" customHeight="1">
      <c r="B6022" s="23">
        <v>84120</v>
      </c>
      <c r="C6022" s="23" t="s">
        <v>6454</v>
      </c>
      <c r="D6022" s="23" t="s">
        <v>19</v>
      </c>
      <c r="E6022" s="24">
        <v>10.95</v>
      </c>
    </row>
    <row r="6023" spans="2:5" ht="50.1" customHeight="1">
      <c r="B6023" s="23">
        <v>84123</v>
      </c>
      <c r="C6023" s="23" t="s">
        <v>6455</v>
      </c>
      <c r="D6023" s="23" t="s">
        <v>19</v>
      </c>
      <c r="E6023" s="24">
        <v>5.47</v>
      </c>
    </row>
    <row r="6024" spans="2:5" ht="50.1" customHeight="1">
      <c r="B6024" s="23">
        <v>84125</v>
      </c>
      <c r="C6024" s="23" t="s">
        <v>6456</v>
      </c>
      <c r="D6024" s="23" t="s">
        <v>19</v>
      </c>
      <c r="E6024" s="24">
        <v>6.76</v>
      </c>
    </row>
    <row r="6025" spans="2:5" ht="50.1" customHeight="1">
      <c r="B6025" s="23" t="s">
        <v>6457</v>
      </c>
      <c r="C6025" s="23" t="s">
        <v>6458</v>
      </c>
      <c r="D6025" s="23" t="s">
        <v>4</v>
      </c>
      <c r="E6025" s="24">
        <v>42.21</v>
      </c>
    </row>
    <row r="6026" spans="2:5" ht="50.1" customHeight="1">
      <c r="B6026" s="23" t="s">
        <v>6459</v>
      </c>
      <c r="C6026" s="23" t="s">
        <v>6460</v>
      </c>
      <c r="D6026" s="23" t="s">
        <v>4</v>
      </c>
      <c r="E6026" s="24">
        <v>75.75</v>
      </c>
    </row>
    <row r="6027" spans="2:5" ht="50.1" customHeight="1">
      <c r="B6027" s="23">
        <v>84127</v>
      </c>
      <c r="C6027" s="23" t="s">
        <v>6461</v>
      </c>
      <c r="D6027" s="23" t="s">
        <v>4</v>
      </c>
      <c r="E6027" s="24">
        <v>310.99</v>
      </c>
    </row>
    <row r="6028" spans="2:5" ht="50.1" customHeight="1">
      <c r="B6028" s="23">
        <v>40841</v>
      </c>
      <c r="C6028" s="23" t="s">
        <v>6462</v>
      </c>
      <c r="D6028" s="23" t="s">
        <v>18</v>
      </c>
      <c r="E6028" s="24">
        <v>103.92</v>
      </c>
    </row>
    <row r="6029" spans="2:5" ht="50.1" customHeight="1">
      <c r="B6029" s="23">
        <v>71516</v>
      </c>
      <c r="C6029" s="23" t="s">
        <v>6463</v>
      </c>
      <c r="D6029" s="23" t="s">
        <v>18</v>
      </c>
      <c r="E6029" s="24">
        <v>407.34</v>
      </c>
    </row>
    <row r="6030" spans="2:5" ht="50.1" customHeight="1">
      <c r="B6030" s="23">
        <v>73361</v>
      </c>
      <c r="C6030" s="23" t="s">
        <v>6464</v>
      </c>
      <c r="D6030" s="23" t="s">
        <v>20</v>
      </c>
      <c r="E6030" s="24">
        <v>342.15</v>
      </c>
    </row>
    <row r="6031" spans="2:5" ht="50.1" customHeight="1">
      <c r="B6031" s="23">
        <v>73714</v>
      </c>
      <c r="C6031" s="23" t="s">
        <v>6465</v>
      </c>
      <c r="D6031" s="23" t="s">
        <v>18</v>
      </c>
      <c r="E6031" s="24">
        <v>1227.5899999999999</v>
      </c>
    </row>
    <row r="6032" spans="2:5" ht="50.1" customHeight="1">
      <c r="B6032" s="23">
        <v>86957</v>
      </c>
      <c r="C6032" s="23" t="s">
        <v>6466</v>
      </c>
      <c r="D6032" s="23" t="s">
        <v>18</v>
      </c>
      <c r="E6032" s="24">
        <v>20.399999999999999</v>
      </c>
    </row>
    <row r="6033" spans="2:5" ht="50.1" customHeight="1">
      <c r="B6033" s="23">
        <v>86958</v>
      </c>
      <c r="C6033" s="23" t="s">
        <v>6467</v>
      </c>
      <c r="D6033" s="23" t="s">
        <v>18</v>
      </c>
      <c r="E6033" s="24">
        <v>16.93</v>
      </c>
    </row>
    <row r="6034" spans="2:5" ht="50.1" customHeight="1">
      <c r="B6034" s="23">
        <v>97010</v>
      </c>
      <c r="C6034" s="23" t="s">
        <v>6468</v>
      </c>
      <c r="D6034" s="23" t="s">
        <v>4</v>
      </c>
      <c r="E6034" s="24">
        <v>48.81</v>
      </c>
    </row>
    <row r="6035" spans="2:5" ht="50.1" customHeight="1">
      <c r="B6035" s="23">
        <v>97011</v>
      </c>
      <c r="C6035" s="23" t="s">
        <v>6469</v>
      </c>
      <c r="D6035" s="23" t="s">
        <v>4</v>
      </c>
      <c r="E6035" s="24">
        <v>37.43</v>
      </c>
    </row>
    <row r="6036" spans="2:5" ht="50.1" customHeight="1">
      <c r="B6036" s="23">
        <v>97012</v>
      </c>
      <c r="C6036" s="23" t="s">
        <v>6470</v>
      </c>
      <c r="D6036" s="23" t="s">
        <v>4</v>
      </c>
      <c r="E6036" s="24">
        <v>31.73</v>
      </c>
    </row>
    <row r="6037" spans="2:5" ht="50.1" customHeight="1">
      <c r="B6037" s="23">
        <v>97013</v>
      </c>
      <c r="C6037" s="23" t="s">
        <v>6471</v>
      </c>
      <c r="D6037" s="23" t="s">
        <v>4</v>
      </c>
      <c r="E6037" s="24">
        <v>51.12</v>
      </c>
    </row>
    <row r="6038" spans="2:5" ht="50.1" customHeight="1">
      <c r="B6038" s="23">
        <v>97014</v>
      </c>
      <c r="C6038" s="23" t="s">
        <v>6472</v>
      </c>
      <c r="D6038" s="23" t="s">
        <v>4</v>
      </c>
      <c r="E6038" s="24">
        <v>39.17</v>
      </c>
    </row>
    <row r="6039" spans="2:5" ht="50.1" customHeight="1">
      <c r="B6039" s="23">
        <v>97015</v>
      </c>
      <c r="C6039" s="23" t="s">
        <v>6473</v>
      </c>
      <c r="D6039" s="23" t="s">
        <v>4</v>
      </c>
      <c r="E6039" s="24">
        <v>33.090000000000003</v>
      </c>
    </row>
    <row r="6040" spans="2:5" ht="50.1" customHeight="1">
      <c r="B6040" s="23">
        <v>97016</v>
      </c>
      <c r="C6040" s="23" t="s">
        <v>6474</v>
      </c>
      <c r="D6040" s="23" t="s">
        <v>4</v>
      </c>
      <c r="E6040" s="24">
        <v>43.11</v>
      </c>
    </row>
    <row r="6041" spans="2:5" ht="50.1" customHeight="1">
      <c r="B6041" s="23">
        <v>97017</v>
      </c>
      <c r="C6041" s="23" t="s">
        <v>6475</v>
      </c>
      <c r="D6041" s="23" t="s">
        <v>4</v>
      </c>
      <c r="E6041" s="24">
        <v>32.32</v>
      </c>
    </row>
    <row r="6042" spans="2:5" ht="50.1" customHeight="1">
      <c r="B6042" s="23">
        <v>97018</v>
      </c>
      <c r="C6042" s="23" t="s">
        <v>6476</v>
      </c>
      <c r="D6042" s="23" t="s">
        <v>4</v>
      </c>
      <c r="E6042" s="24">
        <v>26.69</v>
      </c>
    </row>
    <row r="6043" spans="2:5" ht="50.1" customHeight="1">
      <c r="B6043" s="23">
        <v>97031</v>
      </c>
      <c r="C6043" s="23" t="s">
        <v>6477</v>
      </c>
      <c r="D6043" s="23" t="s">
        <v>4</v>
      </c>
      <c r="E6043" s="24">
        <v>66.95</v>
      </c>
    </row>
    <row r="6044" spans="2:5" ht="50.1" customHeight="1">
      <c r="B6044" s="23">
        <v>97032</v>
      </c>
      <c r="C6044" s="23" t="s">
        <v>6478</v>
      </c>
      <c r="D6044" s="23" t="s">
        <v>4</v>
      </c>
      <c r="E6044" s="24">
        <v>41.28</v>
      </c>
    </row>
    <row r="6045" spans="2:5" ht="50.1" customHeight="1">
      <c r="B6045" s="23">
        <v>97033</v>
      </c>
      <c r="C6045" s="23" t="s">
        <v>6479</v>
      </c>
      <c r="D6045" s="23" t="s">
        <v>4</v>
      </c>
      <c r="E6045" s="24">
        <v>74.17</v>
      </c>
    </row>
    <row r="6046" spans="2:5" ht="50.1" customHeight="1">
      <c r="B6046" s="23">
        <v>97034</v>
      </c>
      <c r="C6046" s="23" t="s">
        <v>6480</v>
      </c>
      <c r="D6046" s="23" t="s">
        <v>4</v>
      </c>
      <c r="E6046" s="24">
        <v>44.24</v>
      </c>
    </row>
    <row r="6047" spans="2:5" ht="50.1" customHeight="1">
      <c r="B6047" s="23">
        <v>97039</v>
      </c>
      <c r="C6047" s="23" t="s">
        <v>6481</v>
      </c>
      <c r="D6047" s="23" t="s">
        <v>19</v>
      </c>
      <c r="E6047" s="24">
        <v>26.29</v>
      </c>
    </row>
    <row r="6048" spans="2:5" ht="50.1" customHeight="1">
      <c r="B6048" s="23">
        <v>97040</v>
      </c>
      <c r="C6048" s="23" t="s">
        <v>6482</v>
      </c>
      <c r="D6048" s="23" t="s">
        <v>19</v>
      </c>
      <c r="E6048" s="24">
        <v>10.3</v>
      </c>
    </row>
    <row r="6049" spans="2:5" ht="50.1" customHeight="1">
      <c r="B6049" s="23">
        <v>97041</v>
      </c>
      <c r="C6049" s="23" t="s">
        <v>6483</v>
      </c>
      <c r="D6049" s="23" t="s">
        <v>19</v>
      </c>
      <c r="E6049" s="24">
        <v>150.13999999999999</v>
      </c>
    </row>
    <row r="6050" spans="2:5" ht="50.1" customHeight="1">
      <c r="B6050" s="23">
        <v>97046</v>
      </c>
      <c r="C6050" s="23" t="s">
        <v>6484</v>
      </c>
      <c r="D6050" s="23" t="s">
        <v>19</v>
      </c>
      <c r="E6050" s="24">
        <v>0.25</v>
      </c>
    </row>
    <row r="6051" spans="2:5" ht="50.1" customHeight="1">
      <c r="B6051" s="23">
        <v>97047</v>
      </c>
      <c r="C6051" s="23" t="s">
        <v>6485</v>
      </c>
      <c r="D6051" s="23" t="s">
        <v>19</v>
      </c>
      <c r="E6051" s="24">
        <v>0.09</v>
      </c>
    </row>
    <row r="6052" spans="2:5" ht="50.1" customHeight="1">
      <c r="B6052" s="23">
        <v>97048</v>
      </c>
      <c r="C6052" s="23" t="s">
        <v>6486</v>
      </c>
      <c r="D6052" s="23" t="s">
        <v>19</v>
      </c>
      <c r="E6052" s="24">
        <v>0.06</v>
      </c>
    </row>
    <row r="6053" spans="2:5" ht="50.1" customHeight="1">
      <c r="B6053" s="23">
        <v>97051</v>
      </c>
      <c r="C6053" s="23" t="s">
        <v>6487</v>
      </c>
      <c r="D6053" s="23" t="s">
        <v>4</v>
      </c>
      <c r="E6053" s="24">
        <v>0.5</v>
      </c>
    </row>
    <row r="6054" spans="2:5" ht="50.1" customHeight="1">
      <c r="B6054" s="23">
        <v>97053</v>
      </c>
      <c r="C6054" s="23" t="s">
        <v>6488</v>
      </c>
      <c r="D6054" s="23" t="s">
        <v>4</v>
      </c>
      <c r="E6054" s="24">
        <v>21.22</v>
      </c>
    </row>
    <row r="6055" spans="2:5" ht="50.1" customHeight="1">
      <c r="B6055" s="23">
        <v>97062</v>
      </c>
      <c r="C6055" s="23" t="s">
        <v>6489</v>
      </c>
      <c r="D6055" s="23" t="s">
        <v>19</v>
      </c>
      <c r="E6055" s="24">
        <v>4.8600000000000003</v>
      </c>
    </row>
    <row r="6056" spans="2:5" ht="50.1" customHeight="1">
      <c r="B6056" s="23">
        <v>97063</v>
      </c>
      <c r="C6056" s="23" t="s">
        <v>6490</v>
      </c>
      <c r="D6056" s="23" t="s">
        <v>19</v>
      </c>
      <c r="E6056" s="24">
        <v>8.85</v>
      </c>
    </row>
    <row r="6057" spans="2:5" ht="50.1" customHeight="1">
      <c r="B6057" s="23">
        <v>97064</v>
      </c>
      <c r="C6057" s="23" t="s">
        <v>6491</v>
      </c>
      <c r="D6057" s="23" t="s">
        <v>4</v>
      </c>
      <c r="E6057" s="24">
        <v>16.54</v>
      </c>
    </row>
    <row r="6058" spans="2:5" ht="50.1" customHeight="1">
      <c r="B6058" s="23">
        <v>97065</v>
      </c>
      <c r="C6058" s="23" t="s">
        <v>6492</v>
      </c>
      <c r="D6058" s="23" t="s">
        <v>20</v>
      </c>
      <c r="E6058" s="24">
        <v>5.95</v>
      </c>
    </row>
    <row r="6059" spans="2:5" ht="50.1" customHeight="1">
      <c r="B6059" s="23">
        <v>97066</v>
      </c>
      <c r="C6059" s="23" t="s">
        <v>6493</v>
      </c>
      <c r="D6059" s="23" t="s">
        <v>19</v>
      </c>
      <c r="E6059" s="24">
        <v>47.47</v>
      </c>
    </row>
    <row r="6060" spans="2:5" ht="50.1" customHeight="1">
      <c r="B6060" s="23">
        <v>97067</v>
      </c>
      <c r="C6060" s="23" t="s">
        <v>6494</v>
      </c>
      <c r="D6060" s="23" t="s">
        <v>4</v>
      </c>
      <c r="E6060" s="24">
        <v>584.91</v>
      </c>
    </row>
    <row r="6061" spans="2:5" ht="50.1" customHeight="1">
      <c r="B6061" s="23" t="s">
        <v>6495</v>
      </c>
      <c r="C6061" s="23" t="s">
        <v>6496</v>
      </c>
      <c r="D6061" s="23" t="s">
        <v>18</v>
      </c>
      <c r="E6061" s="24">
        <v>85.41</v>
      </c>
    </row>
    <row r="6062" spans="2:5" ht="50.1" customHeight="1">
      <c r="B6062" s="23">
        <v>73672</v>
      </c>
      <c r="C6062" s="23" t="s">
        <v>41</v>
      </c>
      <c r="D6062" s="23" t="s">
        <v>19</v>
      </c>
      <c r="E6062" s="24">
        <v>0.33</v>
      </c>
    </row>
    <row r="6063" spans="2:5" ht="50.1" customHeight="1">
      <c r="B6063" s="23" t="s">
        <v>6497</v>
      </c>
      <c r="C6063" s="23" t="s">
        <v>6498</v>
      </c>
      <c r="D6063" s="23" t="s">
        <v>19</v>
      </c>
      <c r="E6063" s="24">
        <v>0.47</v>
      </c>
    </row>
    <row r="6064" spans="2:5" ht="50.1" customHeight="1">
      <c r="B6064" s="23" t="s">
        <v>6499</v>
      </c>
      <c r="C6064" s="23" t="s">
        <v>6500</v>
      </c>
      <c r="D6064" s="23" t="s">
        <v>19</v>
      </c>
      <c r="E6064" s="24">
        <v>0.12</v>
      </c>
    </row>
    <row r="6065" spans="2:5" ht="50.1" customHeight="1">
      <c r="B6065" s="23" t="s">
        <v>6501</v>
      </c>
      <c r="C6065" s="23" t="s">
        <v>6502</v>
      </c>
      <c r="D6065" s="23" t="s">
        <v>19</v>
      </c>
      <c r="E6065" s="24">
        <v>1.1399999999999999</v>
      </c>
    </row>
    <row r="6066" spans="2:5" ht="50.1" customHeight="1">
      <c r="B6066" s="23">
        <v>85331</v>
      </c>
      <c r="C6066" s="23" t="s">
        <v>6503</v>
      </c>
      <c r="D6066" s="23" t="s">
        <v>19</v>
      </c>
      <c r="E6066" s="24">
        <v>1.1000000000000001</v>
      </c>
    </row>
    <row r="6067" spans="2:5" ht="50.1" customHeight="1">
      <c r="B6067" s="23">
        <v>85422</v>
      </c>
      <c r="C6067" s="23" t="s">
        <v>6504</v>
      </c>
      <c r="D6067" s="23" t="s">
        <v>19</v>
      </c>
      <c r="E6067" s="24">
        <v>5.73</v>
      </c>
    </row>
    <row r="6068" spans="2:5" ht="50.1" customHeight="1">
      <c r="B6068" s="23" t="s">
        <v>6505</v>
      </c>
      <c r="C6068" s="23" t="s">
        <v>6506</v>
      </c>
      <c r="D6068" s="23" t="s">
        <v>19</v>
      </c>
      <c r="E6068" s="24">
        <v>47.17</v>
      </c>
    </row>
    <row r="6069" spans="2:5" ht="50.1" customHeight="1">
      <c r="B6069" s="23" t="s">
        <v>6507</v>
      </c>
      <c r="C6069" s="23" t="s">
        <v>6508</v>
      </c>
      <c r="D6069" s="23" t="s">
        <v>4</v>
      </c>
      <c r="E6069" s="24">
        <v>2.37</v>
      </c>
    </row>
    <row r="6070" spans="2:5" ht="50.1" customHeight="1">
      <c r="B6070" s="23" t="s">
        <v>6509</v>
      </c>
      <c r="C6070" s="23" t="s">
        <v>6510</v>
      </c>
      <c r="D6070" s="23" t="s">
        <v>19</v>
      </c>
      <c r="E6070" s="24">
        <v>59.99</v>
      </c>
    </row>
    <row r="6071" spans="2:5" ht="50.1" customHeight="1">
      <c r="B6071" s="23" t="s">
        <v>6511</v>
      </c>
      <c r="C6071" s="23" t="s">
        <v>6512</v>
      </c>
      <c r="D6071" s="23" t="s">
        <v>19</v>
      </c>
      <c r="E6071" s="24">
        <v>49.91</v>
      </c>
    </row>
    <row r="6072" spans="2:5" ht="50.1" customHeight="1">
      <c r="B6072" s="23">
        <v>84126</v>
      </c>
      <c r="C6072" s="23" t="s">
        <v>6513</v>
      </c>
      <c r="D6072" s="23" t="s">
        <v>19</v>
      </c>
      <c r="E6072" s="24">
        <v>33.729999999999997</v>
      </c>
    </row>
    <row r="6073" spans="2:5" ht="50.1" customHeight="1">
      <c r="B6073" s="23">
        <v>85421</v>
      </c>
      <c r="C6073" s="23" t="s">
        <v>6514</v>
      </c>
      <c r="D6073" s="23" t="s">
        <v>19</v>
      </c>
      <c r="E6073" s="24">
        <v>11.28</v>
      </c>
    </row>
    <row r="6074" spans="2:5" ht="50.1" customHeight="1">
      <c r="B6074" s="23">
        <v>97621</v>
      </c>
      <c r="C6074" s="23" t="s">
        <v>6515</v>
      </c>
      <c r="D6074" s="23" t="s">
        <v>20</v>
      </c>
      <c r="E6074" s="24">
        <v>77.569999999999993</v>
      </c>
    </row>
    <row r="6075" spans="2:5" ht="50.1" customHeight="1">
      <c r="B6075" s="23">
        <v>97622</v>
      </c>
      <c r="C6075" s="23" t="s">
        <v>6516</v>
      </c>
      <c r="D6075" s="23" t="s">
        <v>20</v>
      </c>
      <c r="E6075" s="24">
        <v>37.81</v>
      </c>
    </row>
    <row r="6076" spans="2:5" ht="50.1" customHeight="1">
      <c r="B6076" s="23">
        <v>97623</v>
      </c>
      <c r="C6076" s="23" t="s">
        <v>6517</v>
      </c>
      <c r="D6076" s="23" t="s">
        <v>20</v>
      </c>
      <c r="E6076" s="24">
        <v>115.82</v>
      </c>
    </row>
    <row r="6077" spans="2:5" ht="50.1" customHeight="1">
      <c r="B6077" s="23">
        <v>97624</v>
      </c>
      <c r="C6077" s="23" t="s">
        <v>6518</v>
      </c>
      <c r="D6077" s="23" t="s">
        <v>20</v>
      </c>
      <c r="E6077" s="24">
        <v>71.09</v>
      </c>
    </row>
    <row r="6078" spans="2:5" ht="50.1" customHeight="1">
      <c r="B6078" s="36">
        <v>97625</v>
      </c>
      <c r="C6078" s="36" t="s">
        <v>6519</v>
      </c>
      <c r="D6078" s="36" t="s">
        <v>20</v>
      </c>
      <c r="E6078" s="37">
        <v>38.07</v>
      </c>
    </row>
    <row r="6079" spans="2:5" ht="50.1" customHeight="1">
      <c r="B6079" s="23">
        <v>97626</v>
      </c>
      <c r="C6079" s="23" t="s">
        <v>6520</v>
      </c>
      <c r="D6079" s="23" t="s">
        <v>20</v>
      </c>
      <c r="E6079" s="24">
        <v>392.18</v>
      </c>
    </row>
    <row r="6080" spans="2:5" ht="50.1" customHeight="1">
      <c r="B6080" s="23">
        <v>97627</v>
      </c>
      <c r="C6080" s="23" t="s">
        <v>6521</v>
      </c>
      <c r="D6080" s="23" t="s">
        <v>20</v>
      </c>
      <c r="E6080" s="24">
        <v>188.7</v>
      </c>
    </row>
    <row r="6081" spans="2:5" ht="50.1" customHeight="1">
      <c r="B6081" s="23">
        <v>97628</v>
      </c>
      <c r="C6081" s="23" t="s">
        <v>6522</v>
      </c>
      <c r="D6081" s="23" t="s">
        <v>20</v>
      </c>
      <c r="E6081" s="24">
        <v>186.86</v>
      </c>
    </row>
    <row r="6082" spans="2:5" ht="50.1" customHeight="1">
      <c r="B6082" s="23">
        <v>97629</v>
      </c>
      <c r="C6082" s="23" t="s">
        <v>6523</v>
      </c>
      <c r="D6082" s="23" t="s">
        <v>20</v>
      </c>
      <c r="E6082" s="24">
        <v>89.35</v>
      </c>
    </row>
    <row r="6083" spans="2:5" ht="50.1" customHeight="1">
      <c r="B6083" s="23">
        <v>97631</v>
      </c>
      <c r="C6083" s="23" t="s">
        <v>6524</v>
      </c>
      <c r="D6083" s="23" t="s">
        <v>19</v>
      </c>
      <c r="E6083" s="24">
        <v>2.2400000000000002</v>
      </c>
    </row>
    <row r="6084" spans="2:5" ht="50.1" customHeight="1">
      <c r="B6084" s="23">
        <v>97632</v>
      </c>
      <c r="C6084" s="23" t="s">
        <v>6525</v>
      </c>
      <c r="D6084" s="23" t="s">
        <v>4</v>
      </c>
      <c r="E6084" s="24">
        <v>1.82</v>
      </c>
    </row>
    <row r="6085" spans="2:5" ht="50.1" customHeight="1">
      <c r="B6085" s="23">
        <v>97633</v>
      </c>
      <c r="C6085" s="23" t="s">
        <v>6526</v>
      </c>
      <c r="D6085" s="23" t="s">
        <v>19</v>
      </c>
      <c r="E6085" s="24">
        <v>15.89</v>
      </c>
    </row>
    <row r="6086" spans="2:5" ht="50.1" customHeight="1">
      <c r="B6086" s="23">
        <v>97634</v>
      </c>
      <c r="C6086" s="23" t="s">
        <v>6527</v>
      </c>
      <c r="D6086" s="23" t="s">
        <v>19</v>
      </c>
      <c r="E6086" s="24">
        <v>8.77</v>
      </c>
    </row>
    <row r="6087" spans="2:5" ht="50.1" customHeight="1">
      <c r="B6087" s="23">
        <v>97635</v>
      </c>
      <c r="C6087" s="23" t="s">
        <v>6528</v>
      </c>
      <c r="D6087" s="23" t="s">
        <v>19</v>
      </c>
      <c r="E6087" s="24">
        <v>9.14</v>
      </c>
    </row>
    <row r="6088" spans="2:5" ht="50.1" customHeight="1">
      <c r="B6088" s="23">
        <v>97636</v>
      </c>
      <c r="C6088" s="23" t="s">
        <v>6529</v>
      </c>
      <c r="D6088" s="23" t="s">
        <v>19</v>
      </c>
      <c r="E6088" s="24">
        <v>9.32</v>
      </c>
    </row>
    <row r="6089" spans="2:5" ht="50.1" customHeight="1">
      <c r="B6089" s="23">
        <v>97637</v>
      </c>
      <c r="C6089" s="23" t="s">
        <v>6530</v>
      </c>
      <c r="D6089" s="23" t="s">
        <v>19</v>
      </c>
      <c r="E6089" s="24">
        <v>1.94</v>
      </c>
    </row>
    <row r="6090" spans="2:5" ht="50.1" customHeight="1">
      <c r="B6090" s="23">
        <v>97638</v>
      </c>
      <c r="C6090" s="23" t="s">
        <v>6531</v>
      </c>
      <c r="D6090" s="23" t="s">
        <v>19</v>
      </c>
      <c r="E6090" s="24">
        <v>5.67</v>
      </c>
    </row>
    <row r="6091" spans="2:5" ht="50.1" customHeight="1">
      <c r="B6091" s="23">
        <v>97639</v>
      </c>
      <c r="C6091" s="23" t="s">
        <v>6532</v>
      </c>
      <c r="D6091" s="23" t="s">
        <v>19</v>
      </c>
      <c r="E6091" s="24">
        <v>13.69</v>
      </c>
    </row>
    <row r="6092" spans="2:5" ht="50.1" customHeight="1">
      <c r="B6092" s="23">
        <v>97640</v>
      </c>
      <c r="C6092" s="23" t="s">
        <v>6533</v>
      </c>
      <c r="D6092" s="23" t="s">
        <v>19</v>
      </c>
      <c r="E6092" s="24">
        <v>1.23</v>
      </c>
    </row>
    <row r="6093" spans="2:5" ht="50.1" customHeight="1">
      <c r="B6093" s="23">
        <v>97641</v>
      </c>
      <c r="C6093" s="23" t="s">
        <v>6534</v>
      </c>
      <c r="D6093" s="23" t="s">
        <v>19</v>
      </c>
      <c r="E6093" s="24">
        <v>3.41</v>
      </c>
    </row>
    <row r="6094" spans="2:5" ht="50.1" customHeight="1">
      <c r="B6094" s="23">
        <v>97642</v>
      </c>
      <c r="C6094" s="23" t="s">
        <v>6535</v>
      </c>
      <c r="D6094" s="23" t="s">
        <v>19</v>
      </c>
      <c r="E6094" s="24">
        <v>2.2000000000000002</v>
      </c>
    </row>
    <row r="6095" spans="2:5" ht="50.1" customHeight="1">
      <c r="B6095" s="23">
        <v>97643</v>
      </c>
      <c r="C6095" s="23" t="s">
        <v>6536</v>
      </c>
      <c r="D6095" s="23" t="s">
        <v>19</v>
      </c>
      <c r="E6095" s="24">
        <v>16.809999999999999</v>
      </c>
    </row>
    <row r="6096" spans="2:5" ht="50.1" customHeight="1">
      <c r="B6096" s="23">
        <v>97644</v>
      </c>
      <c r="C6096" s="23" t="s">
        <v>6537</v>
      </c>
      <c r="D6096" s="23" t="s">
        <v>19</v>
      </c>
      <c r="E6096" s="24">
        <v>6.33</v>
      </c>
    </row>
    <row r="6097" spans="2:5" ht="50.1" customHeight="1">
      <c r="B6097" s="23">
        <v>97645</v>
      </c>
      <c r="C6097" s="23" t="s">
        <v>6538</v>
      </c>
      <c r="D6097" s="23" t="s">
        <v>19</v>
      </c>
      <c r="E6097" s="24">
        <v>18.32</v>
      </c>
    </row>
    <row r="6098" spans="2:5" ht="50.1" customHeight="1">
      <c r="B6098" s="23">
        <v>97647</v>
      </c>
      <c r="C6098" s="23" t="s">
        <v>6539</v>
      </c>
      <c r="D6098" s="23" t="s">
        <v>19</v>
      </c>
      <c r="E6098" s="24">
        <v>2.46</v>
      </c>
    </row>
    <row r="6099" spans="2:5" ht="50.1" customHeight="1">
      <c r="B6099" s="23">
        <v>97648</v>
      </c>
      <c r="C6099" s="23" t="s">
        <v>6540</v>
      </c>
      <c r="D6099" s="23" t="s">
        <v>19</v>
      </c>
      <c r="E6099" s="24">
        <v>1.42</v>
      </c>
    </row>
    <row r="6100" spans="2:5" ht="50.1" customHeight="1">
      <c r="B6100" s="23">
        <v>97649</v>
      </c>
      <c r="C6100" s="23" t="s">
        <v>6541</v>
      </c>
      <c r="D6100" s="23" t="s">
        <v>19</v>
      </c>
      <c r="E6100" s="24">
        <v>3.06</v>
      </c>
    </row>
    <row r="6101" spans="2:5" ht="50.1" customHeight="1">
      <c r="B6101" s="23">
        <v>97650</v>
      </c>
      <c r="C6101" s="23" t="s">
        <v>6542</v>
      </c>
      <c r="D6101" s="23" t="s">
        <v>19</v>
      </c>
      <c r="E6101" s="24">
        <v>5.3</v>
      </c>
    </row>
    <row r="6102" spans="2:5" ht="50.1" customHeight="1">
      <c r="B6102" s="23">
        <v>97651</v>
      </c>
      <c r="C6102" s="23" t="s">
        <v>6543</v>
      </c>
      <c r="D6102" s="23" t="s">
        <v>18</v>
      </c>
      <c r="E6102" s="24">
        <v>58.71</v>
      </c>
    </row>
    <row r="6103" spans="2:5" ht="50.1" customHeight="1">
      <c r="B6103" s="23">
        <v>97652</v>
      </c>
      <c r="C6103" s="23" t="s">
        <v>6544</v>
      </c>
      <c r="D6103" s="23" t="s">
        <v>18</v>
      </c>
      <c r="E6103" s="24">
        <v>133.1</v>
      </c>
    </row>
    <row r="6104" spans="2:5" ht="50.1" customHeight="1">
      <c r="B6104" s="23">
        <v>97653</v>
      </c>
      <c r="C6104" s="23" t="s">
        <v>6545</v>
      </c>
      <c r="D6104" s="23" t="s">
        <v>18</v>
      </c>
      <c r="E6104" s="24">
        <v>86.09</v>
      </c>
    </row>
    <row r="6105" spans="2:5" ht="50.1" customHeight="1">
      <c r="B6105" s="23">
        <v>97654</v>
      </c>
      <c r="C6105" s="23" t="s">
        <v>6546</v>
      </c>
      <c r="D6105" s="23" t="s">
        <v>18</v>
      </c>
      <c r="E6105" s="24">
        <v>106.45</v>
      </c>
    </row>
    <row r="6106" spans="2:5" ht="50.1" customHeight="1">
      <c r="B6106" s="23">
        <v>97655</v>
      </c>
      <c r="C6106" s="23" t="s">
        <v>6547</v>
      </c>
      <c r="D6106" s="23" t="s">
        <v>19</v>
      </c>
      <c r="E6106" s="24">
        <v>15.16</v>
      </c>
    </row>
    <row r="6107" spans="2:5" ht="50.1" customHeight="1">
      <c r="B6107" s="23">
        <v>97656</v>
      </c>
      <c r="C6107" s="23" t="s">
        <v>6548</v>
      </c>
      <c r="D6107" s="23" t="s">
        <v>18</v>
      </c>
      <c r="E6107" s="24">
        <v>152.29</v>
      </c>
    </row>
    <row r="6108" spans="2:5" ht="50.1" customHeight="1">
      <c r="B6108" s="23">
        <v>97657</v>
      </c>
      <c r="C6108" s="23" t="s">
        <v>6549</v>
      </c>
      <c r="D6108" s="23" t="s">
        <v>18</v>
      </c>
      <c r="E6108" s="24">
        <v>301.85000000000002</v>
      </c>
    </row>
    <row r="6109" spans="2:5" ht="50.1" customHeight="1">
      <c r="B6109" s="23">
        <v>97658</v>
      </c>
      <c r="C6109" s="23" t="s">
        <v>6550</v>
      </c>
      <c r="D6109" s="23" t="s">
        <v>18</v>
      </c>
      <c r="E6109" s="24">
        <v>123.02</v>
      </c>
    </row>
    <row r="6110" spans="2:5" ht="50.1" customHeight="1">
      <c r="B6110" s="23">
        <v>97659</v>
      </c>
      <c r="C6110" s="23" t="s">
        <v>6551</v>
      </c>
      <c r="D6110" s="23" t="s">
        <v>18</v>
      </c>
      <c r="E6110" s="24">
        <v>166.04</v>
      </c>
    </row>
    <row r="6111" spans="2:5" ht="50.1" customHeight="1">
      <c r="B6111" s="23">
        <v>97660</v>
      </c>
      <c r="C6111" s="23" t="s">
        <v>6552</v>
      </c>
      <c r="D6111" s="23" t="s">
        <v>18</v>
      </c>
      <c r="E6111" s="24">
        <v>0.45</v>
      </c>
    </row>
    <row r="6112" spans="2:5" ht="50.1" customHeight="1">
      <c r="B6112" s="23">
        <v>97661</v>
      </c>
      <c r="C6112" s="23" t="s">
        <v>6553</v>
      </c>
      <c r="D6112" s="23" t="s">
        <v>4</v>
      </c>
      <c r="E6112" s="24">
        <v>0.45</v>
      </c>
    </row>
    <row r="6113" spans="2:5" ht="50.1" customHeight="1">
      <c r="B6113" s="23">
        <v>97662</v>
      </c>
      <c r="C6113" s="23" t="s">
        <v>6554</v>
      </c>
      <c r="D6113" s="23" t="s">
        <v>4</v>
      </c>
      <c r="E6113" s="24">
        <v>0.34</v>
      </c>
    </row>
    <row r="6114" spans="2:5" ht="50.1" customHeight="1">
      <c r="B6114" s="23">
        <v>97663</v>
      </c>
      <c r="C6114" s="23" t="s">
        <v>6555</v>
      </c>
      <c r="D6114" s="23" t="s">
        <v>18</v>
      </c>
      <c r="E6114" s="24">
        <v>8.44</v>
      </c>
    </row>
    <row r="6115" spans="2:5" ht="50.1" customHeight="1">
      <c r="B6115" s="23">
        <v>97664</v>
      </c>
      <c r="C6115" s="23" t="s">
        <v>6556</v>
      </c>
      <c r="D6115" s="23" t="s">
        <v>18</v>
      </c>
      <c r="E6115" s="24">
        <v>1.04</v>
      </c>
    </row>
    <row r="6116" spans="2:5" ht="50.1" customHeight="1">
      <c r="B6116" s="23">
        <v>97665</v>
      </c>
      <c r="C6116" s="23" t="s">
        <v>6557</v>
      </c>
      <c r="D6116" s="23" t="s">
        <v>18</v>
      </c>
      <c r="E6116" s="24">
        <v>0.88</v>
      </c>
    </row>
    <row r="6117" spans="2:5" ht="50.1" customHeight="1">
      <c r="B6117" s="23">
        <v>97666</v>
      </c>
      <c r="C6117" s="23" t="s">
        <v>6558</v>
      </c>
      <c r="D6117" s="23" t="s">
        <v>18</v>
      </c>
      <c r="E6117" s="24">
        <v>6.15</v>
      </c>
    </row>
    <row r="6118" spans="2:5" ht="50.1" customHeight="1">
      <c r="B6118" s="23">
        <v>85423</v>
      </c>
      <c r="C6118" s="23" t="s">
        <v>6559</v>
      </c>
      <c r="D6118" s="23" t="s">
        <v>19</v>
      </c>
      <c r="E6118" s="24">
        <v>6.36</v>
      </c>
    </row>
    <row r="6119" spans="2:5" ht="50.1" customHeight="1">
      <c r="B6119" s="23">
        <v>85424</v>
      </c>
      <c r="C6119" s="23" t="s">
        <v>6560</v>
      </c>
      <c r="D6119" s="23" t="s">
        <v>19</v>
      </c>
      <c r="E6119" s="24">
        <v>20.079999999999998</v>
      </c>
    </row>
    <row r="6120" spans="2:5" ht="50.1" customHeight="1">
      <c r="B6120" s="23">
        <v>72742</v>
      </c>
      <c r="C6120" s="23" t="s">
        <v>6561</v>
      </c>
      <c r="D6120" s="23" t="s">
        <v>18</v>
      </c>
      <c r="E6120" s="24">
        <v>713.92</v>
      </c>
    </row>
    <row r="6121" spans="2:5" ht="50.1" customHeight="1">
      <c r="B6121" s="23">
        <v>72743</v>
      </c>
      <c r="C6121" s="23" t="s">
        <v>6562</v>
      </c>
      <c r="D6121" s="23" t="s">
        <v>18</v>
      </c>
      <c r="E6121" s="24">
        <v>356.96</v>
      </c>
    </row>
    <row r="6122" spans="2:5" ht="50.1" customHeight="1">
      <c r="B6122" s="23" t="s">
        <v>6563</v>
      </c>
      <c r="C6122" s="23" t="s">
        <v>6564</v>
      </c>
      <c r="D6122" s="23" t="s">
        <v>12323</v>
      </c>
      <c r="E6122" s="24">
        <v>40.24</v>
      </c>
    </row>
    <row r="6123" spans="2:5" ht="50.1" customHeight="1">
      <c r="B6123" s="23" t="s">
        <v>6565</v>
      </c>
      <c r="C6123" s="23" t="s">
        <v>6566</v>
      </c>
      <c r="D6123" s="23" t="s">
        <v>12323</v>
      </c>
      <c r="E6123" s="24">
        <v>55.97</v>
      </c>
    </row>
    <row r="6124" spans="2:5" ht="50.1" customHeight="1">
      <c r="B6124" s="23" t="s">
        <v>6567</v>
      </c>
      <c r="C6124" s="23" t="s">
        <v>6568</v>
      </c>
      <c r="D6124" s="23" t="s">
        <v>20</v>
      </c>
      <c r="E6124" s="24">
        <v>26.7</v>
      </c>
    </row>
    <row r="6125" spans="2:5" ht="50.1" customHeight="1">
      <c r="B6125" s="23" t="s">
        <v>6569</v>
      </c>
      <c r="C6125" s="23" t="s">
        <v>6570</v>
      </c>
      <c r="D6125" s="23" t="s">
        <v>20</v>
      </c>
      <c r="E6125" s="24">
        <v>24.38</v>
      </c>
    </row>
    <row r="6126" spans="2:5" ht="50.1" customHeight="1">
      <c r="B6126" s="23" t="s">
        <v>6571</v>
      </c>
      <c r="C6126" s="23" t="s">
        <v>6572</v>
      </c>
      <c r="D6126" s="23" t="s">
        <v>20</v>
      </c>
      <c r="E6126" s="24">
        <v>2.1</v>
      </c>
    </row>
    <row r="6127" spans="2:5" ht="50.1" customHeight="1">
      <c r="B6127" s="23" t="s">
        <v>6573</v>
      </c>
      <c r="C6127" s="23" t="s">
        <v>6574</v>
      </c>
      <c r="D6127" s="23" t="s">
        <v>19</v>
      </c>
      <c r="E6127" s="24">
        <v>0.97</v>
      </c>
    </row>
    <row r="6128" spans="2:5" ht="50.1" customHeight="1">
      <c r="B6128" s="23" t="s">
        <v>6575</v>
      </c>
      <c r="C6128" s="23" t="s">
        <v>6576</v>
      </c>
      <c r="D6128" s="23" t="s">
        <v>20</v>
      </c>
      <c r="E6128" s="24">
        <v>1.75</v>
      </c>
    </row>
    <row r="6129" spans="2:5" ht="50.1" customHeight="1">
      <c r="B6129" s="23" t="s">
        <v>6577</v>
      </c>
      <c r="C6129" s="23" t="s">
        <v>6578</v>
      </c>
      <c r="D6129" s="23" t="s">
        <v>20</v>
      </c>
      <c r="E6129" s="24">
        <v>1.75</v>
      </c>
    </row>
    <row r="6130" spans="2:5" ht="50.1" customHeight="1">
      <c r="B6130" s="23" t="s">
        <v>6579</v>
      </c>
      <c r="C6130" s="23" t="s">
        <v>6580</v>
      </c>
      <c r="D6130" s="23" t="s">
        <v>20</v>
      </c>
      <c r="E6130" s="24">
        <v>1.88</v>
      </c>
    </row>
    <row r="6131" spans="2:5" ht="50.1" customHeight="1">
      <c r="B6131" s="23" t="s">
        <v>6581</v>
      </c>
      <c r="C6131" s="23" t="s">
        <v>6582</v>
      </c>
      <c r="D6131" s="23" t="s">
        <v>20</v>
      </c>
      <c r="E6131" s="24">
        <v>1.75</v>
      </c>
    </row>
    <row r="6132" spans="2:5" ht="50.1" customHeight="1">
      <c r="B6132" s="23" t="s">
        <v>6583</v>
      </c>
      <c r="C6132" s="23" t="s">
        <v>6584</v>
      </c>
      <c r="D6132" s="23" t="s">
        <v>20</v>
      </c>
      <c r="E6132" s="24">
        <v>1.92</v>
      </c>
    </row>
    <row r="6133" spans="2:5" ht="50.1" customHeight="1">
      <c r="B6133" s="23" t="s">
        <v>6585</v>
      </c>
      <c r="C6133" s="23" t="s">
        <v>6586</v>
      </c>
      <c r="D6133" s="23" t="s">
        <v>18</v>
      </c>
      <c r="E6133" s="24">
        <v>151.69999999999999</v>
      </c>
    </row>
    <row r="6134" spans="2:5" ht="50.1" customHeight="1">
      <c r="B6134" s="23" t="s">
        <v>6587</v>
      </c>
      <c r="C6134" s="23" t="s">
        <v>6588</v>
      </c>
      <c r="D6134" s="23" t="s">
        <v>18</v>
      </c>
      <c r="E6134" s="24">
        <v>196.32</v>
      </c>
    </row>
    <row r="6135" spans="2:5" ht="50.1" customHeight="1">
      <c r="B6135" s="23" t="s">
        <v>6589</v>
      </c>
      <c r="C6135" s="23" t="s">
        <v>6590</v>
      </c>
      <c r="D6135" s="23" t="s">
        <v>18</v>
      </c>
      <c r="E6135" s="24">
        <v>178.48</v>
      </c>
    </row>
    <row r="6136" spans="2:5" ht="50.1" customHeight="1">
      <c r="B6136" s="23" t="s">
        <v>6591</v>
      </c>
      <c r="C6136" s="23" t="s">
        <v>6592</v>
      </c>
      <c r="D6136" s="23" t="s">
        <v>18</v>
      </c>
      <c r="E6136" s="24">
        <v>196.32</v>
      </c>
    </row>
    <row r="6137" spans="2:5" ht="50.1" customHeight="1">
      <c r="B6137" s="23" t="s">
        <v>6593</v>
      </c>
      <c r="C6137" s="23" t="s">
        <v>6594</v>
      </c>
      <c r="D6137" s="23" t="s">
        <v>18</v>
      </c>
      <c r="E6137" s="24">
        <v>156.16</v>
      </c>
    </row>
    <row r="6138" spans="2:5" ht="50.1" customHeight="1">
      <c r="B6138" s="23" t="s">
        <v>6595</v>
      </c>
      <c r="C6138" s="23" t="s">
        <v>6596</v>
      </c>
      <c r="D6138" s="23" t="s">
        <v>18</v>
      </c>
      <c r="E6138" s="24">
        <v>142.78</v>
      </c>
    </row>
    <row r="6139" spans="2:5" ht="50.1" customHeight="1">
      <c r="B6139" s="23" t="s">
        <v>6597</v>
      </c>
      <c r="C6139" s="23" t="s">
        <v>6598</v>
      </c>
      <c r="D6139" s="23" t="s">
        <v>18</v>
      </c>
      <c r="E6139" s="24">
        <v>169.55</v>
      </c>
    </row>
    <row r="6140" spans="2:5" ht="50.1" customHeight="1">
      <c r="B6140" s="23" t="s">
        <v>6599</v>
      </c>
      <c r="C6140" s="23" t="s">
        <v>6600</v>
      </c>
      <c r="D6140" s="23" t="s">
        <v>18</v>
      </c>
      <c r="E6140" s="24">
        <v>89.24</v>
      </c>
    </row>
    <row r="6141" spans="2:5" ht="50.1" customHeight="1">
      <c r="B6141" s="23" t="s">
        <v>6601</v>
      </c>
      <c r="C6141" s="23" t="s">
        <v>6602</v>
      </c>
      <c r="D6141" s="23" t="s">
        <v>18</v>
      </c>
      <c r="E6141" s="24">
        <v>80.31</v>
      </c>
    </row>
    <row r="6142" spans="2:5" ht="50.1" customHeight="1">
      <c r="B6142" s="23" t="s">
        <v>6603</v>
      </c>
      <c r="C6142" s="23" t="s">
        <v>6604</v>
      </c>
      <c r="D6142" s="23" t="s">
        <v>18</v>
      </c>
      <c r="E6142" s="24">
        <v>169.55</v>
      </c>
    </row>
    <row r="6143" spans="2:5" ht="50.1" customHeight="1">
      <c r="B6143" s="23" t="s">
        <v>6605</v>
      </c>
      <c r="C6143" s="23" t="s">
        <v>6606</v>
      </c>
      <c r="D6143" s="23" t="s">
        <v>18</v>
      </c>
      <c r="E6143" s="24">
        <v>258.79000000000002</v>
      </c>
    </row>
    <row r="6144" spans="2:5" ht="50.1" customHeight="1">
      <c r="B6144" s="23" t="s">
        <v>6607</v>
      </c>
      <c r="C6144" s="23" t="s">
        <v>6608</v>
      </c>
      <c r="D6144" s="23" t="s">
        <v>18</v>
      </c>
      <c r="E6144" s="24">
        <v>339.11</v>
      </c>
    </row>
    <row r="6145" spans="2:5" ht="50.1" customHeight="1">
      <c r="B6145" s="23" t="s">
        <v>6609</v>
      </c>
      <c r="C6145" s="23" t="s">
        <v>6610</v>
      </c>
      <c r="D6145" s="23" t="s">
        <v>18</v>
      </c>
      <c r="E6145" s="24">
        <v>178.48</v>
      </c>
    </row>
    <row r="6146" spans="2:5" ht="50.1" customHeight="1">
      <c r="B6146" s="23" t="s">
        <v>6611</v>
      </c>
      <c r="C6146" s="23" t="s">
        <v>6612</v>
      </c>
      <c r="D6146" s="23" t="s">
        <v>18</v>
      </c>
      <c r="E6146" s="24">
        <v>62.46</v>
      </c>
    </row>
    <row r="6147" spans="2:5" ht="50.1" customHeight="1">
      <c r="B6147" s="23" t="s">
        <v>6613</v>
      </c>
      <c r="C6147" s="23" t="s">
        <v>6614</v>
      </c>
      <c r="D6147" s="23" t="s">
        <v>18</v>
      </c>
      <c r="E6147" s="24">
        <v>71.39</v>
      </c>
    </row>
    <row r="6148" spans="2:5" ht="50.1" customHeight="1">
      <c r="B6148" s="23" t="s">
        <v>6615</v>
      </c>
      <c r="C6148" s="23" t="s">
        <v>6616</v>
      </c>
      <c r="D6148" s="23" t="s">
        <v>18</v>
      </c>
      <c r="E6148" s="24">
        <v>80.31</v>
      </c>
    </row>
    <row r="6149" spans="2:5" ht="50.1" customHeight="1">
      <c r="B6149" s="23" t="s">
        <v>6617</v>
      </c>
      <c r="C6149" s="23" t="s">
        <v>6618</v>
      </c>
      <c r="D6149" s="23" t="s">
        <v>18</v>
      </c>
      <c r="E6149" s="24">
        <v>374.8</v>
      </c>
    </row>
    <row r="6150" spans="2:5" ht="50.1" customHeight="1">
      <c r="B6150" s="23" t="s">
        <v>6619</v>
      </c>
      <c r="C6150" s="23" t="s">
        <v>6620</v>
      </c>
      <c r="D6150" s="23" t="s">
        <v>18</v>
      </c>
      <c r="E6150" s="24">
        <v>98.16</v>
      </c>
    </row>
    <row r="6151" spans="2:5" ht="50.1" customHeight="1">
      <c r="B6151" s="23" t="s">
        <v>6621</v>
      </c>
      <c r="C6151" s="23" t="s">
        <v>6622</v>
      </c>
      <c r="D6151" s="23" t="s">
        <v>18</v>
      </c>
      <c r="E6151" s="24">
        <v>205.25</v>
      </c>
    </row>
    <row r="6152" spans="2:5" ht="50.1" customHeight="1">
      <c r="B6152" s="23" t="s">
        <v>6623</v>
      </c>
      <c r="C6152" s="23" t="s">
        <v>6624</v>
      </c>
      <c r="D6152" s="23" t="s">
        <v>18</v>
      </c>
      <c r="E6152" s="24">
        <v>232.02</v>
      </c>
    </row>
    <row r="6153" spans="2:5" ht="50.1" customHeight="1">
      <c r="B6153" s="23" t="s">
        <v>6625</v>
      </c>
      <c r="C6153" s="23" t="s">
        <v>6626</v>
      </c>
      <c r="D6153" s="23" t="s">
        <v>18</v>
      </c>
      <c r="E6153" s="24">
        <v>249.87</v>
      </c>
    </row>
    <row r="6154" spans="2:5" ht="50.1" customHeight="1">
      <c r="B6154" s="23" t="s">
        <v>6627</v>
      </c>
      <c r="C6154" s="23" t="s">
        <v>6628</v>
      </c>
      <c r="D6154" s="23" t="s">
        <v>18</v>
      </c>
      <c r="E6154" s="24">
        <v>53.54</v>
      </c>
    </row>
    <row r="6155" spans="2:5" ht="50.1" customHeight="1">
      <c r="B6155" s="23" t="s">
        <v>6629</v>
      </c>
      <c r="C6155" s="23" t="s">
        <v>6630</v>
      </c>
      <c r="D6155" s="23" t="s">
        <v>18</v>
      </c>
      <c r="E6155" s="24">
        <v>53.54</v>
      </c>
    </row>
    <row r="6156" spans="2:5" ht="50.1" customHeight="1">
      <c r="B6156" s="23" t="s">
        <v>6631</v>
      </c>
      <c r="C6156" s="23" t="s">
        <v>6632</v>
      </c>
      <c r="D6156" s="23" t="s">
        <v>18</v>
      </c>
      <c r="E6156" s="24">
        <v>71.39</v>
      </c>
    </row>
    <row r="6157" spans="2:5" ht="50.1" customHeight="1">
      <c r="B6157" s="23" t="s">
        <v>6633</v>
      </c>
      <c r="C6157" s="23" t="s">
        <v>6634</v>
      </c>
      <c r="D6157" s="23" t="s">
        <v>18</v>
      </c>
      <c r="E6157" s="24">
        <v>142.78</v>
      </c>
    </row>
    <row r="6158" spans="2:5" ht="50.1" customHeight="1">
      <c r="B6158" s="23" t="s">
        <v>6635</v>
      </c>
      <c r="C6158" s="23" t="s">
        <v>6636</v>
      </c>
      <c r="D6158" s="23" t="s">
        <v>18</v>
      </c>
      <c r="E6158" s="24">
        <v>232.02</v>
      </c>
    </row>
    <row r="6159" spans="2:5" ht="50.1" customHeight="1">
      <c r="B6159" s="23" t="s">
        <v>6637</v>
      </c>
      <c r="C6159" s="23" t="s">
        <v>6638</v>
      </c>
      <c r="D6159" s="23" t="s">
        <v>18</v>
      </c>
      <c r="E6159" s="24">
        <v>62.46</v>
      </c>
    </row>
    <row r="6160" spans="2:5" ht="50.1" customHeight="1">
      <c r="B6160" s="23" t="s">
        <v>6639</v>
      </c>
      <c r="C6160" s="23" t="s">
        <v>6640</v>
      </c>
      <c r="D6160" s="23" t="s">
        <v>18</v>
      </c>
      <c r="E6160" s="24">
        <v>223.1</v>
      </c>
    </row>
    <row r="6161" spans="2:5" ht="50.1" customHeight="1">
      <c r="B6161" s="23" t="s">
        <v>6641</v>
      </c>
      <c r="C6161" s="23" t="s">
        <v>6642</v>
      </c>
      <c r="D6161" s="23" t="s">
        <v>18</v>
      </c>
      <c r="E6161" s="24">
        <v>160.63</v>
      </c>
    </row>
    <row r="6162" spans="2:5" ht="50.1" customHeight="1">
      <c r="B6162" s="23" t="s">
        <v>6643</v>
      </c>
      <c r="C6162" s="23" t="s">
        <v>6644</v>
      </c>
      <c r="D6162" s="23" t="s">
        <v>18</v>
      </c>
      <c r="E6162" s="24">
        <v>160.63</v>
      </c>
    </row>
    <row r="6163" spans="2:5" ht="50.1" customHeight="1">
      <c r="B6163" s="23" t="s">
        <v>6645</v>
      </c>
      <c r="C6163" s="23" t="s">
        <v>6646</v>
      </c>
      <c r="D6163" s="23" t="s">
        <v>18</v>
      </c>
      <c r="E6163" s="24">
        <v>160.63</v>
      </c>
    </row>
    <row r="6164" spans="2:5" ht="50.1" customHeight="1">
      <c r="B6164" s="23" t="s">
        <v>6647</v>
      </c>
      <c r="C6164" s="23" t="s">
        <v>6648</v>
      </c>
      <c r="D6164" s="23" t="s">
        <v>18</v>
      </c>
      <c r="E6164" s="24">
        <v>178.48</v>
      </c>
    </row>
    <row r="6165" spans="2:5" ht="50.1" customHeight="1">
      <c r="B6165" s="23" t="s">
        <v>6649</v>
      </c>
      <c r="C6165" s="23" t="s">
        <v>6650</v>
      </c>
      <c r="D6165" s="23" t="s">
        <v>18</v>
      </c>
      <c r="E6165" s="24">
        <v>1151.19</v>
      </c>
    </row>
    <row r="6166" spans="2:5" ht="50.1" customHeight="1">
      <c r="B6166" s="23" t="s">
        <v>6651</v>
      </c>
      <c r="C6166" s="23" t="s">
        <v>6652</v>
      </c>
      <c r="D6166" s="23" t="s">
        <v>18</v>
      </c>
      <c r="E6166" s="24">
        <v>240.94</v>
      </c>
    </row>
    <row r="6167" spans="2:5" ht="50.1" customHeight="1">
      <c r="B6167" s="23" t="s">
        <v>6653</v>
      </c>
      <c r="C6167" s="23" t="s">
        <v>6654</v>
      </c>
      <c r="D6167" s="23" t="s">
        <v>18</v>
      </c>
      <c r="E6167" s="24">
        <v>133.86000000000001</v>
      </c>
    </row>
    <row r="6168" spans="2:5" ht="50.1" customHeight="1">
      <c r="B6168" s="23" t="s">
        <v>6655</v>
      </c>
      <c r="C6168" s="23" t="s">
        <v>6656</v>
      </c>
      <c r="D6168" s="23" t="s">
        <v>18</v>
      </c>
      <c r="E6168" s="24">
        <v>107.08</v>
      </c>
    </row>
    <row r="6169" spans="2:5" ht="50.1" customHeight="1">
      <c r="B6169" s="23" t="s">
        <v>6657</v>
      </c>
      <c r="C6169" s="23" t="s">
        <v>6658</v>
      </c>
      <c r="D6169" s="23" t="s">
        <v>18</v>
      </c>
      <c r="E6169" s="24">
        <v>89.24</v>
      </c>
    </row>
    <row r="6170" spans="2:5" ht="50.1" customHeight="1">
      <c r="B6170" s="23" t="s">
        <v>6659</v>
      </c>
      <c r="C6170" s="23" t="s">
        <v>6660</v>
      </c>
      <c r="D6170" s="23" t="s">
        <v>18</v>
      </c>
      <c r="E6170" s="24">
        <v>129.38999999999999</v>
      </c>
    </row>
    <row r="6171" spans="2:5" ht="50.1" customHeight="1">
      <c r="B6171" s="23" t="s">
        <v>6661</v>
      </c>
      <c r="C6171" s="23" t="s">
        <v>6662</v>
      </c>
      <c r="D6171" s="23" t="s">
        <v>18</v>
      </c>
      <c r="E6171" s="24">
        <v>98.16</v>
      </c>
    </row>
    <row r="6172" spans="2:5" ht="50.1" customHeight="1">
      <c r="B6172" s="23" t="s">
        <v>6663</v>
      </c>
      <c r="C6172" s="23" t="s">
        <v>6664</v>
      </c>
      <c r="D6172" s="23" t="s">
        <v>18</v>
      </c>
      <c r="E6172" s="24">
        <v>312.33999999999997</v>
      </c>
    </row>
    <row r="6173" spans="2:5" ht="50.1" customHeight="1">
      <c r="B6173" s="23" t="s">
        <v>6665</v>
      </c>
      <c r="C6173" s="23" t="s">
        <v>6666</v>
      </c>
      <c r="D6173" s="23" t="s">
        <v>18</v>
      </c>
      <c r="E6173" s="24">
        <v>89.24</v>
      </c>
    </row>
    <row r="6174" spans="2:5" ht="50.1" customHeight="1">
      <c r="B6174" s="23" t="s">
        <v>6667</v>
      </c>
      <c r="C6174" s="23" t="s">
        <v>6668</v>
      </c>
      <c r="D6174" s="23" t="s">
        <v>18</v>
      </c>
      <c r="E6174" s="24">
        <v>80.31</v>
      </c>
    </row>
    <row r="6175" spans="2:5" ht="50.1" customHeight="1">
      <c r="B6175" s="23" t="s">
        <v>6669</v>
      </c>
      <c r="C6175" s="23" t="s">
        <v>6670</v>
      </c>
      <c r="D6175" s="23" t="s">
        <v>18</v>
      </c>
      <c r="E6175" s="24">
        <v>89.24</v>
      </c>
    </row>
    <row r="6176" spans="2:5" ht="50.1" customHeight="1">
      <c r="B6176" s="23" t="s">
        <v>6671</v>
      </c>
      <c r="C6176" s="23" t="s">
        <v>6672</v>
      </c>
      <c r="D6176" s="23" t="s">
        <v>18</v>
      </c>
      <c r="E6176" s="24">
        <v>71.39</v>
      </c>
    </row>
    <row r="6177" spans="2:5" ht="50.1" customHeight="1">
      <c r="B6177" s="23" t="s">
        <v>6673</v>
      </c>
      <c r="C6177" s="23" t="s">
        <v>6674</v>
      </c>
      <c r="D6177" s="23" t="s">
        <v>18</v>
      </c>
      <c r="E6177" s="24">
        <v>178.48</v>
      </c>
    </row>
    <row r="6178" spans="2:5" ht="50.1" customHeight="1">
      <c r="B6178" s="23" t="s">
        <v>6675</v>
      </c>
      <c r="C6178" s="23" t="s">
        <v>6676</v>
      </c>
      <c r="D6178" s="23" t="s">
        <v>18</v>
      </c>
      <c r="E6178" s="24">
        <v>89.24</v>
      </c>
    </row>
    <row r="6179" spans="2:5" ht="50.1" customHeight="1">
      <c r="B6179" s="23" t="s">
        <v>6677</v>
      </c>
      <c r="C6179" s="23" t="s">
        <v>6678</v>
      </c>
      <c r="D6179" s="23" t="s">
        <v>18</v>
      </c>
      <c r="E6179" s="24">
        <v>66.92</v>
      </c>
    </row>
    <row r="6180" spans="2:5" ht="50.1" customHeight="1">
      <c r="B6180" s="23" t="s">
        <v>6679</v>
      </c>
      <c r="C6180" s="23" t="s">
        <v>6680</v>
      </c>
      <c r="D6180" s="23" t="s">
        <v>18</v>
      </c>
      <c r="E6180" s="24">
        <v>178.48</v>
      </c>
    </row>
    <row r="6181" spans="2:5" ht="50.1" customHeight="1">
      <c r="B6181" s="23" t="s">
        <v>6681</v>
      </c>
      <c r="C6181" s="23" t="s">
        <v>6682</v>
      </c>
      <c r="D6181" s="23" t="s">
        <v>18</v>
      </c>
      <c r="E6181" s="24">
        <v>44.62</v>
      </c>
    </row>
    <row r="6182" spans="2:5" ht="50.1" customHeight="1">
      <c r="B6182" s="23" t="s">
        <v>6683</v>
      </c>
      <c r="C6182" s="23" t="s">
        <v>6684</v>
      </c>
      <c r="D6182" s="23" t="s">
        <v>18</v>
      </c>
      <c r="E6182" s="24">
        <v>98.16</v>
      </c>
    </row>
    <row r="6183" spans="2:5" ht="50.1" customHeight="1">
      <c r="B6183" s="23" t="s">
        <v>6685</v>
      </c>
      <c r="C6183" s="23" t="s">
        <v>6686</v>
      </c>
      <c r="D6183" s="23" t="s">
        <v>18</v>
      </c>
      <c r="E6183" s="24">
        <v>89.24</v>
      </c>
    </row>
    <row r="6184" spans="2:5" ht="50.1" customHeight="1">
      <c r="B6184" s="23" t="s">
        <v>6687</v>
      </c>
      <c r="C6184" s="23" t="s">
        <v>6688</v>
      </c>
      <c r="D6184" s="23" t="s">
        <v>18</v>
      </c>
      <c r="E6184" s="24">
        <v>80.31</v>
      </c>
    </row>
    <row r="6185" spans="2:5" ht="50.1" customHeight="1">
      <c r="B6185" s="23" t="s">
        <v>6689</v>
      </c>
      <c r="C6185" s="23" t="s">
        <v>6690</v>
      </c>
      <c r="D6185" s="23" t="s">
        <v>18</v>
      </c>
      <c r="E6185" s="24">
        <v>80.31</v>
      </c>
    </row>
    <row r="6186" spans="2:5" ht="50.1" customHeight="1">
      <c r="B6186" s="23" t="s">
        <v>6691</v>
      </c>
      <c r="C6186" s="23" t="s">
        <v>6692</v>
      </c>
      <c r="D6186" s="23" t="s">
        <v>18</v>
      </c>
      <c r="E6186" s="24">
        <v>223.1</v>
      </c>
    </row>
    <row r="6187" spans="2:5" ht="50.1" customHeight="1">
      <c r="B6187" s="23" t="s">
        <v>6693</v>
      </c>
      <c r="C6187" s="23" t="s">
        <v>6694</v>
      </c>
      <c r="D6187" s="23" t="s">
        <v>18</v>
      </c>
      <c r="E6187" s="24">
        <v>61.47</v>
      </c>
    </row>
    <row r="6188" spans="2:5" ht="50.1" customHeight="1">
      <c r="B6188" s="23" t="s">
        <v>6695</v>
      </c>
      <c r="C6188" s="23" t="s">
        <v>6696</v>
      </c>
      <c r="D6188" s="23" t="s">
        <v>18</v>
      </c>
      <c r="E6188" s="24">
        <v>61.47</v>
      </c>
    </row>
    <row r="6189" spans="2:5" ht="50.1" customHeight="1">
      <c r="B6189" s="23" t="s">
        <v>6697</v>
      </c>
      <c r="C6189" s="23" t="s">
        <v>6698</v>
      </c>
      <c r="D6189" s="23" t="s">
        <v>18</v>
      </c>
      <c r="E6189" s="24">
        <v>61.47</v>
      </c>
    </row>
    <row r="6190" spans="2:5" ht="50.1" customHeight="1">
      <c r="B6190" s="23">
        <v>95967</v>
      </c>
      <c r="C6190" s="23" t="s">
        <v>6699</v>
      </c>
      <c r="D6190" s="23" t="s">
        <v>12330</v>
      </c>
      <c r="E6190" s="24">
        <v>127.67</v>
      </c>
    </row>
    <row r="6191" spans="2:5" ht="50.1" customHeight="1">
      <c r="B6191" s="23">
        <v>72733</v>
      </c>
      <c r="C6191" s="23" t="s">
        <v>6700</v>
      </c>
      <c r="D6191" s="23" t="s">
        <v>18</v>
      </c>
      <c r="E6191" s="24">
        <v>692.02</v>
      </c>
    </row>
    <row r="6192" spans="2:5" ht="50.1" customHeight="1">
      <c r="B6192" s="23">
        <v>72871</v>
      </c>
      <c r="C6192" s="23" t="s">
        <v>6701</v>
      </c>
      <c r="D6192" s="23" t="s">
        <v>18</v>
      </c>
      <c r="E6192" s="24">
        <v>310.58</v>
      </c>
    </row>
    <row r="6193" spans="2:5" ht="50.1" customHeight="1">
      <c r="B6193" s="23">
        <v>72872</v>
      </c>
      <c r="C6193" s="23" t="s">
        <v>6702</v>
      </c>
      <c r="D6193" s="23" t="s">
        <v>18</v>
      </c>
      <c r="E6193" s="24">
        <v>501.3</v>
      </c>
    </row>
    <row r="6194" spans="2:5" ht="50.1" customHeight="1">
      <c r="B6194" s="23">
        <v>99058</v>
      </c>
      <c r="C6194" s="23" t="s">
        <v>6703</v>
      </c>
      <c r="D6194" s="23" t="s">
        <v>18</v>
      </c>
      <c r="E6194" s="24">
        <v>8.6300000000000008</v>
      </c>
    </row>
    <row r="6195" spans="2:5" ht="50.1" customHeight="1">
      <c r="B6195" s="23">
        <v>99059</v>
      </c>
      <c r="C6195" s="23" t="s">
        <v>6704</v>
      </c>
      <c r="D6195" s="23" t="s">
        <v>4</v>
      </c>
      <c r="E6195" s="24">
        <v>37.090000000000003</v>
      </c>
    </row>
    <row r="6196" spans="2:5" ht="50.1" customHeight="1">
      <c r="B6196" s="23">
        <v>99060</v>
      </c>
      <c r="C6196" s="23" t="s">
        <v>6705</v>
      </c>
      <c r="D6196" s="23" t="s">
        <v>18</v>
      </c>
      <c r="E6196" s="24">
        <v>99.13</v>
      </c>
    </row>
    <row r="6197" spans="2:5" ht="50.1" customHeight="1">
      <c r="B6197" s="23">
        <v>99061</v>
      </c>
      <c r="C6197" s="23" t="s">
        <v>6706</v>
      </c>
      <c r="D6197" s="23" t="s">
        <v>18</v>
      </c>
      <c r="E6197" s="24">
        <v>65.3</v>
      </c>
    </row>
    <row r="6198" spans="2:5" ht="50.1" customHeight="1">
      <c r="B6198" s="23">
        <v>99062</v>
      </c>
      <c r="C6198" s="23" t="s">
        <v>6707</v>
      </c>
      <c r="D6198" s="23" t="s">
        <v>18</v>
      </c>
      <c r="E6198" s="24">
        <v>1.83</v>
      </c>
    </row>
    <row r="6199" spans="2:5" ht="50.1" customHeight="1">
      <c r="B6199" s="23">
        <v>99063</v>
      </c>
      <c r="C6199" s="23" t="s">
        <v>6708</v>
      </c>
      <c r="D6199" s="23" t="s">
        <v>4</v>
      </c>
      <c r="E6199" s="24">
        <v>3.26</v>
      </c>
    </row>
    <row r="6200" spans="2:5" ht="50.1" customHeight="1">
      <c r="B6200" s="23">
        <v>99064</v>
      </c>
      <c r="C6200" s="23" t="s">
        <v>6709</v>
      </c>
      <c r="D6200" s="23" t="s">
        <v>4</v>
      </c>
      <c r="E6200" s="24">
        <v>0.43</v>
      </c>
    </row>
    <row r="6201" spans="2:5" ht="50.1" customHeight="1">
      <c r="B6201" s="23" t="s">
        <v>6710</v>
      </c>
      <c r="C6201" s="23" t="s">
        <v>6711</v>
      </c>
      <c r="D6201" s="23" t="s">
        <v>4</v>
      </c>
      <c r="E6201" s="24">
        <v>1.51</v>
      </c>
    </row>
    <row r="6202" spans="2:5" ht="50.1" customHeight="1">
      <c r="B6202" s="23">
        <v>78472</v>
      </c>
      <c r="C6202" s="23" t="s">
        <v>6712</v>
      </c>
      <c r="D6202" s="23" t="s">
        <v>19</v>
      </c>
      <c r="E6202" s="24">
        <v>0.37</v>
      </c>
    </row>
    <row r="6203" spans="2:5" ht="50.1" customHeight="1">
      <c r="B6203" s="23">
        <v>93588</v>
      </c>
      <c r="C6203" s="23" t="s">
        <v>6713</v>
      </c>
      <c r="D6203" s="23" t="s">
        <v>12299</v>
      </c>
      <c r="E6203" s="24">
        <v>1.52</v>
      </c>
    </row>
    <row r="6204" spans="2:5" ht="50.1" customHeight="1">
      <c r="B6204" s="23">
        <v>93589</v>
      </c>
      <c r="C6204" s="23" t="s">
        <v>6714</v>
      </c>
      <c r="D6204" s="23" t="s">
        <v>12299</v>
      </c>
      <c r="E6204" s="24">
        <v>1.17</v>
      </c>
    </row>
    <row r="6205" spans="2:5" ht="50.1" customHeight="1">
      <c r="B6205" s="23">
        <v>93590</v>
      </c>
      <c r="C6205" s="23" t="s">
        <v>6715</v>
      </c>
      <c r="D6205" s="23" t="s">
        <v>12299</v>
      </c>
      <c r="E6205" s="24">
        <v>0.78</v>
      </c>
    </row>
    <row r="6206" spans="2:5" ht="50.1" customHeight="1">
      <c r="B6206" s="23">
        <v>93591</v>
      </c>
      <c r="C6206" s="23" t="s">
        <v>6716</v>
      </c>
      <c r="D6206" s="23" t="s">
        <v>12299</v>
      </c>
      <c r="E6206" s="24">
        <v>1.35</v>
      </c>
    </row>
    <row r="6207" spans="2:5" ht="50.1" customHeight="1">
      <c r="B6207" s="23">
        <v>93592</v>
      </c>
      <c r="C6207" s="23" t="s">
        <v>6717</v>
      </c>
      <c r="D6207" s="23" t="s">
        <v>12299</v>
      </c>
      <c r="E6207" s="24">
        <v>1.04</v>
      </c>
    </row>
    <row r="6208" spans="2:5" ht="50.1" customHeight="1">
      <c r="B6208" s="23">
        <v>93593</v>
      </c>
      <c r="C6208" s="23" t="s">
        <v>6718</v>
      </c>
      <c r="D6208" s="23" t="s">
        <v>12299</v>
      </c>
      <c r="E6208" s="24">
        <v>0.69</v>
      </c>
    </row>
    <row r="6209" spans="2:5" ht="50.1" customHeight="1">
      <c r="B6209" s="23">
        <v>93594</v>
      </c>
      <c r="C6209" s="23" t="s">
        <v>6719</v>
      </c>
      <c r="D6209" s="23" t="s">
        <v>12326</v>
      </c>
      <c r="E6209" s="24">
        <v>1.02</v>
      </c>
    </row>
    <row r="6210" spans="2:5" ht="50.1" customHeight="1">
      <c r="B6210" s="23">
        <v>93595</v>
      </c>
      <c r="C6210" s="23" t="s">
        <v>6720</v>
      </c>
      <c r="D6210" s="23" t="s">
        <v>12326</v>
      </c>
      <c r="E6210" s="24">
        <v>0.78</v>
      </c>
    </row>
    <row r="6211" spans="2:5" ht="50.1" customHeight="1">
      <c r="B6211" s="23">
        <v>93596</v>
      </c>
      <c r="C6211" s="23" t="s">
        <v>6721</v>
      </c>
      <c r="D6211" s="23" t="s">
        <v>12326</v>
      </c>
      <c r="E6211" s="24">
        <v>0.51</v>
      </c>
    </row>
    <row r="6212" spans="2:5" ht="50.1" customHeight="1">
      <c r="B6212" s="23">
        <v>93597</v>
      </c>
      <c r="C6212" s="23" t="s">
        <v>6722</v>
      </c>
      <c r="D6212" s="23" t="s">
        <v>12326</v>
      </c>
      <c r="E6212" s="24">
        <v>0.9</v>
      </c>
    </row>
    <row r="6213" spans="2:5" ht="50.1" customHeight="1">
      <c r="B6213" s="23">
        <v>93598</v>
      </c>
      <c r="C6213" s="23" t="s">
        <v>6723</v>
      </c>
      <c r="D6213" s="23" t="s">
        <v>12326</v>
      </c>
      <c r="E6213" s="24">
        <v>0.69</v>
      </c>
    </row>
    <row r="6214" spans="2:5" ht="50.1" customHeight="1">
      <c r="B6214" s="23">
        <v>93599</v>
      </c>
      <c r="C6214" s="23" t="s">
        <v>6724</v>
      </c>
      <c r="D6214" s="23" t="s">
        <v>12326</v>
      </c>
      <c r="E6214" s="24">
        <v>0.46</v>
      </c>
    </row>
    <row r="6215" spans="2:5" ht="50.1" customHeight="1">
      <c r="B6215" s="23">
        <v>95425</v>
      </c>
      <c r="C6215" s="23" t="s">
        <v>6725</v>
      </c>
      <c r="D6215" s="23" t="s">
        <v>12299</v>
      </c>
      <c r="E6215" s="24">
        <v>1.17</v>
      </c>
    </row>
    <row r="6216" spans="2:5" ht="50.1" customHeight="1">
      <c r="B6216" s="23">
        <v>95426</v>
      </c>
      <c r="C6216" s="23" t="s">
        <v>6726</v>
      </c>
      <c r="D6216" s="23" t="s">
        <v>12299</v>
      </c>
      <c r="E6216" s="24">
        <v>0.9</v>
      </c>
    </row>
    <row r="6217" spans="2:5" ht="50.1" customHeight="1">
      <c r="B6217" s="23">
        <v>95427</v>
      </c>
      <c r="C6217" s="23" t="s">
        <v>6727</v>
      </c>
      <c r="D6217" s="23" t="s">
        <v>12299</v>
      </c>
      <c r="E6217" s="24">
        <v>0.59</v>
      </c>
    </row>
    <row r="6218" spans="2:5" ht="50.1" customHeight="1">
      <c r="B6218" s="23">
        <v>95428</v>
      </c>
      <c r="C6218" s="23" t="s">
        <v>6728</v>
      </c>
      <c r="D6218" s="23" t="s">
        <v>12326</v>
      </c>
      <c r="E6218" s="24">
        <v>0.77</v>
      </c>
    </row>
    <row r="6219" spans="2:5" ht="50.1" customHeight="1">
      <c r="B6219" s="23">
        <v>95429</v>
      </c>
      <c r="C6219" s="23" t="s">
        <v>6729</v>
      </c>
      <c r="D6219" s="23" t="s">
        <v>12326</v>
      </c>
      <c r="E6219" s="24">
        <v>0.59</v>
      </c>
    </row>
    <row r="6220" spans="2:5" ht="50.1" customHeight="1">
      <c r="B6220" s="23">
        <v>95430</v>
      </c>
      <c r="C6220" s="23" t="s">
        <v>6730</v>
      </c>
      <c r="D6220" s="23" t="s">
        <v>12326</v>
      </c>
      <c r="E6220" s="24">
        <v>0.39</v>
      </c>
    </row>
    <row r="6221" spans="2:5" ht="50.1" customHeight="1">
      <c r="B6221" s="23">
        <v>95875</v>
      </c>
      <c r="C6221" s="23" t="s">
        <v>6731</v>
      </c>
      <c r="D6221" s="23" t="s">
        <v>12299</v>
      </c>
      <c r="E6221" s="24">
        <v>1.0900000000000001</v>
      </c>
    </row>
    <row r="6222" spans="2:5" ht="50.1" customHeight="1">
      <c r="B6222" s="23">
        <v>95876</v>
      </c>
      <c r="C6222" s="23" t="s">
        <v>6732</v>
      </c>
      <c r="D6222" s="23" t="s">
        <v>12299</v>
      </c>
      <c r="E6222" s="24">
        <v>0.97</v>
      </c>
    </row>
    <row r="6223" spans="2:5" ht="50.1" customHeight="1">
      <c r="B6223" s="23">
        <v>95877</v>
      </c>
      <c r="C6223" s="23" t="s">
        <v>6733</v>
      </c>
      <c r="D6223" s="23" t="s">
        <v>12299</v>
      </c>
      <c r="E6223" s="24">
        <v>0.83</v>
      </c>
    </row>
    <row r="6224" spans="2:5" ht="50.1" customHeight="1">
      <c r="B6224" s="23">
        <v>95878</v>
      </c>
      <c r="C6224" s="23" t="s">
        <v>6734</v>
      </c>
      <c r="D6224" s="23" t="s">
        <v>12326</v>
      </c>
      <c r="E6224" s="24">
        <v>0.72</v>
      </c>
    </row>
    <row r="6225" spans="2:5" ht="50.1" customHeight="1">
      <c r="B6225" s="23">
        <v>95879</v>
      </c>
      <c r="C6225" s="23" t="s">
        <v>6735</v>
      </c>
      <c r="D6225" s="23" t="s">
        <v>12326</v>
      </c>
      <c r="E6225" s="24">
        <v>0.65</v>
      </c>
    </row>
    <row r="6226" spans="2:5" ht="50.1" customHeight="1">
      <c r="B6226" s="23">
        <v>95880</v>
      </c>
      <c r="C6226" s="23" t="s">
        <v>6736</v>
      </c>
      <c r="D6226" s="23" t="s">
        <v>12326</v>
      </c>
      <c r="E6226" s="24">
        <v>0.55000000000000004</v>
      </c>
    </row>
    <row r="6227" spans="2:5" ht="50.1" customHeight="1">
      <c r="B6227" s="23">
        <v>93176</v>
      </c>
      <c r="C6227" s="23" t="s">
        <v>6737</v>
      </c>
      <c r="D6227" s="23" t="s">
        <v>12326</v>
      </c>
      <c r="E6227" s="24">
        <v>0.46</v>
      </c>
    </row>
    <row r="6228" spans="2:5" ht="50.1" customHeight="1">
      <c r="B6228" s="23">
        <v>93177</v>
      </c>
      <c r="C6228" s="23" t="s">
        <v>6738</v>
      </c>
      <c r="D6228" s="23" t="s">
        <v>12326</v>
      </c>
      <c r="E6228" s="24">
        <v>1.62</v>
      </c>
    </row>
    <row r="6229" spans="2:5" ht="50.1" customHeight="1">
      <c r="B6229" s="23">
        <v>93178</v>
      </c>
      <c r="C6229" s="23" t="s">
        <v>6739</v>
      </c>
      <c r="D6229" s="23" t="s">
        <v>12326</v>
      </c>
      <c r="E6229" s="24">
        <v>0.52</v>
      </c>
    </row>
    <row r="6230" spans="2:5" ht="50.1" customHeight="1">
      <c r="B6230" s="23">
        <v>93179</v>
      </c>
      <c r="C6230" s="23" t="s">
        <v>6740</v>
      </c>
      <c r="D6230" s="23" t="s">
        <v>12326</v>
      </c>
      <c r="E6230" s="24">
        <v>1.8</v>
      </c>
    </row>
    <row r="6231" spans="2:5" ht="50.1" customHeight="1">
      <c r="B6231" s="23" t="s">
        <v>6741</v>
      </c>
      <c r="C6231" s="23" t="s">
        <v>6742</v>
      </c>
      <c r="D6231" s="23" t="s">
        <v>4</v>
      </c>
      <c r="E6231" s="24">
        <v>25.11</v>
      </c>
    </row>
    <row r="6232" spans="2:5" ht="50.1" customHeight="1">
      <c r="B6232" s="23" t="s">
        <v>6743</v>
      </c>
      <c r="C6232" s="23" t="s">
        <v>6744</v>
      </c>
      <c r="D6232" s="23" t="s">
        <v>4</v>
      </c>
      <c r="E6232" s="24">
        <v>25.11</v>
      </c>
    </row>
    <row r="6233" spans="2:5" ht="50.1" customHeight="1">
      <c r="B6233" s="23" t="s">
        <v>6745</v>
      </c>
      <c r="C6233" s="23" t="s">
        <v>6746</v>
      </c>
      <c r="D6233" s="23" t="s">
        <v>4</v>
      </c>
      <c r="E6233" s="24">
        <v>39.51</v>
      </c>
    </row>
    <row r="6234" spans="2:5" ht="50.1" customHeight="1">
      <c r="B6234" s="23" t="s">
        <v>6747</v>
      </c>
      <c r="C6234" s="23" t="s">
        <v>6748</v>
      </c>
      <c r="D6234" s="23" t="s">
        <v>4</v>
      </c>
      <c r="E6234" s="24">
        <v>22.94</v>
      </c>
    </row>
    <row r="6235" spans="2:5" ht="50.1" customHeight="1">
      <c r="B6235" s="23" t="s">
        <v>6749</v>
      </c>
      <c r="C6235" s="23" t="s">
        <v>6750</v>
      </c>
      <c r="D6235" s="23" t="s">
        <v>4</v>
      </c>
      <c r="E6235" s="24">
        <v>33.68</v>
      </c>
    </row>
    <row r="6236" spans="2:5" ht="50.1" customHeight="1">
      <c r="B6236" s="23" t="s">
        <v>6751</v>
      </c>
      <c r="C6236" s="23" t="s">
        <v>6752</v>
      </c>
      <c r="D6236" s="23" t="s">
        <v>4</v>
      </c>
      <c r="E6236" s="24">
        <v>47.83</v>
      </c>
    </row>
    <row r="6237" spans="2:5" ht="50.1" customHeight="1">
      <c r="B6237" s="23" t="s">
        <v>6753</v>
      </c>
      <c r="C6237" s="23" t="s">
        <v>6754</v>
      </c>
      <c r="D6237" s="23" t="s">
        <v>4</v>
      </c>
      <c r="E6237" s="24">
        <v>47.02</v>
      </c>
    </row>
    <row r="6238" spans="2:5" ht="50.1" customHeight="1">
      <c r="B6238" s="23" t="s">
        <v>6755</v>
      </c>
      <c r="C6238" s="23" t="s">
        <v>6756</v>
      </c>
      <c r="D6238" s="23" t="s">
        <v>4</v>
      </c>
      <c r="E6238" s="24">
        <v>45.13</v>
      </c>
    </row>
    <row r="6239" spans="2:5" ht="50.1" customHeight="1">
      <c r="B6239" s="23">
        <v>85171</v>
      </c>
      <c r="C6239" s="23" t="s">
        <v>6757</v>
      </c>
      <c r="D6239" s="23" t="s">
        <v>4</v>
      </c>
      <c r="E6239" s="24">
        <v>3.4</v>
      </c>
    </row>
    <row r="6240" spans="2:5" ht="50.1" customHeight="1">
      <c r="B6240" s="23" t="s">
        <v>6758</v>
      </c>
      <c r="C6240" s="23" t="s">
        <v>6759</v>
      </c>
      <c r="D6240" s="23" t="s">
        <v>19</v>
      </c>
      <c r="E6240" s="24">
        <v>183.11</v>
      </c>
    </row>
    <row r="6241" spans="2:5" ht="50.1" customHeight="1">
      <c r="B6241" s="23" t="s">
        <v>6760</v>
      </c>
      <c r="C6241" s="23" t="s">
        <v>6761</v>
      </c>
      <c r="D6241" s="23" t="s">
        <v>19</v>
      </c>
      <c r="E6241" s="24">
        <v>116.52</v>
      </c>
    </row>
    <row r="6242" spans="2:5" ht="50.1" customHeight="1">
      <c r="B6242" s="23" t="s">
        <v>6762</v>
      </c>
      <c r="C6242" s="23" t="s">
        <v>6763</v>
      </c>
      <c r="D6242" s="23" t="s">
        <v>18</v>
      </c>
      <c r="E6242" s="24">
        <v>90.89</v>
      </c>
    </row>
    <row r="6243" spans="2:5" ht="50.1" customHeight="1">
      <c r="B6243" s="23">
        <v>98509</v>
      </c>
      <c r="C6243" s="23" t="s">
        <v>6764</v>
      </c>
      <c r="D6243" s="23" t="s">
        <v>18</v>
      </c>
      <c r="E6243" s="24">
        <v>35.79</v>
      </c>
    </row>
    <row r="6244" spans="2:5" ht="50.1" customHeight="1">
      <c r="B6244" s="23">
        <v>98510</v>
      </c>
      <c r="C6244" s="23" t="s">
        <v>6765</v>
      </c>
      <c r="D6244" s="23" t="s">
        <v>18</v>
      </c>
      <c r="E6244" s="24">
        <v>54.32</v>
      </c>
    </row>
    <row r="6245" spans="2:5" ht="50.1" customHeight="1">
      <c r="B6245" s="23">
        <v>98511</v>
      </c>
      <c r="C6245" s="23" t="s">
        <v>6766</v>
      </c>
      <c r="D6245" s="23" t="s">
        <v>18</v>
      </c>
      <c r="E6245" s="24">
        <v>102.89</v>
      </c>
    </row>
    <row r="6246" spans="2:5" ht="50.1" customHeight="1">
      <c r="B6246" s="23">
        <v>98516</v>
      </c>
      <c r="C6246" s="23" t="s">
        <v>6767</v>
      </c>
      <c r="D6246" s="23" t="s">
        <v>18</v>
      </c>
      <c r="E6246" s="24">
        <v>240.82</v>
      </c>
    </row>
    <row r="6247" spans="2:5" ht="50.1" customHeight="1">
      <c r="B6247" s="23">
        <v>98519</v>
      </c>
      <c r="C6247" s="23" t="s">
        <v>6768</v>
      </c>
      <c r="D6247" s="23" t="s">
        <v>19</v>
      </c>
      <c r="E6247" s="24">
        <v>1.44</v>
      </c>
    </row>
    <row r="6248" spans="2:5" ht="50.1" customHeight="1">
      <c r="B6248" s="23">
        <v>98520</v>
      </c>
      <c r="C6248" s="23" t="s">
        <v>6769</v>
      </c>
      <c r="D6248" s="23" t="s">
        <v>19</v>
      </c>
      <c r="E6248" s="24">
        <v>3.37</v>
      </c>
    </row>
    <row r="6249" spans="2:5" ht="50.1" customHeight="1">
      <c r="B6249" s="23">
        <v>98521</v>
      </c>
      <c r="C6249" s="23" t="s">
        <v>6770</v>
      </c>
      <c r="D6249" s="23" t="s">
        <v>19</v>
      </c>
      <c r="E6249" s="24">
        <v>0.26</v>
      </c>
    </row>
    <row r="6250" spans="2:5" ht="50.1" customHeight="1">
      <c r="B6250" s="23">
        <v>98522</v>
      </c>
      <c r="C6250" s="23" t="s">
        <v>6771</v>
      </c>
      <c r="D6250" s="23" t="s">
        <v>4</v>
      </c>
      <c r="E6250" s="24">
        <v>119.56</v>
      </c>
    </row>
    <row r="6251" spans="2:5" ht="50.1" customHeight="1">
      <c r="B6251" s="23">
        <v>98524</v>
      </c>
      <c r="C6251" s="23" t="s">
        <v>6772</v>
      </c>
      <c r="D6251" s="23" t="s">
        <v>19</v>
      </c>
      <c r="E6251" s="24">
        <v>2.4</v>
      </c>
    </row>
    <row r="6252" spans="2:5" ht="50.1" customHeight="1">
      <c r="B6252" s="23">
        <v>85179</v>
      </c>
      <c r="C6252" s="23" t="s">
        <v>6773</v>
      </c>
      <c r="D6252" s="23" t="s">
        <v>19</v>
      </c>
      <c r="E6252" s="24">
        <v>12.89</v>
      </c>
    </row>
    <row r="6253" spans="2:5" ht="50.1" customHeight="1">
      <c r="B6253" s="23">
        <v>85180</v>
      </c>
      <c r="C6253" s="23" t="s">
        <v>6774</v>
      </c>
      <c r="D6253" s="23" t="s">
        <v>19</v>
      </c>
      <c r="E6253" s="24">
        <v>12.89</v>
      </c>
    </row>
    <row r="6254" spans="2:5" ht="50.1" customHeight="1">
      <c r="B6254" s="23">
        <v>98503</v>
      </c>
      <c r="C6254" s="23" t="s">
        <v>6775</v>
      </c>
      <c r="D6254" s="23" t="s">
        <v>19</v>
      </c>
      <c r="E6254" s="24">
        <v>12.58</v>
      </c>
    </row>
    <row r="6255" spans="2:5" ht="50.1" customHeight="1">
      <c r="B6255" s="23">
        <v>98504</v>
      </c>
      <c r="C6255" s="23" t="s">
        <v>6776</v>
      </c>
      <c r="D6255" s="23" t="s">
        <v>19</v>
      </c>
      <c r="E6255" s="24">
        <v>7.95</v>
      </c>
    </row>
    <row r="6256" spans="2:5" ht="50.1" customHeight="1">
      <c r="B6256" s="23">
        <v>98505</v>
      </c>
      <c r="C6256" s="23" t="s">
        <v>6777</v>
      </c>
      <c r="D6256" s="23" t="s">
        <v>19</v>
      </c>
      <c r="E6256" s="24">
        <v>51.53</v>
      </c>
    </row>
    <row r="6257" spans="2:5" ht="50.1" customHeight="1">
      <c r="B6257" s="23">
        <v>85184</v>
      </c>
      <c r="C6257" s="23" t="s">
        <v>6778</v>
      </c>
      <c r="D6257" s="23" t="s">
        <v>19</v>
      </c>
      <c r="E6257" s="24">
        <v>3.58</v>
      </c>
    </row>
    <row r="6258" spans="2:5" ht="50.1" customHeight="1">
      <c r="B6258" s="23">
        <v>85185</v>
      </c>
      <c r="C6258" s="23" t="s">
        <v>6779</v>
      </c>
      <c r="D6258" s="23" t="s">
        <v>19</v>
      </c>
      <c r="E6258" s="24">
        <v>4.8099999999999996</v>
      </c>
    </row>
    <row r="6259" spans="2:5" ht="50.1" customHeight="1">
      <c r="B6259" s="23">
        <v>98525</v>
      </c>
      <c r="C6259" s="23" t="s">
        <v>6780</v>
      </c>
      <c r="D6259" s="23" t="s">
        <v>19</v>
      </c>
      <c r="E6259" s="24">
        <v>0.26</v>
      </c>
    </row>
    <row r="6260" spans="2:5" ht="50.1" customHeight="1">
      <c r="B6260" s="23">
        <v>98526</v>
      </c>
      <c r="C6260" s="23" t="s">
        <v>6781</v>
      </c>
      <c r="D6260" s="23" t="s">
        <v>18</v>
      </c>
      <c r="E6260" s="24">
        <v>56.13</v>
      </c>
    </row>
    <row r="6261" spans="2:5" ht="50.1" customHeight="1">
      <c r="B6261" s="23">
        <v>98527</v>
      </c>
      <c r="C6261" s="23" t="s">
        <v>6782</v>
      </c>
      <c r="D6261" s="23" t="s">
        <v>18</v>
      </c>
      <c r="E6261" s="24">
        <v>120.84</v>
      </c>
    </row>
    <row r="6262" spans="2:5" ht="50.1" customHeight="1">
      <c r="B6262" s="23">
        <v>98528</v>
      </c>
      <c r="C6262" s="23" t="s">
        <v>6783</v>
      </c>
      <c r="D6262" s="23" t="s">
        <v>18</v>
      </c>
      <c r="E6262" s="24">
        <v>176.7</v>
      </c>
    </row>
    <row r="6263" spans="2:5" ht="50.1" customHeight="1">
      <c r="B6263" s="23">
        <v>98529</v>
      </c>
      <c r="C6263" s="23" t="s">
        <v>6784</v>
      </c>
      <c r="D6263" s="23" t="s">
        <v>18</v>
      </c>
      <c r="E6263" s="24">
        <v>51.89</v>
      </c>
    </row>
    <row r="6264" spans="2:5" ht="50.1" customHeight="1">
      <c r="B6264" s="23">
        <v>98530</v>
      </c>
      <c r="C6264" s="23" t="s">
        <v>6785</v>
      </c>
      <c r="D6264" s="23" t="s">
        <v>18</v>
      </c>
      <c r="E6264" s="24">
        <v>92.43</v>
      </c>
    </row>
    <row r="6265" spans="2:5" ht="50.1" customHeight="1">
      <c r="B6265" s="23">
        <v>98531</v>
      </c>
      <c r="C6265" s="23" t="s">
        <v>6786</v>
      </c>
      <c r="D6265" s="23" t="s">
        <v>18</v>
      </c>
      <c r="E6265" s="24">
        <v>194.23</v>
      </c>
    </row>
    <row r="6266" spans="2:5" ht="50.1" customHeight="1">
      <c r="B6266" s="23">
        <v>98532</v>
      </c>
      <c r="C6266" s="23" t="s">
        <v>6787</v>
      </c>
      <c r="D6266" s="23" t="s">
        <v>18</v>
      </c>
      <c r="E6266" s="24">
        <v>67.349999999999994</v>
      </c>
    </row>
    <row r="6267" spans="2:5" ht="50.1" customHeight="1">
      <c r="B6267" s="23">
        <v>98533</v>
      </c>
      <c r="C6267" s="23" t="s">
        <v>6788</v>
      </c>
      <c r="D6267" s="23" t="s">
        <v>18</v>
      </c>
      <c r="E6267" s="24">
        <v>186.14</v>
      </c>
    </row>
    <row r="6268" spans="2:5" ht="50.1" customHeight="1">
      <c r="B6268" s="23">
        <v>98534</v>
      </c>
      <c r="C6268" s="23" t="s">
        <v>6789</v>
      </c>
      <c r="D6268" s="23" t="s">
        <v>18</v>
      </c>
      <c r="E6268" s="24">
        <v>474.91</v>
      </c>
    </row>
    <row r="6269" spans="2:5" ht="50.1" customHeight="1">
      <c r="B6269" s="23">
        <v>98535</v>
      </c>
      <c r="C6269" s="23" t="s">
        <v>6790</v>
      </c>
      <c r="D6269" s="23" t="s">
        <v>18</v>
      </c>
      <c r="E6269" s="24">
        <v>755.07</v>
      </c>
    </row>
    <row r="6270" spans="2:5" ht="50.1" customHeight="1">
      <c r="B6270" s="23">
        <v>88236</v>
      </c>
      <c r="C6270" s="23" t="s">
        <v>6791</v>
      </c>
      <c r="D6270" s="23" t="s">
        <v>12330</v>
      </c>
      <c r="E6270" s="24">
        <v>0.43</v>
      </c>
    </row>
    <row r="6271" spans="2:5" ht="50.1" customHeight="1">
      <c r="B6271" s="23">
        <v>88237</v>
      </c>
      <c r="C6271" s="23" t="s">
        <v>6792</v>
      </c>
      <c r="D6271" s="23" t="s">
        <v>12330</v>
      </c>
      <c r="E6271" s="24">
        <v>0.81</v>
      </c>
    </row>
    <row r="6272" spans="2:5" ht="50.1" customHeight="1">
      <c r="B6272" s="23">
        <v>88238</v>
      </c>
      <c r="C6272" s="23" t="s">
        <v>6793</v>
      </c>
      <c r="D6272" s="23" t="s">
        <v>12330</v>
      </c>
      <c r="E6272" s="24">
        <v>14.94</v>
      </c>
    </row>
    <row r="6273" spans="2:5" ht="50.1" customHeight="1">
      <c r="B6273" s="23">
        <v>88239</v>
      </c>
      <c r="C6273" s="23" t="s">
        <v>6794</v>
      </c>
      <c r="D6273" s="23" t="s">
        <v>12330</v>
      </c>
      <c r="E6273" s="24">
        <v>16.45</v>
      </c>
    </row>
    <row r="6274" spans="2:5" ht="50.1" customHeight="1">
      <c r="B6274" s="23">
        <v>88240</v>
      </c>
      <c r="C6274" s="23" t="s">
        <v>6795</v>
      </c>
      <c r="D6274" s="23" t="s">
        <v>12330</v>
      </c>
      <c r="E6274" s="24">
        <v>15.59</v>
      </c>
    </row>
    <row r="6275" spans="2:5" ht="50.1" customHeight="1">
      <c r="B6275" s="23">
        <v>88241</v>
      </c>
      <c r="C6275" s="23" t="s">
        <v>6796</v>
      </c>
      <c r="D6275" s="23" t="s">
        <v>12330</v>
      </c>
      <c r="E6275" s="24">
        <v>15.34</v>
      </c>
    </row>
    <row r="6276" spans="2:5" ht="50.1" customHeight="1">
      <c r="B6276" s="23">
        <v>88242</v>
      </c>
      <c r="C6276" s="23" t="s">
        <v>6797</v>
      </c>
      <c r="D6276" s="23" t="s">
        <v>12330</v>
      </c>
      <c r="E6276" s="24">
        <v>14.91</v>
      </c>
    </row>
    <row r="6277" spans="2:5" ht="50.1" customHeight="1">
      <c r="B6277" s="23">
        <v>88243</v>
      </c>
      <c r="C6277" s="23" t="s">
        <v>6798</v>
      </c>
      <c r="D6277" s="23" t="s">
        <v>12330</v>
      </c>
      <c r="E6277" s="24">
        <v>17.399999999999999</v>
      </c>
    </row>
    <row r="6278" spans="2:5" ht="50.1" customHeight="1">
      <c r="B6278" s="23">
        <v>88245</v>
      </c>
      <c r="C6278" s="23" t="s">
        <v>6799</v>
      </c>
      <c r="D6278" s="23" t="s">
        <v>12330</v>
      </c>
      <c r="E6278" s="24">
        <v>19.850000000000001</v>
      </c>
    </row>
    <row r="6279" spans="2:5" ht="50.1" customHeight="1">
      <c r="B6279" s="23">
        <v>88246</v>
      </c>
      <c r="C6279" s="23" t="s">
        <v>6800</v>
      </c>
      <c r="D6279" s="23" t="s">
        <v>12330</v>
      </c>
      <c r="E6279" s="24">
        <v>19.84</v>
      </c>
    </row>
    <row r="6280" spans="2:5" ht="50.1" customHeight="1">
      <c r="B6280" s="23">
        <v>88247</v>
      </c>
      <c r="C6280" s="23" t="s">
        <v>6801</v>
      </c>
      <c r="D6280" s="23" t="s">
        <v>12330</v>
      </c>
      <c r="E6280" s="24">
        <v>15.27</v>
      </c>
    </row>
    <row r="6281" spans="2:5" ht="50.1" customHeight="1">
      <c r="B6281" s="23">
        <v>88248</v>
      </c>
      <c r="C6281" s="23" t="s">
        <v>6802</v>
      </c>
      <c r="D6281" s="23" t="s">
        <v>12330</v>
      </c>
      <c r="E6281" s="24">
        <v>15.2</v>
      </c>
    </row>
    <row r="6282" spans="2:5" ht="50.1" customHeight="1">
      <c r="B6282" s="23">
        <v>88249</v>
      </c>
      <c r="C6282" s="23" t="s">
        <v>6803</v>
      </c>
      <c r="D6282" s="23" t="s">
        <v>12330</v>
      </c>
      <c r="E6282" s="24">
        <v>27.77</v>
      </c>
    </row>
    <row r="6283" spans="2:5" ht="50.1" customHeight="1">
      <c r="B6283" s="23">
        <v>88250</v>
      </c>
      <c r="C6283" s="23" t="s">
        <v>6804</v>
      </c>
      <c r="D6283" s="23" t="s">
        <v>12330</v>
      </c>
      <c r="E6283" s="24">
        <v>16.61</v>
      </c>
    </row>
    <row r="6284" spans="2:5" ht="50.1" customHeight="1">
      <c r="B6284" s="23">
        <v>88251</v>
      </c>
      <c r="C6284" s="23" t="s">
        <v>6805</v>
      </c>
      <c r="D6284" s="23" t="s">
        <v>12330</v>
      </c>
      <c r="E6284" s="24">
        <v>15.78</v>
      </c>
    </row>
    <row r="6285" spans="2:5" ht="50.1" customHeight="1">
      <c r="B6285" s="23">
        <v>88252</v>
      </c>
      <c r="C6285" s="23" t="s">
        <v>6806</v>
      </c>
      <c r="D6285" s="23" t="s">
        <v>12330</v>
      </c>
      <c r="E6285" s="24">
        <v>15.05</v>
      </c>
    </row>
    <row r="6286" spans="2:5" ht="50.1" customHeight="1">
      <c r="B6286" s="23">
        <v>88253</v>
      </c>
      <c r="C6286" s="23" t="s">
        <v>6807</v>
      </c>
      <c r="D6286" s="23" t="s">
        <v>12330</v>
      </c>
      <c r="E6286" s="24">
        <v>13.75</v>
      </c>
    </row>
    <row r="6287" spans="2:5" ht="50.1" customHeight="1">
      <c r="B6287" s="23">
        <v>88255</v>
      </c>
      <c r="C6287" s="23" t="s">
        <v>6808</v>
      </c>
      <c r="D6287" s="23" t="s">
        <v>12330</v>
      </c>
      <c r="E6287" s="24">
        <v>28.4</v>
      </c>
    </row>
    <row r="6288" spans="2:5" ht="50.1" customHeight="1">
      <c r="B6288" s="23">
        <v>88256</v>
      </c>
      <c r="C6288" s="23" t="s">
        <v>6809</v>
      </c>
      <c r="D6288" s="23" t="s">
        <v>12330</v>
      </c>
      <c r="E6288" s="24">
        <v>21.88</v>
      </c>
    </row>
    <row r="6289" spans="2:5" ht="50.1" customHeight="1">
      <c r="B6289" s="23">
        <v>88257</v>
      </c>
      <c r="C6289" s="23" t="s">
        <v>6810</v>
      </c>
      <c r="D6289" s="23" t="s">
        <v>12330</v>
      </c>
      <c r="E6289" s="24">
        <v>16.89</v>
      </c>
    </row>
    <row r="6290" spans="2:5" ht="50.1" customHeight="1">
      <c r="B6290" s="23">
        <v>88258</v>
      </c>
      <c r="C6290" s="23" t="s">
        <v>6811</v>
      </c>
      <c r="D6290" s="23" t="s">
        <v>12330</v>
      </c>
      <c r="E6290" s="24">
        <v>19.61</v>
      </c>
    </row>
    <row r="6291" spans="2:5" ht="50.1" customHeight="1">
      <c r="B6291" s="23">
        <v>88259</v>
      </c>
      <c r="C6291" s="23" t="s">
        <v>6812</v>
      </c>
      <c r="D6291" s="23" t="s">
        <v>12330</v>
      </c>
      <c r="E6291" s="24">
        <v>23.47</v>
      </c>
    </row>
    <row r="6292" spans="2:5" ht="50.1" customHeight="1">
      <c r="B6292" s="23">
        <v>88260</v>
      </c>
      <c r="C6292" s="23" t="s">
        <v>6813</v>
      </c>
      <c r="D6292" s="23" t="s">
        <v>12330</v>
      </c>
      <c r="E6292" s="24">
        <v>14.99</v>
      </c>
    </row>
    <row r="6293" spans="2:5" ht="50.1" customHeight="1">
      <c r="B6293" s="23">
        <v>88261</v>
      </c>
      <c r="C6293" s="23" t="s">
        <v>6814</v>
      </c>
      <c r="D6293" s="23" t="s">
        <v>12330</v>
      </c>
      <c r="E6293" s="24">
        <v>17.940000000000001</v>
      </c>
    </row>
    <row r="6294" spans="2:5" ht="50.1" customHeight="1">
      <c r="B6294" s="23">
        <v>88262</v>
      </c>
      <c r="C6294" s="23" t="s">
        <v>6815</v>
      </c>
      <c r="D6294" s="23" t="s">
        <v>12330</v>
      </c>
      <c r="E6294" s="24">
        <v>19.89</v>
      </c>
    </row>
    <row r="6295" spans="2:5" ht="50.1" customHeight="1">
      <c r="B6295" s="23">
        <v>88263</v>
      </c>
      <c r="C6295" s="23" t="s">
        <v>6816</v>
      </c>
      <c r="D6295" s="23" t="s">
        <v>12330</v>
      </c>
      <c r="E6295" s="24">
        <v>15.98</v>
      </c>
    </row>
    <row r="6296" spans="2:5" ht="50.1" customHeight="1">
      <c r="B6296" s="23">
        <v>88264</v>
      </c>
      <c r="C6296" s="23" t="s">
        <v>6817</v>
      </c>
      <c r="D6296" s="23" t="s">
        <v>12330</v>
      </c>
      <c r="E6296" s="24">
        <v>20.22</v>
      </c>
    </row>
    <row r="6297" spans="2:5" ht="50.1" customHeight="1">
      <c r="B6297" s="23">
        <v>88265</v>
      </c>
      <c r="C6297" s="23" t="s">
        <v>6818</v>
      </c>
      <c r="D6297" s="23" t="s">
        <v>12330</v>
      </c>
      <c r="E6297" s="24">
        <v>20.32</v>
      </c>
    </row>
    <row r="6298" spans="2:5" ht="50.1" customHeight="1">
      <c r="B6298" s="23">
        <v>88266</v>
      </c>
      <c r="C6298" s="23" t="s">
        <v>6819</v>
      </c>
      <c r="D6298" s="23" t="s">
        <v>12330</v>
      </c>
      <c r="E6298" s="24">
        <v>22.53</v>
      </c>
    </row>
    <row r="6299" spans="2:5" ht="50.1" customHeight="1">
      <c r="B6299" s="23">
        <v>88267</v>
      </c>
      <c r="C6299" s="23" t="s">
        <v>6820</v>
      </c>
      <c r="D6299" s="23" t="s">
        <v>12330</v>
      </c>
      <c r="E6299" s="24">
        <v>19.97</v>
      </c>
    </row>
    <row r="6300" spans="2:5" ht="50.1" customHeight="1">
      <c r="B6300" s="23">
        <v>88268</v>
      </c>
      <c r="C6300" s="23" t="s">
        <v>6821</v>
      </c>
      <c r="D6300" s="23" t="s">
        <v>12330</v>
      </c>
      <c r="E6300" s="24">
        <v>20.67</v>
      </c>
    </row>
    <row r="6301" spans="2:5" ht="50.1" customHeight="1">
      <c r="B6301" s="23">
        <v>88269</v>
      </c>
      <c r="C6301" s="23" t="s">
        <v>6822</v>
      </c>
      <c r="D6301" s="23" t="s">
        <v>12330</v>
      </c>
      <c r="E6301" s="24">
        <v>19.850000000000001</v>
      </c>
    </row>
    <row r="6302" spans="2:5" ht="50.1" customHeight="1">
      <c r="B6302" s="23">
        <v>88270</v>
      </c>
      <c r="C6302" s="23" t="s">
        <v>6823</v>
      </c>
      <c r="D6302" s="23" t="s">
        <v>12330</v>
      </c>
      <c r="E6302" s="24">
        <v>19.98</v>
      </c>
    </row>
    <row r="6303" spans="2:5" ht="50.1" customHeight="1">
      <c r="B6303" s="23">
        <v>88272</v>
      </c>
      <c r="C6303" s="23" t="s">
        <v>6824</v>
      </c>
      <c r="D6303" s="23" t="s">
        <v>12330</v>
      </c>
      <c r="E6303" s="24">
        <v>20.010000000000002</v>
      </c>
    </row>
    <row r="6304" spans="2:5" ht="50.1" customHeight="1">
      <c r="B6304" s="23">
        <v>88273</v>
      </c>
      <c r="C6304" s="23" t="s">
        <v>6825</v>
      </c>
      <c r="D6304" s="23" t="s">
        <v>12330</v>
      </c>
      <c r="E6304" s="24">
        <v>20.27</v>
      </c>
    </row>
    <row r="6305" spans="2:5" ht="50.1" customHeight="1">
      <c r="B6305" s="23">
        <v>88274</v>
      </c>
      <c r="C6305" s="23" t="s">
        <v>6826</v>
      </c>
      <c r="D6305" s="23" t="s">
        <v>12330</v>
      </c>
      <c r="E6305" s="24">
        <v>20.27</v>
      </c>
    </row>
    <row r="6306" spans="2:5" ht="50.1" customHeight="1">
      <c r="B6306" s="23">
        <v>88275</v>
      </c>
      <c r="C6306" s="23" t="s">
        <v>6827</v>
      </c>
      <c r="D6306" s="23" t="s">
        <v>12330</v>
      </c>
      <c r="E6306" s="24">
        <v>26.28</v>
      </c>
    </row>
    <row r="6307" spans="2:5" ht="50.1" customHeight="1">
      <c r="B6307" s="23">
        <v>88277</v>
      </c>
      <c r="C6307" s="23" t="s">
        <v>6828</v>
      </c>
      <c r="D6307" s="23" t="s">
        <v>12330</v>
      </c>
      <c r="E6307" s="24">
        <v>21.73</v>
      </c>
    </row>
    <row r="6308" spans="2:5" ht="50.1" customHeight="1">
      <c r="B6308" s="23">
        <v>88278</v>
      </c>
      <c r="C6308" s="23" t="s">
        <v>6829</v>
      </c>
      <c r="D6308" s="23" t="s">
        <v>12330</v>
      </c>
      <c r="E6308" s="24">
        <v>19.79</v>
      </c>
    </row>
    <row r="6309" spans="2:5" ht="50.1" customHeight="1">
      <c r="B6309" s="23">
        <v>88279</v>
      </c>
      <c r="C6309" s="23" t="s">
        <v>6830</v>
      </c>
      <c r="D6309" s="23" t="s">
        <v>12330</v>
      </c>
      <c r="E6309" s="24">
        <v>21.67</v>
      </c>
    </row>
    <row r="6310" spans="2:5" ht="50.1" customHeight="1">
      <c r="B6310" s="23">
        <v>88281</v>
      </c>
      <c r="C6310" s="23" t="s">
        <v>6831</v>
      </c>
      <c r="D6310" s="23" t="s">
        <v>12330</v>
      </c>
      <c r="E6310" s="24">
        <v>17.84</v>
      </c>
    </row>
    <row r="6311" spans="2:5" ht="50.1" customHeight="1">
      <c r="B6311" s="23">
        <v>88282</v>
      </c>
      <c r="C6311" s="23" t="s">
        <v>6832</v>
      </c>
      <c r="D6311" s="23" t="s">
        <v>12330</v>
      </c>
      <c r="E6311" s="24">
        <v>18.77</v>
      </c>
    </row>
    <row r="6312" spans="2:5" ht="50.1" customHeight="1">
      <c r="B6312" s="23">
        <v>88283</v>
      </c>
      <c r="C6312" s="23" t="s">
        <v>6833</v>
      </c>
      <c r="D6312" s="23" t="s">
        <v>12330</v>
      </c>
      <c r="E6312" s="24">
        <v>24.29</v>
      </c>
    </row>
    <row r="6313" spans="2:5" ht="50.1" customHeight="1">
      <c r="B6313" s="23">
        <v>88284</v>
      </c>
      <c r="C6313" s="23" t="s">
        <v>6834</v>
      </c>
      <c r="D6313" s="23" t="s">
        <v>12330</v>
      </c>
      <c r="E6313" s="24">
        <v>17.21</v>
      </c>
    </row>
    <row r="6314" spans="2:5" ht="50.1" customHeight="1">
      <c r="B6314" s="23">
        <v>88285</v>
      </c>
      <c r="C6314" s="23" t="s">
        <v>6835</v>
      </c>
      <c r="D6314" s="23" t="s">
        <v>12330</v>
      </c>
      <c r="E6314" s="24">
        <v>21.72</v>
      </c>
    </row>
    <row r="6315" spans="2:5" ht="50.1" customHeight="1">
      <c r="B6315" s="23">
        <v>88286</v>
      </c>
      <c r="C6315" s="23" t="s">
        <v>6836</v>
      </c>
      <c r="D6315" s="23" t="s">
        <v>12330</v>
      </c>
      <c r="E6315" s="24">
        <v>19.46</v>
      </c>
    </row>
    <row r="6316" spans="2:5" ht="50.1" customHeight="1">
      <c r="B6316" s="23">
        <v>88288</v>
      </c>
      <c r="C6316" s="23" t="s">
        <v>6837</v>
      </c>
      <c r="D6316" s="23" t="s">
        <v>12330</v>
      </c>
      <c r="E6316" s="24">
        <v>16.399999999999999</v>
      </c>
    </row>
    <row r="6317" spans="2:5" ht="50.1" customHeight="1">
      <c r="B6317" s="23">
        <v>88291</v>
      </c>
      <c r="C6317" s="23" t="s">
        <v>6838</v>
      </c>
      <c r="D6317" s="23" t="s">
        <v>12330</v>
      </c>
      <c r="E6317" s="24">
        <v>18</v>
      </c>
    </row>
    <row r="6318" spans="2:5" ht="50.1" customHeight="1">
      <c r="B6318" s="23">
        <v>88292</v>
      </c>
      <c r="C6318" s="23" t="s">
        <v>6839</v>
      </c>
      <c r="D6318" s="23" t="s">
        <v>12330</v>
      </c>
      <c r="E6318" s="24">
        <v>19.04</v>
      </c>
    </row>
    <row r="6319" spans="2:5" ht="50.1" customHeight="1">
      <c r="B6319" s="23">
        <v>88293</v>
      </c>
      <c r="C6319" s="23" t="s">
        <v>6840</v>
      </c>
      <c r="D6319" s="23" t="s">
        <v>12330</v>
      </c>
      <c r="E6319" s="24">
        <v>21.45</v>
      </c>
    </row>
    <row r="6320" spans="2:5" ht="50.1" customHeight="1">
      <c r="B6320" s="23">
        <v>88294</v>
      </c>
      <c r="C6320" s="23" t="s">
        <v>6841</v>
      </c>
      <c r="D6320" s="23" t="s">
        <v>12330</v>
      </c>
      <c r="E6320" s="24">
        <v>23.25</v>
      </c>
    </row>
    <row r="6321" spans="2:5" ht="50.1" customHeight="1">
      <c r="B6321" s="23">
        <v>88295</v>
      </c>
      <c r="C6321" s="23" t="s">
        <v>6842</v>
      </c>
      <c r="D6321" s="23" t="s">
        <v>12330</v>
      </c>
      <c r="E6321" s="24">
        <v>19.43</v>
      </c>
    </row>
    <row r="6322" spans="2:5" ht="50.1" customHeight="1">
      <c r="B6322" s="23">
        <v>88296</v>
      </c>
      <c r="C6322" s="23" t="s">
        <v>6843</v>
      </c>
      <c r="D6322" s="23" t="s">
        <v>12330</v>
      </c>
      <c r="E6322" s="24">
        <v>18.34</v>
      </c>
    </row>
    <row r="6323" spans="2:5" ht="50.1" customHeight="1">
      <c r="B6323" s="23">
        <v>88297</v>
      </c>
      <c r="C6323" s="23" t="s">
        <v>6844</v>
      </c>
      <c r="D6323" s="23" t="s">
        <v>12330</v>
      </c>
      <c r="E6323" s="24">
        <v>20.28</v>
      </c>
    </row>
    <row r="6324" spans="2:5" ht="50.1" customHeight="1">
      <c r="B6324" s="23">
        <v>88298</v>
      </c>
      <c r="C6324" s="23" t="s">
        <v>6845</v>
      </c>
      <c r="D6324" s="23" t="s">
        <v>12330</v>
      </c>
      <c r="E6324" s="24">
        <v>17.350000000000001</v>
      </c>
    </row>
    <row r="6325" spans="2:5" ht="50.1" customHeight="1">
      <c r="B6325" s="23">
        <v>88299</v>
      </c>
      <c r="C6325" s="23" t="s">
        <v>6846</v>
      </c>
      <c r="D6325" s="23" t="s">
        <v>12330</v>
      </c>
      <c r="E6325" s="24">
        <v>21.75</v>
      </c>
    </row>
    <row r="6326" spans="2:5" ht="50.1" customHeight="1">
      <c r="B6326" s="23">
        <v>88300</v>
      </c>
      <c r="C6326" s="23" t="s">
        <v>6847</v>
      </c>
      <c r="D6326" s="23" t="s">
        <v>12330</v>
      </c>
      <c r="E6326" s="24">
        <v>25.98</v>
      </c>
    </row>
    <row r="6327" spans="2:5" ht="50.1" customHeight="1">
      <c r="B6327" s="23">
        <v>88301</v>
      </c>
      <c r="C6327" s="23" t="s">
        <v>6848</v>
      </c>
      <c r="D6327" s="23" t="s">
        <v>12330</v>
      </c>
      <c r="E6327" s="24">
        <v>23.11</v>
      </c>
    </row>
    <row r="6328" spans="2:5" ht="50.1" customHeight="1">
      <c r="B6328" s="23">
        <v>88302</v>
      </c>
      <c r="C6328" s="23" t="s">
        <v>6849</v>
      </c>
      <c r="D6328" s="23" t="s">
        <v>12330</v>
      </c>
      <c r="E6328" s="24">
        <v>22.36</v>
      </c>
    </row>
    <row r="6329" spans="2:5" ht="50.1" customHeight="1">
      <c r="B6329" s="23">
        <v>88303</v>
      </c>
      <c r="C6329" s="23" t="s">
        <v>6850</v>
      </c>
      <c r="D6329" s="23" t="s">
        <v>12330</v>
      </c>
      <c r="E6329" s="24">
        <v>17.920000000000002</v>
      </c>
    </row>
    <row r="6330" spans="2:5" ht="50.1" customHeight="1">
      <c r="B6330" s="23">
        <v>88304</v>
      </c>
      <c r="C6330" s="23" t="s">
        <v>6851</v>
      </c>
      <c r="D6330" s="23" t="s">
        <v>12330</v>
      </c>
      <c r="E6330" s="24">
        <v>19.649999999999999</v>
      </c>
    </row>
    <row r="6331" spans="2:5" ht="50.1" customHeight="1">
      <c r="B6331" s="23">
        <v>88306</v>
      </c>
      <c r="C6331" s="23" t="s">
        <v>6852</v>
      </c>
      <c r="D6331" s="23" t="s">
        <v>12330</v>
      </c>
      <c r="E6331" s="24">
        <v>26.21</v>
      </c>
    </row>
    <row r="6332" spans="2:5" ht="50.1" customHeight="1">
      <c r="B6332" s="23">
        <v>88307</v>
      </c>
      <c r="C6332" s="23" t="s">
        <v>6853</v>
      </c>
      <c r="D6332" s="23" t="s">
        <v>12330</v>
      </c>
      <c r="E6332" s="24">
        <v>23.59</v>
      </c>
    </row>
    <row r="6333" spans="2:5" ht="50.1" customHeight="1">
      <c r="B6333" s="23">
        <v>88308</v>
      </c>
      <c r="C6333" s="23" t="s">
        <v>6854</v>
      </c>
      <c r="D6333" s="23" t="s">
        <v>12330</v>
      </c>
      <c r="E6333" s="24">
        <v>21.88</v>
      </c>
    </row>
    <row r="6334" spans="2:5" ht="50.1" customHeight="1">
      <c r="B6334" s="23">
        <v>88309</v>
      </c>
      <c r="C6334" s="23" t="s">
        <v>6855</v>
      </c>
      <c r="D6334" s="23" t="s">
        <v>12330</v>
      </c>
      <c r="E6334" s="24">
        <v>20.010000000000002</v>
      </c>
    </row>
    <row r="6335" spans="2:5" ht="50.1" customHeight="1">
      <c r="B6335" s="23">
        <v>88310</v>
      </c>
      <c r="C6335" s="23" t="s">
        <v>6856</v>
      </c>
      <c r="D6335" s="23" t="s">
        <v>12330</v>
      </c>
      <c r="E6335" s="24">
        <v>19.93</v>
      </c>
    </row>
    <row r="6336" spans="2:5" ht="50.1" customHeight="1">
      <c r="B6336" s="23">
        <v>88311</v>
      </c>
      <c r="C6336" s="23" t="s">
        <v>6857</v>
      </c>
      <c r="D6336" s="23" t="s">
        <v>12330</v>
      </c>
      <c r="E6336" s="24">
        <v>19.93</v>
      </c>
    </row>
    <row r="6337" spans="2:5" ht="50.1" customHeight="1">
      <c r="B6337" s="23">
        <v>88312</v>
      </c>
      <c r="C6337" s="23" t="s">
        <v>6858</v>
      </c>
      <c r="D6337" s="23" t="s">
        <v>12330</v>
      </c>
      <c r="E6337" s="24">
        <v>21.15</v>
      </c>
    </row>
    <row r="6338" spans="2:5" ht="50.1" customHeight="1">
      <c r="B6338" s="23">
        <v>88313</v>
      </c>
      <c r="C6338" s="23" t="s">
        <v>6859</v>
      </c>
      <c r="D6338" s="23" t="s">
        <v>12330</v>
      </c>
      <c r="E6338" s="24">
        <v>18.829999999999998</v>
      </c>
    </row>
    <row r="6339" spans="2:5" ht="50.1" customHeight="1">
      <c r="B6339" s="23">
        <v>88314</v>
      </c>
      <c r="C6339" s="23" t="s">
        <v>6860</v>
      </c>
      <c r="D6339" s="23" t="s">
        <v>12330</v>
      </c>
      <c r="E6339" s="24">
        <v>16.55</v>
      </c>
    </row>
    <row r="6340" spans="2:5" ht="50.1" customHeight="1">
      <c r="B6340" s="23">
        <v>88315</v>
      </c>
      <c r="C6340" s="23" t="s">
        <v>6861</v>
      </c>
      <c r="D6340" s="23" t="s">
        <v>12330</v>
      </c>
      <c r="E6340" s="24">
        <v>19.89</v>
      </c>
    </row>
    <row r="6341" spans="2:5" ht="50.1" customHeight="1">
      <c r="B6341" s="23">
        <v>88316</v>
      </c>
      <c r="C6341" s="23" t="s">
        <v>6862</v>
      </c>
      <c r="D6341" s="23" t="s">
        <v>12330</v>
      </c>
      <c r="E6341" s="24">
        <v>14.33</v>
      </c>
    </row>
    <row r="6342" spans="2:5" ht="50.1" customHeight="1">
      <c r="B6342" s="23">
        <v>88317</v>
      </c>
      <c r="C6342" s="23" t="s">
        <v>6863</v>
      </c>
      <c r="D6342" s="23" t="s">
        <v>12330</v>
      </c>
      <c r="E6342" s="24">
        <v>22.25</v>
      </c>
    </row>
    <row r="6343" spans="2:5" ht="50.1" customHeight="1">
      <c r="B6343" s="23">
        <v>88318</v>
      </c>
      <c r="C6343" s="23" t="s">
        <v>6864</v>
      </c>
      <c r="D6343" s="23" t="s">
        <v>12330</v>
      </c>
      <c r="E6343" s="24">
        <v>25.78</v>
      </c>
    </row>
    <row r="6344" spans="2:5" ht="50.1" customHeight="1">
      <c r="B6344" s="23">
        <v>88320</v>
      </c>
      <c r="C6344" s="23" t="s">
        <v>6865</v>
      </c>
      <c r="D6344" s="23" t="s">
        <v>12330</v>
      </c>
      <c r="E6344" s="24">
        <v>23.57</v>
      </c>
    </row>
    <row r="6345" spans="2:5" ht="50.1" customHeight="1">
      <c r="B6345" s="23">
        <v>88321</v>
      </c>
      <c r="C6345" s="23" t="s">
        <v>6866</v>
      </c>
      <c r="D6345" s="23" t="s">
        <v>12330</v>
      </c>
      <c r="E6345" s="24">
        <v>33.700000000000003</v>
      </c>
    </row>
    <row r="6346" spans="2:5" ht="50.1" customHeight="1">
      <c r="B6346" s="23">
        <v>88322</v>
      </c>
      <c r="C6346" s="23" t="s">
        <v>6867</v>
      </c>
      <c r="D6346" s="23" t="s">
        <v>12330</v>
      </c>
      <c r="E6346" s="24">
        <v>31.27</v>
      </c>
    </row>
    <row r="6347" spans="2:5" ht="50.1" customHeight="1">
      <c r="B6347" s="23">
        <v>88323</v>
      </c>
      <c r="C6347" s="23" t="s">
        <v>6868</v>
      </c>
      <c r="D6347" s="23" t="s">
        <v>12330</v>
      </c>
      <c r="E6347" s="24">
        <v>21.85</v>
      </c>
    </row>
    <row r="6348" spans="2:5" ht="50.1" customHeight="1">
      <c r="B6348" s="23">
        <v>88324</v>
      </c>
      <c r="C6348" s="23" t="s">
        <v>6869</v>
      </c>
      <c r="D6348" s="23" t="s">
        <v>12330</v>
      </c>
      <c r="E6348" s="24">
        <v>21.59</v>
      </c>
    </row>
    <row r="6349" spans="2:5" ht="50.1" customHeight="1">
      <c r="B6349" s="23">
        <v>88325</v>
      </c>
      <c r="C6349" s="23" t="s">
        <v>6870</v>
      </c>
      <c r="D6349" s="23" t="s">
        <v>12330</v>
      </c>
      <c r="E6349" s="24">
        <v>16.84</v>
      </c>
    </row>
    <row r="6350" spans="2:5" ht="50.1" customHeight="1">
      <c r="B6350" s="23">
        <v>88326</v>
      </c>
      <c r="C6350" s="23" t="s">
        <v>6871</v>
      </c>
      <c r="D6350" s="23" t="s">
        <v>12330</v>
      </c>
      <c r="E6350" s="24">
        <v>15.96</v>
      </c>
    </row>
    <row r="6351" spans="2:5" ht="50.1" customHeight="1">
      <c r="B6351" s="23">
        <v>88377</v>
      </c>
      <c r="C6351" s="23" t="s">
        <v>6872</v>
      </c>
      <c r="D6351" s="23" t="s">
        <v>12330</v>
      </c>
      <c r="E6351" s="24">
        <v>17.48</v>
      </c>
    </row>
    <row r="6352" spans="2:5" ht="50.1" customHeight="1">
      <c r="B6352" s="23">
        <v>88441</v>
      </c>
      <c r="C6352" s="23" t="s">
        <v>6873</v>
      </c>
      <c r="D6352" s="23" t="s">
        <v>12330</v>
      </c>
      <c r="E6352" s="24">
        <v>19.27</v>
      </c>
    </row>
    <row r="6353" spans="2:5" ht="50.1" customHeight="1">
      <c r="B6353" s="23">
        <v>88597</v>
      </c>
      <c r="C6353" s="23" t="s">
        <v>6874</v>
      </c>
      <c r="D6353" s="23" t="s">
        <v>12330</v>
      </c>
      <c r="E6353" s="24">
        <v>43.24</v>
      </c>
    </row>
    <row r="6354" spans="2:5" ht="50.1" customHeight="1">
      <c r="B6354" s="23">
        <v>90766</v>
      </c>
      <c r="C6354" s="23" t="s">
        <v>6875</v>
      </c>
      <c r="D6354" s="23" t="s">
        <v>12330</v>
      </c>
      <c r="E6354" s="24">
        <v>21.69</v>
      </c>
    </row>
    <row r="6355" spans="2:5" ht="50.1" customHeight="1">
      <c r="B6355" s="23">
        <v>90767</v>
      </c>
      <c r="C6355" s="23" t="s">
        <v>6876</v>
      </c>
      <c r="D6355" s="23" t="s">
        <v>12330</v>
      </c>
      <c r="E6355" s="24">
        <v>21.46</v>
      </c>
    </row>
    <row r="6356" spans="2:5" ht="50.1" customHeight="1">
      <c r="B6356" s="23">
        <v>90768</v>
      </c>
      <c r="C6356" s="23" t="s">
        <v>6877</v>
      </c>
      <c r="D6356" s="23" t="s">
        <v>12330</v>
      </c>
      <c r="E6356" s="24">
        <v>59.86</v>
      </c>
    </row>
    <row r="6357" spans="2:5" ht="50.1" customHeight="1">
      <c r="B6357" s="23">
        <v>90769</v>
      </c>
      <c r="C6357" s="23" t="s">
        <v>6878</v>
      </c>
      <c r="D6357" s="23" t="s">
        <v>12330</v>
      </c>
      <c r="E6357" s="24">
        <v>84.88</v>
      </c>
    </row>
    <row r="6358" spans="2:5" ht="50.1" customHeight="1">
      <c r="B6358" s="23">
        <v>90770</v>
      </c>
      <c r="C6358" s="23" t="s">
        <v>6879</v>
      </c>
      <c r="D6358" s="23" t="s">
        <v>12330</v>
      </c>
      <c r="E6358" s="24">
        <v>112.08</v>
      </c>
    </row>
    <row r="6359" spans="2:5" ht="50.1" customHeight="1">
      <c r="B6359" s="23">
        <v>90771</v>
      </c>
      <c r="C6359" s="23" t="s">
        <v>6880</v>
      </c>
      <c r="D6359" s="23" t="s">
        <v>12330</v>
      </c>
      <c r="E6359" s="24">
        <v>38.33</v>
      </c>
    </row>
    <row r="6360" spans="2:5" ht="50.1" customHeight="1">
      <c r="B6360" s="23">
        <v>90772</v>
      </c>
      <c r="C6360" s="23" t="s">
        <v>6881</v>
      </c>
      <c r="D6360" s="23" t="s">
        <v>12330</v>
      </c>
      <c r="E6360" s="24">
        <v>18.97</v>
      </c>
    </row>
    <row r="6361" spans="2:5" ht="50.1" customHeight="1">
      <c r="B6361" s="23">
        <v>90773</v>
      </c>
      <c r="C6361" s="23" t="s">
        <v>6882</v>
      </c>
      <c r="D6361" s="23" t="s">
        <v>12330</v>
      </c>
      <c r="E6361" s="24">
        <v>31.92</v>
      </c>
    </row>
    <row r="6362" spans="2:5" ht="50.1" customHeight="1">
      <c r="B6362" s="23">
        <v>90775</v>
      </c>
      <c r="C6362" s="23" t="s">
        <v>6883</v>
      </c>
      <c r="D6362" s="23" t="s">
        <v>12330</v>
      </c>
      <c r="E6362" s="24">
        <v>40.83</v>
      </c>
    </row>
    <row r="6363" spans="2:5" ht="50.1" customHeight="1">
      <c r="B6363" s="23">
        <v>90776</v>
      </c>
      <c r="C6363" s="23" t="s">
        <v>6884</v>
      </c>
      <c r="D6363" s="23" t="s">
        <v>12330</v>
      </c>
      <c r="E6363" s="24">
        <v>34.97</v>
      </c>
    </row>
    <row r="6364" spans="2:5" ht="50.1" customHeight="1">
      <c r="B6364" s="23">
        <v>90777</v>
      </c>
      <c r="C6364" s="23" t="s">
        <v>6885</v>
      </c>
      <c r="D6364" s="23" t="s">
        <v>12330</v>
      </c>
      <c r="E6364" s="24">
        <v>81.510000000000005</v>
      </c>
    </row>
    <row r="6365" spans="2:5" ht="50.1" customHeight="1">
      <c r="B6365" s="23">
        <v>90778</v>
      </c>
      <c r="C6365" s="23" t="s">
        <v>6886</v>
      </c>
      <c r="D6365" s="23" t="s">
        <v>12330</v>
      </c>
      <c r="E6365" s="24">
        <v>92.7</v>
      </c>
    </row>
    <row r="6366" spans="2:5" ht="50.1" customHeight="1">
      <c r="B6366" s="23">
        <v>90779</v>
      </c>
      <c r="C6366" s="23" t="s">
        <v>6887</v>
      </c>
      <c r="D6366" s="23" t="s">
        <v>12330</v>
      </c>
      <c r="E6366" s="24">
        <v>126.58</v>
      </c>
    </row>
    <row r="6367" spans="2:5" ht="50.1" customHeight="1">
      <c r="B6367" s="23">
        <v>90780</v>
      </c>
      <c r="C6367" s="23" t="s">
        <v>6888</v>
      </c>
      <c r="D6367" s="23" t="s">
        <v>12330</v>
      </c>
      <c r="E6367" s="24">
        <v>49.84</v>
      </c>
    </row>
    <row r="6368" spans="2:5" ht="50.1" customHeight="1">
      <c r="B6368" s="23">
        <v>90781</v>
      </c>
      <c r="C6368" s="23" t="s">
        <v>6889</v>
      </c>
      <c r="D6368" s="23" t="s">
        <v>12330</v>
      </c>
      <c r="E6368" s="24">
        <v>27.28</v>
      </c>
    </row>
    <row r="6369" spans="2:5" ht="50.1" customHeight="1">
      <c r="B6369" s="23">
        <v>91677</v>
      </c>
      <c r="C6369" s="23" t="s">
        <v>6890</v>
      </c>
      <c r="D6369" s="23" t="s">
        <v>12330</v>
      </c>
      <c r="E6369" s="24">
        <v>82.85</v>
      </c>
    </row>
    <row r="6370" spans="2:5" ht="50.1" customHeight="1">
      <c r="B6370" s="23">
        <v>91678</v>
      </c>
      <c r="C6370" s="23" t="s">
        <v>6891</v>
      </c>
      <c r="D6370" s="23" t="s">
        <v>12330</v>
      </c>
      <c r="E6370" s="24">
        <v>63.19</v>
      </c>
    </row>
    <row r="6371" spans="2:5" ht="50.1" customHeight="1">
      <c r="B6371" s="23">
        <v>93556</v>
      </c>
      <c r="C6371" s="23" t="s">
        <v>6892</v>
      </c>
      <c r="D6371" s="23" t="s">
        <v>12303</v>
      </c>
      <c r="E6371" s="24">
        <v>88.83</v>
      </c>
    </row>
    <row r="6372" spans="2:5" ht="50.1" customHeight="1">
      <c r="B6372" s="23">
        <v>93557</v>
      </c>
      <c r="C6372" s="23" t="s">
        <v>6893</v>
      </c>
      <c r="D6372" s="23" t="s">
        <v>12303</v>
      </c>
      <c r="E6372" s="24">
        <v>158.96</v>
      </c>
    </row>
    <row r="6373" spans="2:5" ht="50.1" customHeight="1">
      <c r="B6373" s="23">
        <v>93558</v>
      </c>
      <c r="C6373" s="23" t="s">
        <v>6894</v>
      </c>
      <c r="D6373" s="23" t="s">
        <v>12303</v>
      </c>
      <c r="E6373" s="24">
        <v>3979.17</v>
      </c>
    </row>
    <row r="6374" spans="2:5" ht="50.1" customHeight="1">
      <c r="B6374" s="23">
        <v>93559</v>
      </c>
      <c r="C6374" s="23" t="s">
        <v>6874</v>
      </c>
      <c r="D6374" s="23" t="s">
        <v>12303</v>
      </c>
      <c r="E6374" s="24">
        <v>5217.84</v>
      </c>
    </row>
    <row r="6375" spans="2:5" ht="50.1" customHeight="1">
      <c r="B6375" s="23">
        <v>93560</v>
      </c>
      <c r="C6375" s="23" t="s">
        <v>6882</v>
      </c>
      <c r="D6375" s="23" t="s">
        <v>12303</v>
      </c>
      <c r="E6375" s="24">
        <v>3896.3</v>
      </c>
    </row>
    <row r="6376" spans="2:5" ht="50.1" customHeight="1">
      <c r="B6376" s="23">
        <v>93561</v>
      </c>
      <c r="C6376" s="23" t="s">
        <v>6883</v>
      </c>
      <c r="D6376" s="23" t="s">
        <v>12303</v>
      </c>
      <c r="E6376" s="24">
        <v>4944.87</v>
      </c>
    </row>
    <row r="6377" spans="2:5" ht="50.1" customHeight="1">
      <c r="B6377" s="23">
        <v>93562</v>
      </c>
      <c r="C6377" s="23" t="s">
        <v>6880</v>
      </c>
      <c r="D6377" s="23" t="s">
        <v>12303</v>
      </c>
      <c r="E6377" s="24">
        <v>4645.33</v>
      </c>
    </row>
    <row r="6378" spans="2:5" ht="50.1" customHeight="1">
      <c r="B6378" s="23">
        <v>93563</v>
      </c>
      <c r="C6378" s="23" t="s">
        <v>6875</v>
      </c>
      <c r="D6378" s="23" t="s">
        <v>12303</v>
      </c>
      <c r="E6378" s="24">
        <v>3867.43</v>
      </c>
    </row>
    <row r="6379" spans="2:5" ht="50.1" customHeight="1">
      <c r="B6379" s="23">
        <v>93564</v>
      </c>
      <c r="C6379" s="23" t="s">
        <v>6876</v>
      </c>
      <c r="D6379" s="23" t="s">
        <v>12303</v>
      </c>
      <c r="E6379" s="24">
        <v>3819.05</v>
      </c>
    </row>
    <row r="6380" spans="2:5" ht="50.1" customHeight="1">
      <c r="B6380" s="23">
        <v>93565</v>
      </c>
      <c r="C6380" s="23" t="s">
        <v>6885</v>
      </c>
      <c r="D6380" s="23" t="s">
        <v>12303</v>
      </c>
      <c r="E6380" s="24">
        <v>14395.78</v>
      </c>
    </row>
    <row r="6381" spans="2:5" ht="50.1" customHeight="1">
      <c r="B6381" s="23">
        <v>93566</v>
      </c>
      <c r="C6381" s="23" t="s">
        <v>6881</v>
      </c>
      <c r="D6381" s="23" t="s">
        <v>12303</v>
      </c>
      <c r="E6381" s="24">
        <v>3384.89</v>
      </c>
    </row>
    <row r="6382" spans="2:5" ht="50.1" customHeight="1">
      <c r="B6382" s="23">
        <v>93567</v>
      </c>
      <c r="C6382" s="23" t="s">
        <v>6886</v>
      </c>
      <c r="D6382" s="23" t="s">
        <v>12303</v>
      </c>
      <c r="E6382" s="24">
        <v>16374.13</v>
      </c>
    </row>
    <row r="6383" spans="2:5" ht="50.1" customHeight="1">
      <c r="B6383" s="23">
        <v>93568</v>
      </c>
      <c r="C6383" s="23" t="s">
        <v>6887</v>
      </c>
      <c r="D6383" s="23" t="s">
        <v>12303</v>
      </c>
      <c r="E6383" s="24">
        <v>22353.16</v>
      </c>
    </row>
    <row r="6384" spans="2:5" ht="50.1" customHeight="1">
      <c r="B6384" s="23">
        <v>93569</v>
      </c>
      <c r="C6384" s="23" t="s">
        <v>6895</v>
      </c>
      <c r="D6384" s="23" t="s">
        <v>12303</v>
      </c>
      <c r="E6384" s="24">
        <v>10590.67</v>
      </c>
    </row>
    <row r="6385" spans="2:5" ht="50.1" customHeight="1">
      <c r="B6385" s="23">
        <v>93570</v>
      </c>
      <c r="C6385" s="23" t="s">
        <v>6896</v>
      </c>
      <c r="D6385" s="23" t="s">
        <v>12303</v>
      </c>
      <c r="E6385" s="24">
        <v>15009.01</v>
      </c>
    </row>
    <row r="6386" spans="2:5" ht="50.1" customHeight="1">
      <c r="B6386" s="23">
        <v>93571</v>
      </c>
      <c r="C6386" s="23" t="s">
        <v>6897</v>
      </c>
      <c r="D6386" s="23" t="s">
        <v>12303</v>
      </c>
      <c r="E6386" s="24">
        <v>19817.060000000001</v>
      </c>
    </row>
    <row r="6387" spans="2:5" ht="50.1" customHeight="1">
      <c r="B6387" s="23">
        <v>93572</v>
      </c>
      <c r="C6387" s="23" t="s">
        <v>6898</v>
      </c>
      <c r="D6387" s="23" t="s">
        <v>12303</v>
      </c>
      <c r="E6387" s="24">
        <v>6197.33</v>
      </c>
    </row>
    <row r="6388" spans="2:5" ht="50.1" customHeight="1">
      <c r="B6388" s="23">
        <v>94295</v>
      </c>
      <c r="C6388" s="23" t="s">
        <v>6888</v>
      </c>
      <c r="D6388" s="23" t="s">
        <v>12303</v>
      </c>
      <c r="E6388" s="24">
        <v>8796.89</v>
      </c>
    </row>
    <row r="6389" spans="2:5" ht="50.1" customHeight="1">
      <c r="B6389" s="23">
        <v>94296</v>
      </c>
      <c r="C6389" s="23" t="s">
        <v>6889</v>
      </c>
      <c r="D6389" s="23" t="s">
        <v>12303</v>
      </c>
      <c r="E6389" s="24">
        <v>5065.3500000000004</v>
      </c>
    </row>
    <row r="6390" spans="2:5" ht="50.1" customHeight="1">
      <c r="B6390" s="23">
        <v>95308</v>
      </c>
      <c r="C6390" s="23" t="s">
        <v>6899</v>
      </c>
      <c r="D6390" s="23" t="s">
        <v>12330</v>
      </c>
      <c r="E6390" s="24">
        <v>0.1</v>
      </c>
    </row>
    <row r="6391" spans="2:5" ht="50.1" customHeight="1">
      <c r="B6391" s="23">
        <v>95309</v>
      </c>
      <c r="C6391" s="23" t="s">
        <v>6900</v>
      </c>
      <c r="D6391" s="23" t="s">
        <v>12330</v>
      </c>
      <c r="E6391" s="24">
        <v>0.15</v>
      </c>
    </row>
    <row r="6392" spans="2:5" ht="50.1" customHeight="1">
      <c r="B6392" s="23">
        <v>95310</v>
      </c>
      <c r="C6392" s="23" t="s">
        <v>6901</v>
      </c>
      <c r="D6392" s="23" t="s">
        <v>12330</v>
      </c>
      <c r="E6392" s="24">
        <v>0.11</v>
      </c>
    </row>
    <row r="6393" spans="2:5" ht="50.1" customHeight="1">
      <c r="B6393" s="23">
        <v>95311</v>
      </c>
      <c r="C6393" s="23" t="s">
        <v>6902</v>
      </c>
      <c r="D6393" s="23" t="s">
        <v>12330</v>
      </c>
      <c r="E6393" s="24">
        <v>0.1</v>
      </c>
    </row>
    <row r="6394" spans="2:5" ht="50.1" customHeight="1">
      <c r="B6394" s="23">
        <v>95312</v>
      </c>
      <c r="C6394" s="23" t="s">
        <v>6903</v>
      </c>
      <c r="D6394" s="23" t="s">
        <v>12330</v>
      </c>
      <c r="E6394" s="24">
        <v>0.13</v>
      </c>
    </row>
    <row r="6395" spans="2:5" ht="50.1" customHeight="1">
      <c r="B6395" s="23">
        <v>95313</v>
      </c>
      <c r="C6395" s="23" t="s">
        <v>6904</v>
      </c>
      <c r="D6395" s="23" t="s">
        <v>12330</v>
      </c>
      <c r="E6395" s="24">
        <v>0.12</v>
      </c>
    </row>
    <row r="6396" spans="2:5" ht="50.1" customHeight="1">
      <c r="B6396" s="23">
        <v>95314</v>
      </c>
      <c r="C6396" s="23" t="s">
        <v>6905</v>
      </c>
      <c r="D6396" s="23" t="s">
        <v>12330</v>
      </c>
      <c r="E6396" s="24">
        <v>0.14000000000000001</v>
      </c>
    </row>
    <row r="6397" spans="2:5" ht="50.1" customHeight="1">
      <c r="B6397" s="23">
        <v>95315</v>
      </c>
      <c r="C6397" s="23" t="s">
        <v>6906</v>
      </c>
      <c r="D6397" s="23" t="s">
        <v>12330</v>
      </c>
      <c r="E6397" s="24">
        <v>0.19</v>
      </c>
    </row>
    <row r="6398" spans="2:5" ht="50.1" customHeight="1">
      <c r="B6398" s="23">
        <v>95316</v>
      </c>
      <c r="C6398" s="23" t="s">
        <v>6907</v>
      </c>
      <c r="D6398" s="23" t="s">
        <v>12330</v>
      </c>
      <c r="E6398" s="24">
        <v>0.34</v>
      </c>
    </row>
    <row r="6399" spans="2:5" ht="50.1" customHeight="1">
      <c r="B6399" s="23">
        <v>95317</v>
      </c>
      <c r="C6399" s="23" t="s">
        <v>6908</v>
      </c>
      <c r="D6399" s="23" t="s">
        <v>12330</v>
      </c>
      <c r="E6399" s="24">
        <v>0.16</v>
      </c>
    </row>
    <row r="6400" spans="2:5" ht="50.1" customHeight="1">
      <c r="B6400" s="23">
        <v>95318</v>
      </c>
      <c r="C6400" s="23" t="s">
        <v>6909</v>
      </c>
      <c r="D6400" s="23" t="s">
        <v>12330</v>
      </c>
      <c r="E6400" s="24">
        <v>0.16</v>
      </c>
    </row>
    <row r="6401" spans="2:5" ht="50.1" customHeight="1">
      <c r="B6401" s="23">
        <v>95319</v>
      </c>
      <c r="C6401" s="23" t="s">
        <v>6910</v>
      </c>
      <c r="D6401" s="23" t="s">
        <v>12330</v>
      </c>
      <c r="E6401" s="24">
        <v>0.11</v>
      </c>
    </row>
    <row r="6402" spans="2:5" ht="50.1" customHeight="1">
      <c r="B6402" s="23">
        <v>95320</v>
      </c>
      <c r="C6402" s="23" t="s">
        <v>6911</v>
      </c>
      <c r="D6402" s="23" t="s">
        <v>12330</v>
      </c>
      <c r="E6402" s="24">
        <v>0.11</v>
      </c>
    </row>
    <row r="6403" spans="2:5" ht="50.1" customHeight="1">
      <c r="B6403" s="23">
        <v>95321</v>
      </c>
      <c r="C6403" s="23" t="s">
        <v>6912</v>
      </c>
      <c r="D6403" s="23" t="s">
        <v>12330</v>
      </c>
      <c r="E6403" s="24">
        <v>0.1</v>
      </c>
    </row>
    <row r="6404" spans="2:5" ht="50.1" customHeight="1">
      <c r="B6404" s="23">
        <v>95322</v>
      </c>
      <c r="C6404" s="23" t="s">
        <v>6913</v>
      </c>
      <c r="D6404" s="23" t="s">
        <v>12330</v>
      </c>
      <c r="E6404" s="24">
        <v>0.06</v>
      </c>
    </row>
    <row r="6405" spans="2:5" ht="50.1" customHeight="1">
      <c r="B6405" s="23">
        <v>95323</v>
      </c>
      <c r="C6405" s="23" t="s">
        <v>6914</v>
      </c>
      <c r="D6405" s="23" t="s">
        <v>12330</v>
      </c>
      <c r="E6405" s="24">
        <v>0.16</v>
      </c>
    </row>
    <row r="6406" spans="2:5" ht="50.1" customHeight="1">
      <c r="B6406" s="23">
        <v>95324</v>
      </c>
      <c r="C6406" s="23" t="s">
        <v>6915</v>
      </c>
      <c r="D6406" s="23" t="s">
        <v>12330</v>
      </c>
      <c r="E6406" s="24">
        <v>0.21</v>
      </c>
    </row>
    <row r="6407" spans="2:5" ht="50.1" customHeight="1">
      <c r="B6407" s="23">
        <v>95325</v>
      </c>
      <c r="C6407" s="23" t="s">
        <v>6916</v>
      </c>
      <c r="D6407" s="23" t="s">
        <v>12330</v>
      </c>
      <c r="E6407" s="24">
        <v>0.18</v>
      </c>
    </row>
    <row r="6408" spans="2:5" ht="50.1" customHeight="1">
      <c r="B6408" s="23">
        <v>95326</v>
      </c>
      <c r="C6408" s="23" t="s">
        <v>6917</v>
      </c>
      <c r="D6408" s="23" t="s">
        <v>12330</v>
      </c>
      <c r="E6408" s="24">
        <v>0.06</v>
      </c>
    </row>
    <row r="6409" spans="2:5" ht="50.1" customHeight="1">
      <c r="B6409" s="23">
        <v>95327</v>
      </c>
      <c r="C6409" s="23" t="s">
        <v>6918</v>
      </c>
      <c r="D6409" s="23" t="s">
        <v>12330</v>
      </c>
      <c r="E6409" s="24">
        <v>0.23</v>
      </c>
    </row>
    <row r="6410" spans="2:5" ht="50.1" customHeight="1">
      <c r="B6410" s="23">
        <v>95328</v>
      </c>
      <c r="C6410" s="23" t="s">
        <v>6919</v>
      </c>
      <c r="D6410" s="23" t="s">
        <v>12330</v>
      </c>
      <c r="E6410" s="24">
        <v>0.1</v>
      </c>
    </row>
    <row r="6411" spans="2:5" ht="50.1" customHeight="1">
      <c r="B6411" s="23">
        <v>95329</v>
      </c>
      <c r="C6411" s="23" t="s">
        <v>6920</v>
      </c>
      <c r="D6411" s="23" t="s">
        <v>12330</v>
      </c>
      <c r="E6411" s="24">
        <v>0.16</v>
      </c>
    </row>
    <row r="6412" spans="2:5" ht="50.1" customHeight="1">
      <c r="B6412" s="23">
        <v>95330</v>
      </c>
      <c r="C6412" s="23" t="s">
        <v>6921</v>
      </c>
      <c r="D6412" s="23" t="s">
        <v>12330</v>
      </c>
      <c r="E6412" s="24">
        <v>0.15</v>
      </c>
    </row>
    <row r="6413" spans="2:5" ht="50.1" customHeight="1">
      <c r="B6413" s="23">
        <v>95331</v>
      </c>
      <c r="C6413" s="23" t="s">
        <v>6922</v>
      </c>
      <c r="D6413" s="23" t="s">
        <v>12330</v>
      </c>
      <c r="E6413" s="24">
        <v>0.11</v>
      </c>
    </row>
    <row r="6414" spans="2:5" ht="50.1" customHeight="1">
      <c r="B6414" s="23">
        <v>95332</v>
      </c>
      <c r="C6414" s="23" t="s">
        <v>6923</v>
      </c>
      <c r="D6414" s="23" t="s">
        <v>12330</v>
      </c>
      <c r="E6414" s="24">
        <v>0.48</v>
      </c>
    </row>
    <row r="6415" spans="2:5" ht="50.1" customHeight="1">
      <c r="B6415" s="23">
        <v>95333</v>
      </c>
      <c r="C6415" s="23" t="s">
        <v>6924</v>
      </c>
      <c r="D6415" s="23" t="s">
        <v>12330</v>
      </c>
      <c r="E6415" s="24">
        <v>0.48</v>
      </c>
    </row>
    <row r="6416" spans="2:5" ht="50.1" customHeight="1">
      <c r="B6416" s="23">
        <v>95334</v>
      </c>
      <c r="C6416" s="23" t="s">
        <v>6925</v>
      </c>
      <c r="D6416" s="23" t="s">
        <v>12330</v>
      </c>
      <c r="E6416" s="24">
        <v>0.45</v>
      </c>
    </row>
    <row r="6417" spans="2:5" ht="50.1" customHeight="1">
      <c r="B6417" s="23">
        <v>95335</v>
      </c>
      <c r="C6417" s="23" t="s">
        <v>6926</v>
      </c>
      <c r="D6417" s="23" t="s">
        <v>12330</v>
      </c>
      <c r="E6417" s="24">
        <v>0.23</v>
      </c>
    </row>
    <row r="6418" spans="2:5" ht="50.1" customHeight="1">
      <c r="B6418" s="23">
        <v>95336</v>
      </c>
      <c r="C6418" s="23" t="s">
        <v>6927</v>
      </c>
      <c r="D6418" s="23" t="s">
        <v>12330</v>
      </c>
      <c r="E6418" s="24">
        <v>0.15</v>
      </c>
    </row>
    <row r="6419" spans="2:5" ht="50.1" customHeight="1">
      <c r="B6419" s="23">
        <v>95337</v>
      </c>
      <c r="C6419" s="23" t="s">
        <v>6928</v>
      </c>
      <c r="D6419" s="23" t="s">
        <v>12330</v>
      </c>
      <c r="E6419" s="24">
        <v>0.14000000000000001</v>
      </c>
    </row>
    <row r="6420" spans="2:5" ht="50.1" customHeight="1">
      <c r="B6420" s="23">
        <v>95338</v>
      </c>
      <c r="C6420" s="23" t="s">
        <v>6929</v>
      </c>
      <c r="D6420" s="23" t="s">
        <v>12330</v>
      </c>
      <c r="E6420" s="24">
        <v>0.27</v>
      </c>
    </row>
    <row r="6421" spans="2:5" ht="50.1" customHeight="1">
      <c r="B6421" s="23">
        <v>95339</v>
      </c>
      <c r="C6421" s="23" t="s">
        <v>6930</v>
      </c>
      <c r="D6421" s="23" t="s">
        <v>12330</v>
      </c>
      <c r="E6421" s="24">
        <v>0.23</v>
      </c>
    </row>
    <row r="6422" spans="2:5" ht="50.1" customHeight="1">
      <c r="B6422" s="23">
        <v>95340</v>
      </c>
      <c r="C6422" s="23" t="s">
        <v>6931</v>
      </c>
      <c r="D6422" s="23" t="s">
        <v>12330</v>
      </c>
      <c r="E6422" s="24">
        <v>0.19</v>
      </c>
    </row>
    <row r="6423" spans="2:5" ht="50.1" customHeight="1">
      <c r="B6423" s="23">
        <v>95341</v>
      </c>
      <c r="C6423" s="23" t="s">
        <v>6932</v>
      </c>
      <c r="D6423" s="23" t="s">
        <v>12330</v>
      </c>
      <c r="E6423" s="24">
        <v>0.19</v>
      </c>
    </row>
    <row r="6424" spans="2:5" ht="50.1" customHeight="1">
      <c r="B6424" s="23">
        <v>95342</v>
      </c>
      <c r="C6424" s="23" t="s">
        <v>6933</v>
      </c>
      <c r="D6424" s="23" t="s">
        <v>12330</v>
      </c>
      <c r="E6424" s="24">
        <v>0.15</v>
      </c>
    </row>
    <row r="6425" spans="2:5" ht="50.1" customHeight="1">
      <c r="B6425" s="23">
        <v>95343</v>
      </c>
      <c r="C6425" s="23" t="s">
        <v>6934</v>
      </c>
      <c r="D6425" s="23" t="s">
        <v>12330</v>
      </c>
      <c r="E6425" s="24">
        <v>0.21</v>
      </c>
    </row>
    <row r="6426" spans="2:5" ht="50.1" customHeight="1">
      <c r="B6426" s="23">
        <v>95344</v>
      </c>
      <c r="C6426" s="23" t="s">
        <v>6935</v>
      </c>
      <c r="D6426" s="23" t="s">
        <v>12330</v>
      </c>
      <c r="E6426" s="24">
        <v>0.14000000000000001</v>
      </c>
    </row>
    <row r="6427" spans="2:5" ht="50.1" customHeight="1">
      <c r="B6427" s="23">
        <v>95345</v>
      </c>
      <c r="C6427" s="23" t="s">
        <v>6936</v>
      </c>
      <c r="D6427" s="23" t="s">
        <v>12330</v>
      </c>
      <c r="E6427" s="24">
        <v>0.43</v>
      </c>
    </row>
    <row r="6428" spans="2:5" ht="50.1" customHeight="1">
      <c r="B6428" s="23">
        <v>95346</v>
      </c>
      <c r="C6428" s="23" t="s">
        <v>6937</v>
      </c>
      <c r="D6428" s="23" t="s">
        <v>12330</v>
      </c>
      <c r="E6428" s="24">
        <v>0.06</v>
      </c>
    </row>
    <row r="6429" spans="2:5" ht="50.1" customHeight="1">
      <c r="B6429" s="23">
        <v>95347</v>
      </c>
      <c r="C6429" s="23" t="s">
        <v>6938</v>
      </c>
      <c r="D6429" s="23" t="s">
        <v>12330</v>
      </c>
      <c r="E6429" s="24">
        <v>0.06</v>
      </c>
    </row>
    <row r="6430" spans="2:5" ht="50.1" customHeight="1">
      <c r="B6430" s="23">
        <v>95348</v>
      </c>
      <c r="C6430" s="23" t="s">
        <v>6939</v>
      </c>
      <c r="D6430" s="23" t="s">
        <v>12330</v>
      </c>
      <c r="E6430" s="24">
        <v>0.08</v>
      </c>
    </row>
    <row r="6431" spans="2:5" ht="50.1" customHeight="1">
      <c r="B6431" s="23">
        <v>95349</v>
      </c>
      <c r="C6431" s="23" t="s">
        <v>6940</v>
      </c>
      <c r="D6431" s="23" t="s">
        <v>12330</v>
      </c>
      <c r="E6431" s="24">
        <v>0.06</v>
      </c>
    </row>
    <row r="6432" spans="2:5" ht="50.1" customHeight="1">
      <c r="B6432" s="23">
        <v>95350</v>
      </c>
      <c r="C6432" s="23" t="s">
        <v>6941</v>
      </c>
      <c r="D6432" s="23" t="s">
        <v>12330</v>
      </c>
      <c r="E6432" s="24">
        <v>7.0000000000000007E-2</v>
      </c>
    </row>
    <row r="6433" spans="2:5" ht="50.1" customHeight="1">
      <c r="B6433" s="23">
        <v>95351</v>
      </c>
      <c r="C6433" s="23" t="s">
        <v>6942</v>
      </c>
      <c r="D6433" s="23" t="s">
        <v>12330</v>
      </c>
      <c r="E6433" s="24">
        <v>0.22</v>
      </c>
    </row>
    <row r="6434" spans="2:5" ht="50.1" customHeight="1">
      <c r="B6434" s="23">
        <v>95352</v>
      </c>
      <c r="C6434" s="23" t="s">
        <v>6943</v>
      </c>
      <c r="D6434" s="23" t="s">
        <v>12330</v>
      </c>
      <c r="E6434" s="24">
        <v>0.08</v>
      </c>
    </row>
    <row r="6435" spans="2:5" ht="50.1" customHeight="1">
      <c r="B6435" s="23">
        <v>95354</v>
      </c>
      <c r="C6435" s="23" t="s">
        <v>6944</v>
      </c>
      <c r="D6435" s="23" t="s">
        <v>12330</v>
      </c>
      <c r="E6435" s="24">
        <v>0.09</v>
      </c>
    </row>
    <row r="6436" spans="2:5" ht="50.1" customHeight="1">
      <c r="B6436" s="23">
        <v>95355</v>
      </c>
      <c r="C6436" s="23" t="s">
        <v>6945</v>
      </c>
      <c r="D6436" s="23" t="s">
        <v>12330</v>
      </c>
      <c r="E6436" s="24">
        <v>0.1</v>
      </c>
    </row>
    <row r="6437" spans="2:5" ht="50.1" customHeight="1">
      <c r="B6437" s="23">
        <v>95356</v>
      </c>
      <c r="C6437" s="23" t="s">
        <v>6946</v>
      </c>
      <c r="D6437" s="23" t="s">
        <v>12330</v>
      </c>
      <c r="E6437" s="24">
        <v>0.12</v>
      </c>
    </row>
    <row r="6438" spans="2:5" ht="50.1" customHeight="1">
      <c r="B6438" s="23">
        <v>95357</v>
      </c>
      <c r="C6438" s="23" t="s">
        <v>6947</v>
      </c>
      <c r="D6438" s="23" t="s">
        <v>12330</v>
      </c>
      <c r="E6438" s="24">
        <v>0.18</v>
      </c>
    </row>
    <row r="6439" spans="2:5" ht="50.1" customHeight="1">
      <c r="B6439" s="23">
        <v>95358</v>
      </c>
      <c r="C6439" s="23" t="s">
        <v>6948</v>
      </c>
      <c r="D6439" s="23" t="s">
        <v>12330</v>
      </c>
      <c r="E6439" s="24">
        <v>0.21</v>
      </c>
    </row>
    <row r="6440" spans="2:5" ht="50.1" customHeight="1">
      <c r="B6440" s="23">
        <v>95359</v>
      </c>
      <c r="C6440" s="23" t="s">
        <v>6949</v>
      </c>
      <c r="D6440" s="23" t="s">
        <v>12330</v>
      </c>
      <c r="E6440" s="24">
        <v>0.19</v>
      </c>
    </row>
    <row r="6441" spans="2:5" ht="50.1" customHeight="1">
      <c r="B6441" s="23">
        <v>95360</v>
      </c>
      <c r="C6441" s="23" t="s">
        <v>6950</v>
      </c>
      <c r="D6441" s="23" t="s">
        <v>12330</v>
      </c>
      <c r="E6441" s="24">
        <v>0.15</v>
      </c>
    </row>
    <row r="6442" spans="2:5" ht="50.1" customHeight="1">
      <c r="B6442" s="23">
        <v>95361</v>
      </c>
      <c r="C6442" s="23" t="s">
        <v>6951</v>
      </c>
      <c r="D6442" s="23" t="s">
        <v>12330</v>
      </c>
      <c r="E6442" s="24">
        <v>0.09</v>
      </c>
    </row>
    <row r="6443" spans="2:5" ht="50.1" customHeight="1">
      <c r="B6443" s="23">
        <v>95362</v>
      </c>
      <c r="C6443" s="23" t="s">
        <v>6952</v>
      </c>
      <c r="D6443" s="23" t="s">
        <v>12330</v>
      </c>
      <c r="E6443" s="24">
        <v>0.12</v>
      </c>
    </row>
    <row r="6444" spans="2:5" ht="50.1" customHeight="1">
      <c r="B6444" s="23">
        <v>95363</v>
      </c>
      <c r="C6444" s="23" t="s">
        <v>6953</v>
      </c>
      <c r="D6444" s="23" t="s">
        <v>12330</v>
      </c>
      <c r="E6444" s="24">
        <v>0.15</v>
      </c>
    </row>
    <row r="6445" spans="2:5" ht="50.1" customHeight="1">
      <c r="B6445" s="23">
        <v>95364</v>
      </c>
      <c r="C6445" s="23" t="s">
        <v>6954</v>
      </c>
      <c r="D6445" s="23" t="s">
        <v>12330</v>
      </c>
      <c r="E6445" s="24">
        <v>0.13</v>
      </c>
    </row>
    <row r="6446" spans="2:5" ht="50.1" customHeight="1">
      <c r="B6446" s="23">
        <v>95365</v>
      </c>
      <c r="C6446" s="23" t="s">
        <v>6955</v>
      </c>
      <c r="D6446" s="23" t="s">
        <v>12330</v>
      </c>
      <c r="E6446" s="24">
        <v>0.12</v>
      </c>
    </row>
    <row r="6447" spans="2:5" ht="50.1" customHeight="1">
      <c r="B6447" s="23">
        <v>95366</v>
      </c>
      <c r="C6447" s="23" t="s">
        <v>6956</v>
      </c>
      <c r="D6447" s="23" t="s">
        <v>12330</v>
      </c>
      <c r="E6447" s="24">
        <v>0.09</v>
      </c>
    </row>
    <row r="6448" spans="2:5" ht="50.1" customHeight="1">
      <c r="B6448" s="23">
        <v>95367</v>
      </c>
      <c r="C6448" s="23" t="s">
        <v>6957</v>
      </c>
      <c r="D6448" s="23" t="s">
        <v>12330</v>
      </c>
      <c r="E6448" s="24">
        <v>0.1</v>
      </c>
    </row>
    <row r="6449" spans="2:5" ht="50.1" customHeight="1">
      <c r="B6449" s="23">
        <v>95368</v>
      </c>
      <c r="C6449" s="23" t="s">
        <v>6958</v>
      </c>
      <c r="D6449" s="23" t="s">
        <v>12330</v>
      </c>
      <c r="E6449" s="24">
        <v>0.21</v>
      </c>
    </row>
    <row r="6450" spans="2:5" ht="50.1" customHeight="1">
      <c r="B6450" s="23">
        <v>95369</v>
      </c>
      <c r="C6450" s="23" t="s">
        <v>6959</v>
      </c>
      <c r="D6450" s="23" t="s">
        <v>12330</v>
      </c>
      <c r="E6450" s="24">
        <v>0.13</v>
      </c>
    </row>
    <row r="6451" spans="2:5" ht="50.1" customHeight="1">
      <c r="B6451" s="23">
        <v>95370</v>
      </c>
      <c r="C6451" s="23" t="s">
        <v>6960</v>
      </c>
      <c r="D6451" s="23" t="s">
        <v>12330</v>
      </c>
      <c r="E6451" s="24">
        <v>0.21</v>
      </c>
    </row>
    <row r="6452" spans="2:5" ht="50.1" customHeight="1">
      <c r="B6452" s="23">
        <v>95371</v>
      </c>
      <c r="C6452" s="23" t="s">
        <v>6961</v>
      </c>
      <c r="D6452" s="23" t="s">
        <v>12330</v>
      </c>
      <c r="E6452" s="24">
        <v>0.27</v>
      </c>
    </row>
    <row r="6453" spans="2:5" ht="50.1" customHeight="1">
      <c r="B6453" s="23">
        <v>95372</v>
      </c>
      <c r="C6453" s="23" t="s">
        <v>6962</v>
      </c>
      <c r="D6453" s="23" t="s">
        <v>12330</v>
      </c>
      <c r="E6453" s="24">
        <v>0.19</v>
      </c>
    </row>
    <row r="6454" spans="2:5" ht="50.1" customHeight="1">
      <c r="B6454" s="23">
        <v>95373</v>
      </c>
      <c r="C6454" s="23" t="s">
        <v>6963</v>
      </c>
      <c r="D6454" s="23" t="s">
        <v>12330</v>
      </c>
      <c r="E6454" s="24">
        <v>0.19</v>
      </c>
    </row>
    <row r="6455" spans="2:5" ht="50.1" customHeight="1">
      <c r="B6455" s="23">
        <v>95374</v>
      </c>
      <c r="C6455" s="23" t="s">
        <v>6964</v>
      </c>
      <c r="D6455" s="23" t="s">
        <v>12330</v>
      </c>
      <c r="E6455" s="24">
        <v>0.2</v>
      </c>
    </row>
    <row r="6456" spans="2:5" ht="50.1" customHeight="1">
      <c r="B6456" s="23">
        <v>95375</v>
      </c>
      <c r="C6456" s="23" t="s">
        <v>6965</v>
      </c>
      <c r="D6456" s="23" t="s">
        <v>12330</v>
      </c>
      <c r="E6456" s="24">
        <v>0.25</v>
      </c>
    </row>
    <row r="6457" spans="2:5" ht="50.1" customHeight="1">
      <c r="B6457" s="23">
        <v>95376</v>
      </c>
      <c r="C6457" s="23" t="s">
        <v>6966</v>
      </c>
      <c r="D6457" s="23" t="s">
        <v>12330</v>
      </c>
      <c r="E6457" s="24">
        <v>0.05</v>
      </c>
    </row>
    <row r="6458" spans="2:5" ht="50.1" customHeight="1">
      <c r="B6458" s="23">
        <v>95377</v>
      </c>
      <c r="C6458" s="23" t="s">
        <v>6967</v>
      </c>
      <c r="D6458" s="23" t="s">
        <v>12330</v>
      </c>
      <c r="E6458" s="24">
        <v>0.15</v>
      </c>
    </row>
    <row r="6459" spans="2:5" ht="50.1" customHeight="1">
      <c r="B6459" s="23">
        <v>95378</v>
      </c>
      <c r="C6459" s="23" t="s">
        <v>6968</v>
      </c>
      <c r="D6459" s="23" t="s">
        <v>12330</v>
      </c>
      <c r="E6459" s="24">
        <v>0.18</v>
      </c>
    </row>
    <row r="6460" spans="2:5" ht="50.1" customHeight="1">
      <c r="B6460" s="23">
        <v>95379</v>
      </c>
      <c r="C6460" s="23" t="s">
        <v>6969</v>
      </c>
      <c r="D6460" s="23" t="s">
        <v>12330</v>
      </c>
      <c r="E6460" s="24">
        <v>0.17</v>
      </c>
    </row>
    <row r="6461" spans="2:5" ht="50.1" customHeight="1">
      <c r="B6461" s="23">
        <v>95380</v>
      </c>
      <c r="C6461" s="23" t="s">
        <v>6970</v>
      </c>
      <c r="D6461" s="23" t="s">
        <v>12330</v>
      </c>
      <c r="E6461" s="24">
        <v>0.2</v>
      </c>
    </row>
    <row r="6462" spans="2:5" ht="50.1" customHeight="1">
      <c r="B6462" s="23">
        <v>95381</v>
      </c>
      <c r="C6462" s="23" t="s">
        <v>6971</v>
      </c>
      <c r="D6462" s="23" t="s">
        <v>12330</v>
      </c>
      <c r="E6462" s="24">
        <v>0.25</v>
      </c>
    </row>
    <row r="6463" spans="2:5" ht="50.1" customHeight="1">
      <c r="B6463" s="23">
        <v>95382</v>
      </c>
      <c r="C6463" s="23" t="s">
        <v>6972</v>
      </c>
      <c r="D6463" s="23" t="s">
        <v>12330</v>
      </c>
      <c r="E6463" s="24">
        <v>0.18</v>
      </c>
    </row>
    <row r="6464" spans="2:5" ht="50.1" customHeight="1">
      <c r="B6464" s="23">
        <v>95383</v>
      </c>
      <c r="C6464" s="23" t="s">
        <v>6973</v>
      </c>
      <c r="D6464" s="23" t="s">
        <v>12330</v>
      </c>
      <c r="E6464" s="24">
        <v>0.2</v>
      </c>
    </row>
    <row r="6465" spans="2:5" ht="50.1" customHeight="1">
      <c r="B6465" s="23">
        <v>95384</v>
      </c>
      <c r="C6465" s="23" t="s">
        <v>6974</v>
      </c>
      <c r="D6465" s="23" t="s">
        <v>12330</v>
      </c>
      <c r="E6465" s="24">
        <v>0.25</v>
      </c>
    </row>
    <row r="6466" spans="2:5" ht="50.1" customHeight="1">
      <c r="B6466" s="23">
        <v>95385</v>
      </c>
      <c r="C6466" s="23" t="s">
        <v>6975</v>
      </c>
      <c r="D6466" s="23" t="s">
        <v>12330</v>
      </c>
      <c r="E6466" s="24">
        <v>0.16</v>
      </c>
    </row>
    <row r="6467" spans="2:5" ht="50.1" customHeight="1">
      <c r="B6467" s="23">
        <v>95386</v>
      </c>
      <c r="C6467" s="23" t="s">
        <v>6976</v>
      </c>
      <c r="D6467" s="23" t="s">
        <v>12330</v>
      </c>
      <c r="E6467" s="24">
        <v>0.16</v>
      </c>
    </row>
    <row r="6468" spans="2:5" ht="50.1" customHeight="1">
      <c r="B6468" s="23">
        <v>95387</v>
      </c>
      <c r="C6468" s="23" t="s">
        <v>6977</v>
      </c>
      <c r="D6468" s="23" t="s">
        <v>12330</v>
      </c>
      <c r="E6468" s="24">
        <v>0.15</v>
      </c>
    </row>
    <row r="6469" spans="2:5" ht="50.1" customHeight="1">
      <c r="B6469" s="23">
        <v>95388</v>
      </c>
      <c r="C6469" s="23" t="s">
        <v>6978</v>
      </c>
      <c r="D6469" s="23" t="s">
        <v>12330</v>
      </c>
      <c r="E6469" s="24">
        <v>0.05</v>
      </c>
    </row>
    <row r="6470" spans="2:5" ht="50.1" customHeight="1">
      <c r="B6470" s="23">
        <v>95389</v>
      </c>
      <c r="C6470" s="23" t="s">
        <v>6979</v>
      </c>
      <c r="D6470" s="23" t="s">
        <v>12330</v>
      </c>
      <c r="E6470" s="24">
        <v>0.09</v>
      </c>
    </row>
    <row r="6471" spans="2:5" ht="50.1" customHeight="1">
      <c r="B6471" s="23">
        <v>95390</v>
      </c>
      <c r="C6471" s="23" t="s">
        <v>6980</v>
      </c>
      <c r="D6471" s="23" t="s">
        <v>12330</v>
      </c>
      <c r="E6471" s="24">
        <v>0.06</v>
      </c>
    </row>
    <row r="6472" spans="2:5" ht="50.1" customHeight="1">
      <c r="B6472" s="23">
        <v>95391</v>
      </c>
      <c r="C6472" s="23" t="s">
        <v>6981</v>
      </c>
      <c r="D6472" s="23" t="s">
        <v>12330</v>
      </c>
      <c r="E6472" s="24">
        <v>0.16</v>
      </c>
    </row>
    <row r="6473" spans="2:5" ht="50.1" customHeight="1">
      <c r="B6473" s="23">
        <v>95392</v>
      </c>
      <c r="C6473" s="23" t="s">
        <v>6982</v>
      </c>
      <c r="D6473" s="23" t="s">
        <v>12330</v>
      </c>
      <c r="E6473" s="24">
        <v>7.0000000000000007E-2</v>
      </c>
    </row>
    <row r="6474" spans="2:5" ht="50.1" customHeight="1">
      <c r="B6474" s="23">
        <v>95393</v>
      </c>
      <c r="C6474" s="23" t="s">
        <v>6983</v>
      </c>
      <c r="D6474" s="23" t="s">
        <v>12330</v>
      </c>
      <c r="E6474" s="24">
        <v>0.32</v>
      </c>
    </row>
    <row r="6475" spans="2:5" ht="50.1" customHeight="1">
      <c r="B6475" s="23">
        <v>95394</v>
      </c>
      <c r="C6475" s="23" t="s">
        <v>6984</v>
      </c>
      <c r="D6475" s="23" t="s">
        <v>12330</v>
      </c>
      <c r="E6475" s="24">
        <v>0.39</v>
      </c>
    </row>
    <row r="6476" spans="2:5" ht="50.1" customHeight="1">
      <c r="B6476" s="23">
        <v>95395</v>
      </c>
      <c r="C6476" s="23" t="s">
        <v>6985</v>
      </c>
      <c r="D6476" s="23" t="s">
        <v>12330</v>
      </c>
      <c r="E6476" s="24">
        <v>0.56000000000000005</v>
      </c>
    </row>
    <row r="6477" spans="2:5" ht="50.1" customHeight="1">
      <c r="B6477" s="23">
        <v>95396</v>
      </c>
      <c r="C6477" s="23" t="s">
        <v>6986</v>
      </c>
      <c r="D6477" s="23" t="s">
        <v>12330</v>
      </c>
      <c r="E6477" s="24">
        <v>0.74</v>
      </c>
    </row>
    <row r="6478" spans="2:5" ht="50.1" customHeight="1">
      <c r="B6478" s="23">
        <v>95397</v>
      </c>
      <c r="C6478" s="23" t="s">
        <v>6987</v>
      </c>
      <c r="D6478" s="23" t="s">
        <v>12330</v>
      </c>
      <c r="E6478" s="24">
        <v>0.14000000000000001</v>
      </c>
    </row>
    <row r="6479" spans="2:5" ht="50.1" customHeight="1">
      <c r="B6479" s="23">
        <v>95398</v>
      </c>
      <c r="C6479" s="23" t="s">
        <v>6988</v>
      </c>
      <c r="D6479" s="23" t="s">
        <v>12330</v>
      </c>
      <c r="E6479" s="24">
        <v>0.06</v>
      </c>
    </row>
    <row r="6480" spans="2:5" ht="50.1" customHeight="1">
      <c r="B6480" s="23">
        <v>95399</v>
      </c>
      <c r="C6480" s="23" t="s">
        <v>6989</v>
      </c>
      <c r="D6480" s="23" t="s">
        <v>12330</v>
      </c>
      <c r="E6480" s="24">
        <v>0.12</v>
      </c>
    </row>
    <row r="6481" spans="2:5" ht="50.1" customHeight="1">
      <c r="B6481" s="23">
        <v>95400</v>
      </c>
      <c r="C6481" s="23" t="s">
        <v>6990</v>
      </c>
      <c r="D6481" s="23" t="s">
        <v>12330</v>
      </c>
      <c r="E6481" s="24">
        <v>0.16</v>
      </c>
    </row>
    <row r="6482" spans="2:5" ht="50.1" customHeight="1">
      <c r="B6482" s="23">
        <v>95401</v>
      </c>
      <c r="C6482" s="23" t="s">
        <v>6991</v>
      </c>
      <c r="D6482" s="23" t="s">
        <v>12330</v>
      </c>
      <c r="E6482" s="24">
        <v>0.54</v>
      </c>
    </row>
    <row r="6483" spans="2:5" ht="50.1" customHeight="1">
      <c r="B6483" s="23">
        <v>95402</v>
      </c>
      <c r="C6483" s="23" t="s">
        <v>6992</v>
      </c>
      <c r="D6483" s="23" t="s">
        <v>12330</v>
      </c>
      <c r="E6483" s="24">
        <v>0.95</v>
      </c>
    </row>
    <row r="6484" spans="2:5" ht="50.1" customHeight="1">
      <c r="B6484" s="23">
        <v>95403</v>
      </c>
      <c r="C6484" s="23" t="s">
        <v>6993</v>
      </c>
      <c r="D6484" s="23" t="s">
        <v>12330</v>
      </c>
      <c r="E6484" s="24">
        <v>1.08</v>
      </c>
    </row>
    <row r="6485" spans="2:5" ht="50.1" customHeight="1">
      <c r="B6485" s="23">
        <v>95404</v>
      </c>
      <c r="C6485" s="23" t="s">
        <v>6994</v>
      </c>
      <c r="D6485" s="23" t="s">
        <v>12330</v>
      </c>
      <c r="E6485" s="24">
        <v>1.48</v>
      </c>
    </row>
    <row r="6486" spans="2:5" ht="50.1" customHeight="1">
      <c r="B6486" s="23">
        <v>95405</v>
      </c>
      <c r="C6486" s="23" t="s">
        <v>6995</v>
      </c>
      <c r="D6486" s="23" t="s">
        <v>12330</v>
      </c>
      <c r="E6486" s="24">
        <v>0.83</v>
      </c>
    </row>
    <row r="6487" spans="2:5" ht="50.1" customHeight="1">
      <c r="B6487" s="23">
        <v>95406</v>
      </c>
      <c r="C6487" s="23" t="s">
        <v>6996</v>
      </c>
      <c r="D6487" s="23" t="s">
        <v>12330</v>
      </c>
      <c r="E6487" s="24">
        <v>0.16</v>
      </c>
    </row>
    <row r="6488" spans="2:5" ht="50.1" customHeight="1">
      <c r="B6488" s="23">
        <v>95407</v>
      </c>
      <c r="C6488" s="23" t="s">
        <v>6997</v>
      </c>
      <c r="D6488" s="23" t="s">
        <v>12330</v>
      </c>
      <c r="E6488" s="24">
        <v>2.2000000000000002</v>
      </c>
    </row>
    <row r="6489" spans="2:5" ht="50.1" customHeight="1">
      <c r="B6489" s="23">
        <v>95408</v>
      </c>
      <c r="C6489" s="23" t="s">
        <v>6998</v>
      </c>
      <c r="D6489" s="23" t="s">
        <v>12303</v>
      </c>
      <c r="E6489" s="24">
        <v>10.91</v>
      </c>
    </row>
    <row r="6490" spans="2:5" ht="50.1" customHeight="1">
      <c r="B6490" s="23">
        <v>95409</v>
      </c>
      <c r="C6490" s="23" t="s">
        <v>6999</v>
      </c>
      <c r="D6490" s="23" t="s">
        <v>12303</v>
      </c>
      <c r="E6490" s="24">
        <v>14.74</v>
      </c>
    </row>
    <row r="6491" spans="2:5" ht="50.1" customHeight="1">
      <c r="B6491" s="23">
        <v>95410</v>
      </c>
      <c r="C6491" s="23" t="s">
        <v>7000</v>
      </c>
      <c r="D6491" s="23" t="s">
        <v>12303</v>
      </c>
      <c r="E6491" s="24">
        <v>10.66</v>
      </c>
    </row>
    <row r="6492" spans="2:5" ht="50.1" customHeight="1">
      <c r="B6492" s="23">
        <v>95411</v>
      </c>
      <c r="C6492" s="23" t="s">
        <v>7001</v>
      </c>
      <c r="D6492" s="23" t="s">
        <v>12303</v>
      </c>
      <c r="E6492" s="24">
        <v>14.59</v>
      </c>
    </row>
    <row r="6493" spans="2:5" ht="50.1" customHeight="1">
      <c r="B6493" s="23">
        <v>95412</v>
      </c>
      <c r="C6493" s="23" t="s">
        <v>7002</v>
      </c>
      <c r="D6493" s="23" t="s">
        <v>12303</v>
      </c>
      <c r="E6493" s="24">
        <v>12.97</v>
      </c>
    </row>
    <row r="6494" spans="2:5" ht="50.1" customHeight="1">
      <c r="B6494" s="23">
        <v>95413</v>
      </c>
      <c r="C6494" s="23" t="s">
        <v>7003</v>
      </c>
      <c r="D6494" s="23" t="s">
        <v>12303</v>
      </c>
      <c r="E6494" s="24">
        <v>10.54</v>
      </c>
    </row>
    <row r="6495" spans="2:5" ht="50.1" customHeight="1">
      <c r="B6495" s="23">
        <v>95414</v>
      </c>
      <c r="C6495" s="23" t="s">
        <v>7004</v>
      </c>
      <c r="D6495" s="23" t="s">
        <v>12303</v>
      </c>
      <c r="E6495" s="24">
        <v>43.17</v>
      </c>
    </row>
    <row r="6496" spans="2:5" ht="50.1" customHeight="1">
      <c r="B6496" s="23">
        <v>95415</v>
      </c>
      <c r="C6496" s="23" t="s">
        <v>7005</v>
      </c>
      <c r="D6496" s="23" t="s">
        <v>12303</v>
      </c>
      <c r="E6496" s="24">
        <v>129.08000000000001</v>
      </c>
    </row>
    <row r="6497" spans="2:5" ht="50.1" customHeight="1">
      <c r="B6497" s="23">
        <v>95416</v>
      </c>
      <c r="C6497" s="23" t="s">
        <v>7006</v>
      </c>
      <c r="D6497" s="23" t="s">
        <v>12303</v>
      </c>
      <c r="E6497" s="24">
        <v>9.07</v>
      </c>
    </row>
    <row r="6498" spans="2:5" ht="50.1" customHeight="1">
      <c r="B6498" s="23">
        <v>95417</v>
      </c>
      <c r="C6498" s="23" t="s">
        <v>7007</v>
      </c>
      <c r="D6498" s="23" t="s">
        <v>12303</v>
      </c>
      <c r="E6498" s="24">
        <v>146.91999999999999</v>
      </c>
    </row>
    <row r="6499" spans="2:5" ht="50.1" customHeight="1">
      <c r="B6499" s="23">
        <v>95418</v>
      </c>
      <c r="C6499" s="23" t="s">
        <v>7008</v>
      </c>
      <c r="D6499" s="23" t="s">
        <v>12303</v>
      </c>
      <c r="E6499" s="24">
        <v>200.84</v>
      </c>
    </row>
    <row r="6500" spans="2:5" ht="50.1" customHeight="1">
      <c r="B6500" s="23">
        <v>95419</v>
      </c>
      <c r="C6500" s="23" t="s">
        <v>7009</v>
      </c>
      <c r="D6500" s="23" t="s">
        <v>12303</v>
      </c>
      <c r="E6500" s="24">
        <v>53.32</v>
      </c>
    </row>
    <row r="6501" spans="2:5" ht="50.1" customHeight="1">
      <c r="B6501" s="23">
        <v>95420</v>
      </c>
      <c r="C6501" s="23" t="s">
        <v>7010</v>
      </c>
      <c r="D6501" s="23" t="s">
        <v>12303</v>
      </c>
      <c r="E6501" s="24">
        <v>75.739999999999995</v>
      </c>
    </row>
    <row r="6502" spans="2:5" ht="50.1" customHeight="1">
      <c r="B6502" s="23">
        <v>95421</v>
      </c>
      <c r="C6502" s="23" t="s">
        <v>7011</v>
      </c>
      <c r="D6502" s="23" t="s">
        <v>12303</v>
      </c>
      <c r="E6502" s="24">
        <v>100.14</v>
      </c>
    </row>
    <row r="6503" spans="2:5" ht="50.1" customHeight="1">
      <c r="B6503" s="23">
        <v>95422</v>
      </c>
      <c r="C6503" s="23" t="s">
        <v>7012</v>
      </c>
      <c r="D6503" s="23" t="s">
        <v>12303</v>
      </c>
      <c r="E6503" s="24">
        <v>73.69</v>
      </c>
    </row>
    <row r="6504" spans="2:5" ht="50.1" customHeight="1">
      <c r="B6504" s="23">
        <v>95423</v>
      </c>
      <c r="C6504" s="23" t="s">
        <v>7013</v>
      </c>
      <c r="D6504" s="23" t="s">
        <v>12303</v>
      </c>
      <c r="E6504" s="24">
        <v>111.84</v>
      </c>
    </row>
    <row r="6505" spans="2:5" ht="50.1" customHeight="1">
      <c r="B6505" s="23">
        <v>95424</v>
      </c>
      <c r="C6505" s="23" t="s">
        <v>7014</v>
      </c>
      <c r="D6505" s="23" t="s">
        <v>12303</v>
      </c>
      <c r="E6505" s="24">
        <v>23.39</v>
      </c>
    </row>
    <row r="6506" spans="2:5" ht="50.1" customHeight="1">
      <c r="B6506" s="23">
        <v>39840</v>
      </c>
      <c r="C6506" s="23" t="s">
        <v>7015</v>
      </c>
      <c r="D6506" s="23" t="s">
        <v>12296</v>
      </c>
      <c r="E6506" s="24">
        <v>4822.6000000000004</v>
      </c>
    </row>
    <row r="6507" spans="2:5" ht="50.1" customHeight="1">
      <c r="B6507" s="23">
        <v>2404</v>
      </c>
      <c r="C6507" s="23" t="s">
        <v>7016</v>
      </c>
      <c r="D6507" s="23" t="s">
        <v>12297</v>
      </c>
      <c r="E6507" s="24">
        <v>81.05</v>
      </c>
    </row>
    <row r="6508" spans="2:5" ht="50.1" customHeight="1">
      <c r="B6508" s="23">
        <v>2720</v>
      </c>
      <c r="C6508" s="23" t="s">
        <v>7017</v>
      </c>
      <c r="D6508" s="23" t="s">
        <v>12331</v>
      </c>
      <c r="E6508" s="24">
        <v>120.03</v>
      </c>
    </row>
    <row r="6509" spans="2:5" ht="50.1" customHeight="1">
      <c r="B6509" s="23">
        <v>2719</v>
      </c>
      <c r="C6509" s="23" t="s">
        <v>7018</v>
      </c>
      <c r="D6509" s="23" t="s">
        <v>12331</v>
      </c>
      <c r="E6509" s="24">
        <v>101.7</v>
      </c>
    </row>
    <row r="6510" spans="2:5" ht="50.1" customHeight="1">
      <c r="B6510" s="23">
        <v>3378</v>
      </c>
      <c r="C6510" s="23" t="s">
        <v>7019</v>
      </c>
      <c r="D6510" s="23" t="s">
        <v>12296</v>
      </c>
      <c r="E6510" s="24">
        <v>36.15</v>
      </c>
    </row>
    <row r="6511" spans="2:5" ht="50.1" customHeight="1">
      <c r="B6511" s="23">
        <v>3380</v>
      </c>
      <c r="C6511" s="23" t="s">
        <v>7020</v>
      </c>
      <c r="D6511" s="23" t="s">
        <v>12296</v>
      </c>
      <c r="E6511" s="24">
        <v>25.31</v>
      </c>
    </row>
    <row r="6512" spans="2:5" ht="50.1" customHeight="1">
      <c r="B6512" s="23">
        <v>3379</v>
      </c>
      <c r="C6512" s="23" t="s">
        <v>7021</v>
      </c>
      <c r="D6512" s="23" t="s">
        <v>12296</v>
      </c>
      <c r="E6512" s="24">
        <v>24.43</v>
      </c>
    </row>
    <row r="6513" spans="2:5" ht="50.1" customHeight="1">
      <c r="B6513" s="23">
        <v>13382</v>
      </c>
      <c r="C6513" s="23" t="s">
        <v>7022</v>
      </c>
      <c r="D6513" s="23" t="s">
        <v>12296</v>
      </c>
      <c r="E6513" s="24">
        <v>170.74</v>
      </c>
    </row>
    <row r="6514" spans="2:5" ht="50.1" customHeight="1">
      <c r="B6514" s="23">
        <v>11088</v>
      </c>
      <c r="C6514" s="23" t="s">
        <v>7023</v>
      </c>
      <c r="D6514" s="23" t="s">
        <v>12296</v>
      </c>
      <c r="E6514" s="24">
        <v>0.86</v>
      </c>
    </row>
    <row r="6515" spans="2:5" ht="50.1" customHeight="1">
      <c r="B6515" s="23">
        <v>4126</v>
      </c>
      <c r="C6515" s="23" t="s">
        <v>7024</v>
      </c>
      <c r="D6515" s="23" t="s">
        <v>12296</v>
      </c>
      <c r="E6515" s="24">
        <v>209.97</v>
      </c>
    </row>
    <row r="6516" spans="2:5" ht="50.1" customHeight="1">
      <c r="B6516" s="23">
        <v>10615</v>
      </c>
      <c r="C6516" s="23" t="s">
        <v>7025</v>
      </c>
      <c r="D6516" s="23" t="s">
        <v>12296</v>
      </c>
      <c r="E6516" s="24">
        <v>42990</v>
      </c>
    </row>
    <row r="6517" spans="2:5" ht="50.1" customHeight="1">
      <c r="B6517" s="23">
        <v>39845</v>
      </c>
      <c r="C6517" s="23" t="s">
        <v>7026</v>
      </c>
      <c r="D6517" s="23" t="s">
        <v>12296</v>
      </c>
      <c r="E6517" s="24">
        <v>1238</v>
      </c>
    </row>
    <row r="6518" spans="2:5" ht="50.1" customHeight="1">
      <c r="B6518" s="23">
        <v>21136</v>
      </c>
      <c r="C6518" s="23" t="s">
        <v>7027</v>
      </c>
      <c r="D6518" s="23" t="s">
        <v>12293</v>
      </c>
      <c r="E6518" s="24">
        <v>7.56</v>
      </c>
    </row>
    <row r="6519" spans="2:5" ht="50.1" customHeight="1">
      <c r="B6519" s="23">
        <v>21128</v>
      </c>
      <c r="C6519" s="23" t="s">
        <v>7028</v>
      </c>
      <c r="D6519" s="23" t="s">
        <v>12293</v>
      </c>
      <c r="E6519" s="24">
        <v>5.85</v>
      </c>
    </row>
    <row r="6520" spans="2:5" ht="50.1" customHeight="1">
      <c r="B6520" s="23">
        <v>21130</v>
      </c>
      <c r="C6520" s="23" t="s">
        <v>7029</v>
      </c>
      <c r="D6520" s="23" t="s">
        <v>12293</v>
      </c>
      <c r="E6520" s="24">
        <v>14.77</v>
      </c>
    </row>
    <row r="6521" spans="2:5" ht="50.1" customHeight="1">
      <c r="B6521" s="23">
        <v>21135</v>
      </c>
      <c r="C6521" s="23" t="s">
        <v>7030</v>
      </c>
      <c r="D6521" s="23" t="s">
        <v>12293</v>
      </c>
      <c r="E6521" s="24">
        <v>14.54</v>
      </c>
    </row>
    <row r="6522" spans="2:5" ht="50.1" customHeight="1">
      <c r="B6522" s="23">
        <v>38605</v>
      </c>
      <c r="C6522" s="23" t="s">
        <v>7031</v>
      </c>
      <c r="D6522" s="23" t="s">
        <v>12296</v>
      </c>
      <c r="E6522" s="24">
        <v>103.06</v>
      </c>
    </row>
    <row r="6523" spans="2:5" ht="50.1" customHeight="1">
      <c r="B6523" s="23">
        <v>11270</v>
      </c>
      <c r="C6523" s="23" t="s">
        <v>7032</v>
      </c>
      <c r="D6523" s="23" t="s">
        <v>12296</v>
      </c>
      <c r="E6523" s="24">
        <v>1.53</v>
      </c>
    </row>
    <row r="6524" spans="2:5" ht="50.1" customHeight="1">
      <c r="B6524" s="23">
        <v>412</v>
      </c>
      <c r="C6524" s="23" t="s">
        <v>7033</v>
      </c>
      <c r="D6524" s="23" t="s">
        <v>12296</v>
      </c>
      <c r="E6524" s="24">
        <v>0.61</v>
      </c>
    </row>
    <row r="6525" spans="2:5" ht="50.1" customHeight="1">
      <c r="B6525" s="23">
        <v>414</v>
      </c>
      <c r="C6525" s="23" t="s">
        <v>7034</v>
      </c>
      <c r="D6525" s="23" t="s">
        <v>12296</v>
      </c>
      <c r="E6525" s="24">
        <v>0.03</v>
      </c>
    </row>
    <row r="6526" spans="2:5" ht="50.1" customHeight="1">
      <c r="B6526" s="23">
        <v>410</v>
      </c>
      <c r="C6526" s="23" t="s">
        <v>7035</v>
      </c>
      <c r="D6526" s="23" t="s">
        <v>12296</v>
      </c>
      <c r="E6526" s="24">
        <v>0.09</v>
      </c>
    </row>
    <row r="6527" spans="2:5" ht="50.1" customHeight="1">
      <c r="B6527" s="23">
        <v>411</v>
      </c>
      <c r="C6527" s="23" t="s">
        <v>7036</v>
      </c>
      <c r="D6527" s="23" t="s">
        <v>12296</v>
      </c>
      <c r="E6527" s="24">
        <v>0.12</v>
      </c>
    </row>
    <row r="6528" spans="2:5" ht="50.1" customHeight="1">
      <c r="B6528" s="23">
        <v>408</v>
      </c>
      <c r="C6528" s="23" t="s">
        <v>7037</v>
      </c>
      <c r="D6528" s="23" t="s">
        <v>12296</v>
      </c>
      <c r="E6528" s="24">
        <v>0.59</v>
      </c>
    </row>
    <row r="6529" spans="2:5" ht="50.1" customHeight="1">
      <c r="B6529" s="23">
        <v>39131</v>
      </c>
      <c r="C6529" s="23" t="s">
        <v>7038</v>
      </c>
      <c r="D6529" s="23" t="s">
        <v>12296</v>
      </c>
      <c r="E6529" s="24">
        <v>1.1499999999999999</v>
      </c>
    </row>
    <row r="6530" spans="2:5" ht="50.1" customHeight="1">
      <c r="B6530" s="23">
        <v>394</v>
      </c>
      <c r="C6530" s="23" t="s">
        <v>7039</v>
      </c>
      <c r="D6530" s="23" t="s">
        <v>12296</v>
      </c>
      <c r="E6530" s="24">
        <v>1.17</v>
      </c>
    </row>
    <row r="6531" spans="2:5" ht="50.1" customHeight="1">
      <c r="B6531" s="23">
        <v>39130</v>
      </c>
      <c r="C6531" s="23" t="s">
        <v>7040</v>
      </c>
      <c r="D6531" s="23" t="s">
        <v>12296</v>
      </c>
      <c r="E6531" s="24">
        <v>1.05</v>
      </c>
    </row>
    <row r="6532" spans="2:5" ht="50.1" customHeight="1">
      <c r="B6532" s="23">
        <v>395</v>
      </c>
      <c r="C6532" s="23" t="s">
        <v>7041</v>
      </c>
      <c r="D6532" s="23" t="s">
        <v>12296</v>
      </c>
      <c r="E6532" s="24">
        <v>1.1200000000000001</v>
      </c>
    </row>
    <row r="6533" spans="2:5" ht="50.1" customHeight="1">
      <c r="B6533" s="23">
        <v>39127</v>
      </c>
      <c r="C6533" s="23" t="s">
        <v>7042</v>
      </c>
      <c r="D6533" s="23" t="s">
        <v>12296</v>
      </c>
      <c r="E6533" s="24">
        <v>0.55000000000000004</v>
      </c>
    </row>
    <row r="6534" spans="2:5" ht="50.1" customHeight="1">
      <c r="B6534" s="23">
        <v>392</v>
      </c>
      <c r="C6534" s="23" t="s">
        <v>7043</v>
      </c>
      <c r="D6534" s="23" t="s">
        <v>12296</v>
      </c>
      <c r="E6534" s="24">
        <v>0.56999999999999995</v>
      </c>
    </row>
    <row r="6535" spans="2:5" ht="50.1" customHeight="1">
      <c r="B6535" s="23">
        <v>39129</v>
      </c>
      <c r="C6535" s="23" t="s">
        <v>7044</v>
      </c>
      <c r="D6535" s="23" t="s">
        <v>12296</v>
      </c>
      <c r="E6535" s="24">
        <v>0.65</v>
      </c>
    </row>
    <row r="6536" spans="2:5" ht="50.1" customHeight="1">
      <c r="B6536" s="23">
        <v>393</v>
      </c>
      <c r="C6536" s="23" t="s">
        <v>7045</v>
      </c>
      <c r="D6536" s="23" t="s">
        <v>12296</v>
      </c>
      <c r="E6536" s="24">
        <v>0.68</v>
      </c>
    </row>
    <row r="6537" spans="2:5" ht="50.1" customHeight="1">
      <c r="B6537" s="23">
        <v>39133</v>
      </c>
      <c r="C6537" s="23" t="s">
        <v>7046</v>
      </c>
      <c r="D6537" s="23" t="s">
        <v>12296</v>
      </c>
      <c r="E6537" s="24">
        <v>1.51</v>
      </c>
    </row>
    <row r="6538" spans="2:5" ht="50.1" customHeight="1">
      <c r="B6538" s="23">
        <v>397</v>
      </c>
      <c r="C6538" s="23" t="s">
        <v>7047</v>
      </c>
      <c r="D6538" s="23" t="s">
        <v>12296</v>
      </c>
      <c r="E6538" s="24">
        <v>1.67</v>
      </c>
    </row>
    <row r="6539" spans="2:5" ht="50.1" customHeight="1">
      <c r="B6539" s="23">
        <v>39132</v>
      </c>
      <c r="C6539" s="23" t="s">
        <v>7048</v>
      </c>
      <c r="D6539" s="23" t="s">
        <v>12296</v>
      </c>
      <c r="E6539" s="24">
        <v>1.21</v>
      </c>
    </row>
    <row r="6540" spans="2:5" ht="50.1" customHeight="1">
      <c r="B6540" s="23">
        <v>396</v>
      </c>
      <c r="C6540" s="23" t="s">
        <v>7049</v>
      </c>
      <c r="D6540" s="23" t="s">
        <v>12296</v>
      </c>
      <c r="E6540" s="24">
        <v>1.3</v>
      </c>
    </row>
    <row r="6541" spans="2:5" ht="50.1" customHeight="1">
      <c r="B6541" s="23">
        <v>39135</v>
      </c>
      <c r="C6541" s="23" t="s">
        <v>7050</v>
      </c>
      <c r="D6541" s="23" t="s">
        <v>12296</v>
      </c>
      <c r="E6541" s="24">
        <v>2.4300000000000002</v>
      </c>
    </row>
    <row r="6542" spans="2:5" ht="50.1" customHeight="1">
      <c r="B6542" s="23">
        <v>39128</v>
      </c>
      <c r="C6542" s="23" t="s">
        <v>7051</v>
      </c>
      <c r="D6542" s="23" t="s">
        <v>12296</v>
      </c>
      <c r="E6542" s="24">
        <v>0.6</v>
      </c>
    </row>
    <row r="6543" spans="2:5" ht="50.1" customHeight="1">
      <c r="B6543" s="23">
        <v>400</v>
      </c>
      <c r="C6543" s="23" t="s">
        <v>7052</v>
      </c>
      <c r="D6543" s="23" t="s">
        <v>12296</v>
      </c>
      <c r="E6543" s="24">
        <v>0.59</v>
      </c>
    </row>
    <row r="6544" spans="2:5" ht="50.1" customHeight="1">
      <c r="B6544" s="23">
        <v>39125</v>
      </c>
      <c r="C6544" s="23" t="s">
        <v>7053</v>
      </c>
      <c r="D6544" s="23" t="s">
        <v>12296</v>
      </c>
      <c r="E6544" s="24">
        <v>0.6</v>
      </c>
    </row>
    <row r="6545" spans="2:5" ht="50.1" customHeight="1">
      <c r="B6545" s="23">
        <v>39134</v>
      </c>
      <c r="C6545" s="23" t="s">
        <v>7054</v>
      </c>
      <c r="D6545" s="23" t="s">
        <v>12296</v>
      </c>
      <c r="E6545" s="24">
        <v>2.02</v>
      </c>
    </row>
    <row r="6546" spans="2:5" ht="50.1" customHeight="1">
      <c r="B6546" s="23">
        <v>398</v>
      </c>
      <c r="C6546" s="23" t="s">
        <v>7055</v>
      </c>
      <c r="D6546" s="23" t="s">
        <v>12296</v>
      </c>
      <c r="E6546" s="24">
        <v>1.86</v>
      </c>
    </row>
    <row r="6547" spans="2:5" ht="50.1" customHeight="1">
      <c r="B6547" s="23">
        <v>39126</v>
      </c>
      <c r="C6547" s="23" t="s">
        <v>7056</v>
      </c>
      <c r="D6547" s="23" t="s">
        <v>12296</v>
      </c>
      <c r="E6547" s="24">
        <v>2.73</v>
      </c>
    </row>
    <row r="6548" spans="2:5" ht="50.1" customHeight="1">
      <c r="B6548" s="23">
        <v>399</v>
      </c>
      <c r="C6548" s="23" t="s">
        <v>7057</v>
      </c>
      <c r="D6548" s="23" t="s">
        <v>12296</v>
      </c>
      <c r="E6548" s="24">
        <v>2.4</v>
      </c>
    </row>
    <row r="6549" spans="2:5" ht="50.1" customHeight="1">
      <c r="B6549" s="23">
        <v>39158</v>
      </c>
      <c r="C6549" s="23" t="s">
        <v>7058</v>
      </c>
      <c r="D6549" s="23" t="s">
        <v>12296</v>
      </c>
      <c r="E6549" s="24">
        <v>6.46</v>
      </c>
    </row>
    <row r="6550" spans="2:5" ht="50.1" customHeight="1">
      <c r="B6550" s="23">
        <v>39141</v>
      </c>
      <c r="C6550" s="23" t="s">
        <v>7059</v>
      </c>
      <c r="D6550" s="23" t="s">
        <v>12296</v>
      </c>
      <c r="E6550" s="24">
        <v>0.47</v>
      </c>
    </row>
    <row r="6551" spans="2:5" ht="50.1" customHeight="1">
      <c r="B6551" s="23">
        <v>39140</v>
      </c>
      <c r="C6551" s="23" t="s">
        <v>7060</v>
      </c>
      <c r="D6551" s="23" t="s">
        <v>12296</v>
      </c>
      <c r="E6551" s="24">
        <v>0.42</v>
      </c>
    </row>
    <row r="6552" spans="2:5" ht="50.1" customHeight="1">
      <c r="B6552" s="23">
        <v>39137</v>
      </c>
      <c r="C6552" s="23" t="s">
        <v>7061</v>
      </c>
      <c r="D6552" s="23" t="s">
        <v>12296</v>
      </c>
      <c r="E6552" s="24">
        <v>0.24</v>
      </c>
    </row>
    <row r="6553" spans="2:5" ht="50.1" customHeight="1">
      <c r="B6553" s="23">
        <v>39139</v>
      </c>
      <c r="C6553" s="23" t="s">
        <v>7062</v>
      </c>
      <c r="D6553" s="23" t="s">
        <v>12296</v>
      </c>
      <c r="E6553" s="24">
        <v>0.35</v>
      </c>
    </row>
    <row r="6554" spans="2:5" ht="50.1" customHeight="1">
      <c r="B6554" s="23">
        <v>39143</v>
      </c>
      <c r="C6554" s="23" t="s">
        <v>7063</v>
      </c>
      <c r="D6554" s="23" t="s">
        <v>12296</v>
      </c>
      <c r="E6554" s="24">
        <v>0.96</v>
      </c>
    </row>
    <row r="6555" spans="2:5" ht="50.1" customHeight="1">
      <c r="B6555" s="23">
        <v>39142</v>
      </c>
      <c r="C6555" s="23" t="s">
        <v>7064</v>
      </c>
      <c r="D6555" s="23" t="s">
        <v>12296</v>
      </c>
      <c r="E6555" s="24">
        <v>0.69</v>
      </c>
    </row>
    <row r="6556" spans="2:5" ht="50.1" customHeight="1">
      <c r="B6556" s="23">
        <v>39138</v>
      </c>
      <c r="C6556" s="23" t="s">
        <v>7065</v>
      </c>
      <c r="D6556" s="23" t="s">
        <v>12296</v>
      </c>
      <c r="E6556" s="24">
        <v>0.26</v>
      </c>
    </row>
    <row r="6557" spans="2:5" ht="50.1" customHeight="1">
      <c r="B6557" s="23">
        <v>39136</v>
      </c>
      <c r="C6557" s="23" t="s">
        <v>7066</v>
      </c>
      <c r="D6557" s="23" t="s">
        <v>12296</v>
      </c>
      <c r="E6557" s="24">
        <v>0.17</v>
      </c>
    </row>
    <row r="6558" spans="2:5" ht="50.1" customHeight="1">
      <c r="B6558" s="23">
        <v>39144</v>
      </c>
      <c r="C6558" s="23" t="s">
        <v>7067</v>
      </c>
      <c r="D6558" s="23" t="s">
        <v>12296</v>
      </c>
      <c r="E6558" s="24">
        <v>1.1200000000000001</v>
      </c>
    </row>
    <row r="6559" spans="2:5" ht="50.1" customHeight="1">
      <c r="B6559" s="23">
        <v>39145</v>
      </c>
      <c r="C6559" s="23" t="s">
        <v>7068</v>
      </c>
      <c r="D6559" s="23" t="s">
        <v>12296</v>
      </c>
      <c r="E6559" s="24">
        <v>1.85</v>
      </c>
    </row>
    <row r="6560" spans="2:5" ht="50.1" customHeight="1">
      <c r="B6560" s="23">
        <v>12615</v>
      </c>
      <c r="C6560" s="23" t="s">
        <v>7069</v>
      </c>
      <c r="D6560" s="23" t="s">
        <v>12296</v>
      </c>
      <c r="E6560" s="24">
        <v>3.75</v>
      </c>
    </row>
    <row r="6561" spans="2:5" ht="50.1" customHeight="1">
      <c r="B6561" s="23">
        <v>11927</v>
      </c>
      <c r="C6561" s="23" t="s">
        <v>7070</v>
      </c>
      <c r="D6561" s="23" t="s">
        <v>12296</v>
      </c>
      <c r="E6561" s="24">
        <v>4.58</v>
      </c>
    </row>
    <row r="6562" spans="2:5" ht="50.1" customHeight="1">
      <c r="B6562" s="23">
        <v>11928</v>
      </c>
      <c r="C6562" s="23" t="s">
        <v>7071</v>
      </c>
      <c r="D6562" s="23" t="s">
        <v>12296</v>
      </c>
      <c r="E6562" s="24">
        <v>5.25</v>
      </c>
    </row>
    <row r="6563" spans="2:5" ht="50.1" customHeight="1">
      <c r="B6563" s="23">
        <v>11929</v>
      </c>
      <c r="C6563" s="23" t="s">
        <v>7072</v>
      </c>
      <c r="D6563" s="23" t="s">
        <v>12296</v>
      </c>
      <c r="E6563" s="24">
        <v>8.1199999999999992</v>
      </c>
    </row>
    <row r="6564" spans="2:5" ht="50.1" customHeight="1">
      <c r="B6564" s="23">
        <v>36801</v>
      </c>
      <c r="C6564" s="23" t="s">
        <v>7073</v>
      </c>
      <c r="D6564" s="23" t="s">
        <v>12296</v>
      </c>
      <c r="E6564" s="24">
        <v>16.25</v>
      </c>
    </row>
    <row r="6565" spans="2:5" ht="50.1" customHeight="1">
      <c r="B6565" s="23">
        <v>36246</v>
      </c>
      <c r="C6565" s="23" t="s">
        <v>7074</v>
      </c>
      <c r="D6565" s="23" t="s">
        <v>12293</v>
      </c>
      <c r="E6565" s="24">
        <v>2.13</v>
      </c>
    </row>
    <row r="6566" spans="2:5" ht="50.1" customHeight="1">
      <c r="B6566" s="23">
        <v>37600</v>
      </c>
      <c r="C6566" s="23" t="s">
        <v>7075</v>
      </c>
      <c r="D6566" s="23" t="s">
        <v>12296</v>
      </c>
      <c r="E6566" s="24">
        <v>43.98</v>
      </c>
    </row>
    <row r="6567" spans="2:5" ht="50.1" customHeight="1">
      <c r="B6567" s="23">
        <v>37599</v>
      </c>
      <c r="C6567" s="23" t="s">
        <v>7076</v>
      </c>
      <c r="D6567" s="23" t="s">
        <v>12296</v>
      </c>
      <c r="E6567" s="24">
        <v>40.93</v>
      </c>
    </row>
    <row r="6568" spans="2:5" ht="50.1" customHeight="1">
      <c r="B6568" s="23">
        <v>1</v>
      </c>
      <c r="C6568" s="23" t="s">
        <v>7077</v>
      </c>
      <c r="D6568" s="23" t="s">
        <v>12334</v>
      </c>
      <c r="E6568" s="24">
        <v>42</v>
      </c>
    </row>
    <row r="6569" spans="2:5" ht="50.1" customHeight="1">
      <c r="B6569" s="23">
        <v>3</v>
      </c>
      <c r="C6569" s="23" t="s">
        <v>7078</v>
      </c>
      <c r="D6569" s="23" t="s">
        <v>7079</v>
      </c>
      <c r="E6569" s="24">
        <v>3.7</v>
      </c>
    </row>
    <row r="6570" spans="2:5" ht="50.1" customHeight="1">
      <c r="B6570" s="23">
        <v>26</v>
      </c>
      <c r="C6570" s="23" t="s">
        <v>7080</v>
      </c>
      <c r="D6570" s="23" t="s">
        <v>12334</v>
      </c>
      <c r="E6570" s="24">
        <v>4.75</v>
      </c>
    </row>
    <row r="6571" spans="2:5" ht="50.1" customHeight="1">
      <c r="B6571" s="23">
        <v>20</v>
      </c>
      <c r="C6571" s="23" t="s">
        <v>7081</v>
      </c>
      <c r="D6571" s="23" t="s">
        <v>12334</v>
      </c>
      <c r="E6571" s="24">
        <v>4.78</v>
      </c>
    </row>
    <row r="6572" spans="2:5" ht="50.1" customHeight="1">
      <c r="B6572" s="23">
        <v>21</v>
      </c>
      <c r="C6572" s="23" t="s">
        <v>7082</v>
      </c>
      <c r="D6572" s="23" t="s">
        <v>12334</v>
      </c>
      <c r="E6572" s="24">
        <v>4.78</v>
      </c>
    </row>
    <row r="6573" spans="2:5" ht="50.1" customHeight="1">
      <c r="B6573" s="23">
        <v>24</v>
      </c>
      <c r="C6573" s="23" t="s">
        <v>7083</v>
      </c>
      <c r="D6573" s="23" t="s">
        <v>12334</v>
      </c>
      <c r="E6573" s="24">
        <v>4.78</v>
      </c>
    </row>
    <row r="6574" spans="2:5" ht="50.1" customHeight="1">
      <c r="B6574" s="23">
        <v>25</v>
      </c>
      <c r="C6574" s="23" t="s">
        <v>7084</v>
      </c>
      <c r="D6574" s="23" t="s">
        <v>12334</v>
      </c>
      <c r="E6574" s="24">
        <v>4.78</v>
      </c>
    </row>
    <row r="6575" spans="2:5" ht="50.1" customHeight="1">
      <c r="B6575" s="23">
        <v>43065</v>
      </c>
      <c r="C6575" s="23" t="s">
        <v>7085</v>
      </c>
      <c r="D6575" s="23" t="s">
        <v>12334</v>
      </c>
      <c r="E6575" s="24">
        <v>6.91</v>
      </c>
    </row>
    <row r="6576" spans="2:5" ht="50.1" customHeight="1">
      <c r="B6576" s="23">
        <v>34341</v>
      </c>
      <c r="C6576" s="23" t="s">
        <v>7086</v>
      </c>
      <c r="D6576" s="23" t="s">
        <v>12334</v>
      </c>
      <c r="E6576" s="24">
        <v>4.5</v>
      </c>
    </row>
    <row r="6577" spans="2:5" ht="50.1" customHeight="1">
      <c r="B6577" s="23">
        <v>22</v>
      </c>
      <c r="C6577" s="23" t="s">
        <v>7087</v>
      </c>
      <c r="D6577" s="23" t="s">
        <v>12334</v>
      </c>
      <c r="E6577" s="24">
        <v>5.12</v>
      </c>
    </row>
    <row r="6578" spans="2:5" ht="50.1" customHeight="1">
      <c r="B6578" s="23">
        <v>23</v>
      </c>
      <c r="C6578" s="23" t="s">
        <v>7088</v>
      </c>
      <c r="D6578" s="23" t="s">
        <v>12334</v>
      </c>
      <c r="E6578" s="24">
        <v>5.07</v>
      </c>
    </row>
    <row r="6579" spans="2:5" ht="50.1" customHeight="1">
      <c r="B6579" s="23">
        <v>34439</v>
      </c>
      <c r="C6579" s="23" t="s">
        <v>7089</v>
      </c>
      <c r="D6579" s="23" t="s">
        <v>12334</v>
      </c>
      <c r="E6579" s="24">
        <v>5.35</v>
      </c>
    </row>
    <row r="6580" spans="2:5" ht="50.1" customHeight="1">
      <c r="B6580" s="23">
        <v>34</v>
      </c>
      <c r="C6580" s="23" t="s">
        <v>7090</v>
      </c>
      <c r="D6580" s="23" t="s">
        <v>12334</v>
      </c>
      <c r="E6580" s="24">
        <v>4.76</v>
      </c>
    </row>
    <row r="6581" spans="2:5" ht="50.1" customHeight="1">
      <c r="B6581" s="23">
        <v>34441</v>
      </c>
      <c r="C6581" s="23" t="s">
        <v>7091</v>
      </c>
      <c r="D6581" s="23" t="s">
        <v>12334</v>
      </c>
      <c r="E6581" s="24">
        <v>5.07</v>
      </c>
    </row>
    <row r="6582" spans="2:5" ht="50.1" customHeight="1">
      <c r="B6582" s="23">
        <v>31</v>
      </c>
      <c r="C6582" s="23" t="s">
        <v>7092</v>
      </c>
      <c r="D6582" s="23" t="s">
        <v>12334</v>
      </c>
      <c r="E6582" s="24">
        <v>4.53</v>
      </c>
    </row>
    <row r="6583" spans="2:5" ht="50.1" customHeight="1">
      <c r="B6583" s="23">
        <v>34443</v>
      </c>
      <c r="C6583" s="23" t="s">
        <v>7093</v>
      </c>
      <c r="D6583" s="23" t="s">
        <v>12334</v>
      </c>
      <c r="E6583" s="24">
        <v>5.07</v>
      </c>
    </row>
    <row r="6584" spans="2:5" ht="50.1" customHeight="1">
      <c r="B6584" s="23">
        <v>27</v>
      </c>
      <c r="C6584" s="23" t="s">
        <v>7094</v>
      </c>
      <c r="D6584" s="23" t="s">
        <v>12334</v>
      </c>
      <c r="E6584" s="24">
        <v>4.53</v>
      </c>
    </row>
    <row r="6585" spans="2:5" ht="50.1" customHeight="1">
      <c r="B6585" s="23">
        <v>34446</v>
      </c>
      <c r="C6585" s="23" t="s">
        <v>7095</v>
      </c>
      <c r="D6585" s="23" t="s">
        <v>12334</v>
      </c>
      <c r="E6585" s="24">
        <v>5.07</v>
      </c>
    </row>
    <row r="6586" spans="2:5" ht="50.1" customHeight="1">
      <c r="B6586" s="23">
        <v>29</v>
      </c>
      <c r="C6586" s="23" t="s">
        <v>7096</v>
      </c>
      <c r="D6586" s="23" t="s">
        <v>12334</v>
      </c>
      <c r="E6586" s="24">
        <v>4.2300000000000004</v>
      </c>
    </row>
    <row r="6587" spans="2:5" ht="50.1" customHeight="1">
      <c r="B6587" s="23">
        <v>28</v>
      </c>
      <c r="C6587" s="23" t="s">
        <v>7097</v>
      </c>
      <c r="D6587" s="23" t="s">
        <v>12334</v>
      </c>
      <c r="E6587" s="24">
        <v>4.8899999999999997</v>
      </c>
    </row>
    <row r="6588" spans="2:5" ht="50.1" customHeight="1">
      <c r="B6588" s="23">
        <v>34449</v>
      </c>
      <c r="C6588" s="23" t="s">
        <v>7098</v>
      </c>
      <c r="D6588" s="23" t="s">
        <v>12334</v>
      </c>
      <c r="E6588" s="24">
        <v>5.59</v>
      </c>
    </row>
    <row r="6589" spans="2:5" ht="50.1" customHeight="1">
      <c r="B6589" s="23">
        <v>32</v>
      </c>
      <c r="C6589" s="23" t="s">
        <v>7099</v>
      </c>
      <c r="D6589" s="23" t="s">
        <v>12334</v>
      </c>
      <c r="E6589" s="24">
        <v>4.9800000000000004</v>
      </c>
    </row>
    <row r="6590" spans="2:5" ht="50.1" customHeight="1">
      <c r="B6590" s="23">
        <v>33</v>
      </c>
      <c r="C6590" s="23" t="s">
        <v>7100</v>
      </c>
      <c r="D6590" s="23" t="s">
        <v>12334</v>
      </c>
      <c r="E6590" s="24">
        <v>5.6</v>
      </c>
    </row>
    <row r="6591" spans="2:5" ht="50.1" customHeight="1">
      <c r="B6591" s="23">
        <v>34343</v>
      </c>
      <c r="C6591" s="23" t="s">
        <v>7101</v>
      </c>
      <c r="D6591" s="23" t="s">
        <v>12334</v>
      </c>
      <c r="E6591" s="24">
        <v>5.38</v>
      </c>
    </row>
    <row r="6592" spans="2:5" ht="50.1" customHeight="1">
      <c r="B6592" s="23">
        <v>34452</v>
      </c>
      <c r="C6592" s="23" t="s">
        <v>7102</v>
      </c>
      <c r="D6592" s="23" t="s">
        <v>12334</v>
      </c>
      <c r="E6592" s="24">
        <v>4.95</v>
      </c>
    </row>
    <row r="6593" spans="2:5" ht="50.1" customHeight="1">
      <c r="B6593" s="23">
        <v>36</v>
      </c>
      <c r="C6593" s="23" t="s">
        <v>7103</v>
      </c>
      <c r="D6593" s="23" t="s">
        <v>12334</v>
      </c>
      <c r="E6593" s="24">
        <v>4.72</v>
      </c>
    </row>
    <row r="6594" spans="2:5" ht="50.1" customHeight="1">
      <c r="B6594" s="23">
        <v>34456</v>
      </c>
      <c r="C6594" s="23" t="s">
        <v>7104</v>
      </c>
      <c r="D6594" s="23" t="s">
        <v>12334</v>
      </c>
      <c r="E6594" s="24">
        <v>4.95</v>
      </c>
    </row>
    <row r="6595" spans="2:5" ht="50.1" customHeight="1">
      <c r="B6595" s="23">
        <v>39</v>
      </c>
      <c r="C6595" s="23" t="s">
        <v>7105</v>
      </c>
      <c r="D6595" s="23" t="s">
        <v>12334</v>
      </c>
      <c r="E6595" s="24">
        <v>4.72</v>
      </c>
    </row>
    <row r="6596" spans="2:5" ht="50.1" customHeight="1">
      <c r="B6596" s="23">
        <v>34457</v>
      </c>
      <c r="C6596" s="23" t="s">
        <v>7106</v>
      </c>
      <c r="D6596" s="23" t="s">
        <v>12334</v>
      </c>
      <c r="E6596" s="24">
        <v>5.31</v>
      </c>
    </row>
    <row r="6597" spans="2:5" ht="50.1" customHeight="1">
      <c r="B6597" s="23">
        <v>40</v>
      </c>
      <c r="C6597" s="23" t="s">
        <v>7107</v>
      </c>
      <c r="D6597" s="23" t="s">
        <v>12334</v>
      </c>
      <c r="E6597" s="24">
        <v>4.82</v>
      </c>
    </row>
    <row r="6598" spans="2:5" ht="50.1" customHeight="1">
      <c r="B6598" s="23">
        <v>34460</v>
      </c>
      <c r="C6598" s="23" t="s">
        <v>7108</v>
      </c>
      <c r="D6598" s="23" t="s">
        <v>12334</v>
      </c>
      <c r="E6598" s="24">
        <v>5.42</v>
      </c>
    </row>
    <row r="6599" spans="2:5" ht="50.1" customHeight="1">
      <c r="B6599" s="23">
        <v>42</v>
      </c>
      <c r="C6599" s="23" t="s">
        <v>7109</v>
      </c>
      <c r="D6599" s="23" t="s">
        <v>12334</v>
      </c>
      <c r="E6599" s="24">
        <v>4.9000000000000004</v>
      </c>
    </row>
    <row r="6600" spans="2:5" ht="50.1" customHeight="1">
      <c r="B6600" s="23">
        <v>38</v>
      </c>
      <c r="C6600" s="23" t="s">
        <v>7110</v>
      </c>
      <c r="D6600" s="23" t="s">
        <v>12334</v>
      </c>
      <c r="E6600" s="24">
        <v>5.46</v>
      </c>
    </row>
    <row r="6601" spans="2:5" ht="50.1" customHeight="1">
      <c r="B6601" s="23">
        <v>34344</v>
      </c>
      <c r="C6601" s="23" t="s">
        <v>7111</v>
      </c>
      <c r="D6601" s="23" t="s">
        <v>12334</v>
      </c>
      <c r="E6601" s="24">
        <v>7.41</v>
      </c>
    </row>
    <row r="6602" spans="2:5" ht="50.1" customHeight="1">
      <c r="B6602" s="23">
        <v>20063</v>
      </c>
      <c r="C6602" s="23" t="s">
        <v>7112</v>
      </c>
      <c r="D6602" s="23" t="s">
        <v>12296</v>
      </c>
      <c r="E6602" s="24">
        <v>3.73</v>
      </c>
    </row>
    <row r="6603" spans="2:5" ht="50.1" customHeight="1">
      <c r="B6603" s="23">
        <v>40410</v>
      </c>
      <c r="C6603" s="23" t="s">
        <v>7113</v>
      </c>
      <c r="D6603" s="23" t="s">
        <v>12296</v>
      </c>
      <c r="E6603" s="24">
        <v>15.15</v>
      </c>
    </row>
    <row r="6604" spans="2:5" ht="50.1" customHeight="1">
      <c r="B6604" s="23">
        <v>40411</v>
      </c>
      <c r="C6604" s="23" t="s">
        <v>7114</v>
      </c>
      <c r="D6604" s="23" t="s">
        <v>12296</v>
      </c>
      <c r="E6604" s="24">
        <v>16.440000000000001</v>
      </c>
    </row>
    <row r="6605" spans="2:5" ht="50.1" customHeight="1">
      <c r="B6605" s="23">
        <v>40412</v>
      </c>
      <c r="C6605" s="23" t="s">
        <v>7115</v>
      </c>
      <c r="D6605" s="23" t="s">
        <v>12296</v>
      </c>
      <c r="E6605" s="24">
        <v>18.45</v>
      </c>
    </row>
    <row r="6606" spans="2:5" ht="50.1" customHeight="1">
      <c r="B6606" s="23">
        <v>38838</v>
      </c>
      <c r="C6606" s="23" t="s">
        <v>7116</v>
      </c>
      <c r="D6606" s="23" t="s">
        <v>12296</v>
      </c>
      <c r="E6606" s="24">
        <v>6.16</v>
      </c>
    </row>
    <row r="6607" spans="2:5" ht="50.1" customHeight="1">
      <c r="B6607" s="23">
        <v>38839</v>
      </c>
      <c r="C6607" s="23" t="s">
        <v>7117</v>
      </c>
      <c r="D6607" s="23" t="s">
        <v>12296</v>
      </c>
      <c r="E6607" s="24">
        <v>7.26</v>
      </c>
    </row>
    <row r="6608" spans="2:5" ht="50.1" customHeight="1">
      <c r="B6608" s="23">
        <v>55</v>
      </c>
      <c r="C6608" s="23" t="s">
        <v>7118</v>
      </c>
      <c r="D6608" s="23" t="s">
        <v>12296</v>
      </c>
      <c r="E6608" s="24">
        <v>3.37</v>
      </c>
    </row>
    <row r="6609" spans="2:5" ht="50.1" customHeight="1">
      <c r="B6609" s="23">
        <v>61</v>
      </c>
      <c r="C6609" s="23" t="s">
        <v>7119</v>
      </c>
      <c r="D6609" s="23" t="s">
        <v>12296</v>
      </c>
      <c r="E6609" s="24">
        <v>3.18</v>
      </c>
    </row>
    <row r="6610" spans="2:5" ht="50.1" customHeight="1">
      <c r="B6610" s="23">
        <v>62</v>
      </c>
      <c r="C6610" s="23" t="s">
        <v>7120</v>
      </c>
      <c r="D6610" s="23" t="s">
        <v>12296</v>
      </c>
      <c r="E6610" s="24">
        <v>6.6</v>
      </c>
    </row>
    <row r="6611" spans="2:5" ht="50.1" customHeight="1">
      <c r="B6611" s="23">
        <v>77</v>
      </c>
      <c r="C6611" s="23" t="s">
        <v>7121</v>
      </c>
      <c r="D6611" s="23" t="s">
        <v>12296</v>
      </c>
      <c r="E6611" s="24">
        <v>0.7</v>
      </c>
    </row>
    <row r="6612" spans="2:5" ht="50.1" customHeight="1">
      <c r="B6612" s="23">
        <v>76</v>
      </c>
      <c r="C6612" s="23" t="s">
        <v>7122</v>
      </c>
      <c r="D6612" s="23" t="s">
        <v>12296</v>
      </c>
      <c r="E6612" s="24">
        <v>0.71</v>
      </c>
    </row>
    <row r="6613" spans="2:5" ht="50.1" customHeight="1">
      <c r="B6613" s="23">
        <v>67</v>
      </c>
      <c r="C6613" s="23" t="s">
        <v>7123</v>
      </c>
      <c r="D6613" s="23" t="s">
        <v>12296</v>
      </c>
      <c r="E6613" s="24">
        <v>6.89</v>
      </c>
    </row>
    <row r="6614" spans="2:5" ht="50.1" customHeight="1">
      <c r="B6614" s="23">
        <v>71</v>
      </c>
      <c r="C6614" s="23" t="s">
        <v>7124</v>
      </c>
      <c r="D6614" s="23" t="s">
        <v>12296</v>
      </c>
      <c r="E6614" s="24">
        <v>12.66</v>
      </c>
    </row>
    <row r="6615" spans="2:5" ht="50.1" customHeight="1">
      <c r="B6615" s="23">
        <v>73</v>
      </c>
      <c r="C6615" s="23" t="s">
        <v>7125</v>
      </c>
      <c r="D6615" s="23" t="s">
        <v>12296</v>
      </c>
      <c r="E6615" s="24">
        <v>9.4499999999999993</v>
      </c>
    </row>
    <row r="6616" spans="2:5" ht="50.1" customHeight="1">
      <c r="B6616" s="23">
        <v>103</v>
      </c>
      <c r="C6616" s="23" t="s">
        <v>7126</v>
      </c>
      <c r="D6616" s="23" t="s">
        <v>12296</v>
      </c>
      <c r="E6616" s="24">
        <v>28.11</v>
      </c>
    </row>
    <row r="6617" spans="2:5" ht="50.1" customHeight="1">
      <c r="B6617" s="23">
        <v>107</v>
      </c>
      <c r="C6617" s="23" t="s">
        <v>7127</v>
      </c>
      <c r="D6617" s="23" t="s">
        <v>12296</v>
      </c>
      <c r="E6617" s="24">
        <v>0.44</v>
      </c>
    </row>
    <row r="6618" spans="2:5" ht="50.1" customHeight="1">
      <c r="B6618" s="23">
        <v>65</v>
      </c>
      <c r="C6618" s="23" t="s">
        <v>7128</v>
      </c>
      <c r="D6618" s="23" t="s">
        <v>12296</v>
      </c>
      <c r="E6618" s="24">
        <v>0.54</v>
      </c>
    </row>
    <row r="6619" spans="2:5" ht="50.1" customHeight="1">
      <c r="B6619" s="23">
        <v>108</v>
      </c>
      <c r="C6619" s="23" t="s">
        <v>7129</v>
      </c>
      <c r="D6619" s="23" t="s">
        <v>12296</v>
      </c>
      <c r="E6619" s="24">
        <v>1.1200000000000001</v>
      </c>
    </row>
    <row r="6620" spans="2:5" ht="50.1" customHeight="1">
      <c r="B6620" s="23">
        <v>110</v>
      </c>
      <c r="C6620" s="23" t="s">
        <v>7130</v>
      </c>
      <c r="D6620" s="23" t="s">
        <v>12296</v>
      </c>
      <c r="E6620" s="24">
        <v>4.34</v>
      </c>
    </row>
    <row r="6621" spans="2:5" ht="50.1" customHeight="1">
      <c r="B6621" s="23">
        <v>109</v>
      </c>
      <c r="C6621" s="23" t="s">
        <v>7131</v>
      </c>
      <c r="D6621" s="23" t="s">
        <v>12296</v>
      </c>
      <c r="E6621" s="24">
        <v>2.14</v>
      </c>
    </row>
    <row r="6622" spans="2:5" ht="50.1" customHeight="1">
      <c r="B6622" s="23">
        <v>111</v>
      </c>
      <c r="C6622" s="23" t="s">
        <v>7132</v>
      </c>
      <c r="D6622" s="23" t="s">
        <v>12296</v>
      </c>
      <c r="E6622" s="24">
        <v>5</v>
      </c>
    </row>
    <row r="6623" spans="2:5" ht="50.1" customHeight="1">
      <c r="B6623" s="23">
        <v>112</v>
      </c>
      <c r="C6623" s="23" t="s">
        <v>7133</v>
      </c>
      <c r="D6623" s="23" t="s">
        <v>12296</v>
      </c>
      <c r="E6623" s="24">
        <v>2.72</v>
      </c>
    </row>
    <row r="6624" spans="2:5" ht="50.1" customHeight="1">
      <c r="B6624" s="23">
        <v>113</v>
      </c>
      <c r="C6624" s="23" t="s">
        <v>7134</v>
      </c>
      <c r="D6624" s="23" t="s">
        <v>12296</v>
      </c>
      <c r="E6624" s="24">
        <v>7.39</v>
      </c>
    </row>
    <row r="6625" spans="2:5" ht="50.1" customHeight="1">
      <c r="B6625" s="23">
        <v>104</v>
      </c>
      <c r="C6625" s="23" t="s">
        <v>7135</v>
      </c>
      <c r="D6625" s="23" t="s">
        <v>12296</v>
      </c>
      <c r="E6625" s="24">
        <v>10.75</v>
      </c>
    </row>
    <row r="6626" spans="2:5" ht="50.1" customHeight="1">
      <c r="B6626" s="23">
        <v>102</v>
      </c>
      <c r="C6626" s="23" t="s">
        <v>7136</v>
      </c>
      <c r="D6626" s="23" t="s">
        <v>12296</v>
      </c>
      <c r="E6626" s="24">
        <v>17.66</v>
      </c>
    </row>
    <row r="6627" spans="2:5" ht="50.1" customHeight="1">
      <c r="B6627" s="23">
        <v>95</v>
      </c>
      <c r="C6627" s="23" t="s">
        <v>7137</v>
      </c>
      <c r="D6627" s="23" t="s">
        <v>12296</v>
      </c>
      <c r="E6627" s="24">
        <v>5.97</v>
      </c>
    </row>
    <row r="6628" spans="2:5" ht="50.1" customHeight="1">
      <c r="B6628" s="23">
        <v>96</v>
      </c>
      <c r="C6628" s="23" t="s">
        <v>7138</v>
      </c>
      <c r="D6628" s="23" t="s">
        <v>12296</v>
      </c>
      <c r="E6628" s="24">
        <v>6.87</v>
      </c>
    </row>
    <row r="6629" spans="2:5" ht="50.1" customHeight="1">
      <c r="B6629" s="23">
        <v>97</v>
      </c>
      <c r="C6629" s="23" t="s">
        <v>7139</v>
      </c>
      <c r="D6629" s="23" t="s">
        <v>12296</v>
      </c>
      <c r="E6629" s="24">
        <v>8.92</v>
      </c>
    </row>
    <row r="6630" spans="2:5" ht="50.1" customHeight="1">
      <c r="B6630" s="23">
        <v>98</v>
      </c>
      <c r="C6630" s="23" t="s">
        <v>7140</v>
      </c>
      <c r="D6630" s="23" t="s">
        <v>12296</v>
      </c>
      <c r="E6630" s="24">
        <v>12.03</v>
      </c>
    </row>
    <row r="6631" spans="2:5" ht="50.1" customHeight="1">
      <c r="B6631" s="23">
        <v>99</v>
      </c>
      <c r="C6631" s="23" t="s">
        <v>7141</v>
      </c>
      <c r="D6631" s="23" t="s">
        <v>12296</v>
      </c>
      <c r="E6631" s="24">
        <v>14.59</v>
      </c>
    </row>
    <row r="6632" spans="2:5" ht="50.1" customHeight="1">
      <c r="B6632" s="23">
        <v>100</v>
      </c>
      <c r="C6632" s="23" t="s">
        <v>7142</v>
      </c>
      <c r="D6632" s="23" t="s">
        <v>12296</v>
      </c>
      <c r="E6632" s="24">
        <v>20.350000000000001</v>
      </c>
    </row>
    <row r="6633" spans="2:5" ht="50.1" customHeight="1">
      <c r="B6633" s="23">
        <v>75</v>
      </c>
      <c r="C6633" s="23" t="s">
        <v>7143</v>
      </c>
      <c r="D6633" s="23" t="s">
        <v>12296</v>
      </c>
      <c r="E6633" s="24">
        <v>212.16</v>
      </c>
    </row>
    <row r="6634" spans="2:5" ht="50.1" customHeight="1">
      <c r="B6634" s="23">
        <v>114</v>
      </c>
      <c r="C6634" s="23" t="s">
        <v>7144</v>
      </c>
      <c r="D6634" s="23" t="s">
        <v>12296</v>
      </c>
      <c r="E6634" s="24">
        <v>7.73</v>
      </c>
    </row>
    <row r="6635" spans="2:5" ht="50.1" customHeight="1">
      <c r="B6635" s="23">
        <v>68</v>
      </c>
      <c r="C6635" s="23" t="s">
        <v>7145</v>
      </c>
      <c r="D6635" s="23" t="s">
        <v>12296</v>
      </c>
      <c r="E6635" s="24">
        <v>11.82</v>
      </c>
    </row>
    <row r="6636" spans="2:5" ht="50.1" customHeight="1">
      <c r="B6636" s="23">
        <v>86</v>
      </c>
      <c r="C6636" s="23" t="s">
        <v>7146</v>
      </c>
      <c r="D6636" s="23" t="s">
        <v>12296</v>
      </c>
      <c r="E6636" s="24">
        <v>21.97</v>
      </c>
    </row>
    <row r="6637" spans="2:5" ht="50.1" customHeight="1">
      <c r="B6637" s="23">
        <v>66</v>
      </c>
      <c r="C6637" s="23" t="s">
        <v>7147</v>
      </c>
      <c r="D6637" s="23" t="s">
        <v>12296</v>
      </c>
      <c r="E6637" s="24">
        <v>22.05</v>
      </c>
    </row>
    <row r="6638" spans="2:5" ht="50.1" customHeight="1">
      <c r="B6638" s="23">
        <v>69</v>
      </c>
      <c r="C6638" s="23" t="s">
        <v>7148</v>
      </c>
      <c r="D6638" s="23" t="s">
        <v>12296</v>
      </c>
      <c r="E6638" s="24">
        <v>33.71</v>
      </c>
    </row>
    <row r="6639" spans="2:5" ht="50.1" customHeight="1">
      <c r="B6639" s="23">
        <v>83</v>
      </c>
      <c r="C6639" s="23" t="s">
        <v>7149</v>
      </c>
      <c r="D6639" s="23" t="s">
        <v>12296</v>
      </c>
      <c r="E6639" s="24">
        <v>107.67</v>
      </c>
    </row>
    <row r="6640" spans="2:5" ht="50.1" customHeight="1">
      <c r="B6640" s="23">
        <v>74</v>
      </c>
      <c r="C6640" s="23" t="s">
        <v>7150</v>
      </c>
      <c r="D6640" s="23" t="s">
        <v>12296</v>
      </c>
      <c r="E6640" s="24">
        <v>150.32</v>
      </c>
    </row>
    <row r="6641" spans="2:5" ht="50.1" customHeight="1">
      <c r="B6641" s="23">
        <v>106</v>
      </c>
      <c r="C6641" s="23" t="s">
        <v>7151</v>
      </c>
      <c r="D6641" s="23" t="s">
        <v>12296</v>
      </c>
      <c r="E6641" s="24">
        <v>228.36</v>
      </c>
    </row>
    <row r="6642" spans="2:5" ht="50.1" customHeight="1">
      <c r="B6642" s="23">
        <v>87</v>
      </c>
      <c r="C6642" s="23" t="s">
        <v>7152</v>
      </c>
      <c r="D6642" s="23" t="s">
        <v>12296</v>
      </c>
      <c r="E6642" s="24">
        <v>10.85</v>
      </c>
    </row>
    <row r="6643" spans="2:5" ht="50.1" customHeight="1">
      <c r="B6643" s="23">
        <v>88</v>
      </c>
      <c r="C6643" s="23" t="s">
        <v>7153</v>
      </c>
      <c r="D6643" s="23" t="s">
        <v>12296</v>
      </c>
      <c r="E6643" s="24">
        <v>12.11</v>
      </c>
    </row>
    <row r="6644" spans="2:5" ht="50.1" customHeight="1">
      <c r="B6644" s="23">
        <v>89</v>
      </c>
      <c r="C6644" s="23" t="s">
        <v>7154</v>
      </c>
      <c r="D6644" s="23" t="s">
        <v>12296</v>
      </c>
      <c r="E6644" s="24">
        <v>17.91</v>
      </c>
    </row>
    <row r="6645" spans="2:5" ht="50.1" customHeight="1">
      <c r="B6645" s="23">
        <v>90</v>
      </c>
      <c r="C6645" s="23" t="s">
        <v>7155</v>
      </c>
      <c r="D6645" s="23" t="s">
        <v>12296</v>
      </c>
      <c r="E6645" s="24">
        <v>20.52</v>
      </c>
    </row>
    <row r="6646" spans="2:5" ht="50.1" customHeight="1">
      <c r="B6646" s="23">
        <v>81</v>
      </c>
      <c r="C6646" s="23" t="s">
        <v>7156</v>
      </c>
      <c r="D6646" s="23" t="s">
        <v>12296</v>
      </c>
      <c r="E6646" s="24">
        <v>35.1</v>
      </c>
    </row>
    <row r="6647" spans="2:5" ht="50.1" customHeight="1">
      <c r="B6647" s="23">
        <v>82</v>
      </c>
      <c r="C6647" s="23" t="s">
        <v>7157</v>
      </c>
      <c r="D6647" s="23" t="s">
        <v>12296</v>
      </c>
      <c r="E6647" s="24">
        <v>136.25</v>
      </c>
    </row>
    <row r="6648" spans="2:5" ht="50.1" customHeight="1">
      <c r="B6648" s="23">
        <v>105</v>
      </c>
      <c r="C6648" s="23" t="s">
        <v>7158</v>
      </c>
      <c r="D6648" s="23" t="s">
        <v>12296</v>
      </c>
      <c r="E6648" s="24">
        <v>159.52000000000001</v>
      </c>
    </row>
    <row r="6649" spans="2:5" ht="50.1" customHeight="1">
      <c r="B6649" s="23">
        <v>60</v>
      </c>
      <c r="C6649" s="23" t="s">
        <v>7159</v>
      </c>
      <c r="D6649" s="23" t="s">
        <v>12296</v>
      </c>
      <c r="E6649" s="24">
        <v>4.37</v>
      </c>
    </row>
    <row r="6650" spans="2:5" ht="50.1" customHeight="1">
      <c r="B6650" s="23">
        <v>72</v>
      </c>
      <c r="C6650" s="23" t="s">
        <v>7160</v>
      </c>
      <c r="D6650" s="23" t="s">
        <v>12296</v>
      </c>
      <c r="E6650" s="24">
        <v>21.45</v>
      </c>
    </row>
    <row r="6651" spans="2:5" ht="50.1" customHeight="1">
      <c r="B6651" s="23">
        <v>70</v>
      </c>
      <c r="C6651" s="23" t="s">
        <v>7161</v>
      </c>
      <c r="D6651" s="23" t="s">
        <v>12296</v>
      </c>
      <c r="E6651" s="24">
        <v>17.940000000000001</v>
      </c>
    </row>
    <row r="6652" spans="2:5" ht="50.1" customHeight="1">
      <c r="B6652" s="23">
        <v>85</v>
      </c>
      <c r="C6652" s="23" t="s">
        <v>7162</v>
      </c>
      <c r="D6652" s="23" t="s">
        <v>12296</v>
      </c>
      <c r="E6652" s="24">
        <v>26.04</v>
      </c>
    </row>
    <row r="6653" spans="2:5" ht="50.1" customHeight="1">
      <c r="B6653" s="23">
        <v>84</v>
      </c>
      <c r="C6653" s="23" t="s">
        <v>7163</v>
      </c>
      <c r="D6653" s="23" t="s">
        <v>12296</v>
      </c>
      <c r="E6653" s="24">
        <v>0.3</v>
      </c>
    </row>
    <row r="6654" spans="2:5" ht="50.1" customHeight="1">
      <c r="B6654" s="23">
        <v>37997</v>
      </c>
      <c r="C6654" s="23" t="s">
        <v>7164</v>
      </c>
      <c r="D6654" s="23" t="s">
        <v>12296</v>
      </c>
      <c r="E6654" s="24">
        <v>3.81</v>
      </c>
    </row>
    <row r="6655" spans="2:5" ht="50.1" customHeight="1">
      <c r="B6655" s="23">
        <v>37998</v>
      </c>
      <c r="C6655" s="23" t="s">
        <v>7165</v>
      </c>
      <c r="D6655" s="23" t="s">
        <v>12296</v>
      </c>
      <c r="E6655" s="24">
        <v>3.95</v>
      </c>
    </row>
    <row r="6656" spans="2:5" ht="50.1" customHeight="1">
      <c r="B6656" s="23">
        <v>10899</v>
      </c>
      <c r="C6656" s="23" t="s">
        <v>7166</v>
      </c>
      <c r="D6656" s="23" t="s">
        <v>12296</v>
      </c>
      <c r="E6656" s="24">
        <v>40.76</v>
      </c>
    </row>
    <row r="6657" spans="2:5" ht="50.1" customHeight="1">
      <c r="B6657" s="23">
        <v>10900</v>
      </c>
      <c r="C6657" s="23" t="s">
        <v>7167</v>
      </c>
      <c r="D6657" s="23" t="s">
        <v>12296</v>
      </c>
      <c r="E6657" s="24">
        <v>31.9</v>
      </c>
    </row>
    <row r="6658" spans="2:5" ht="50.1" customHeight="1">
      <c r="B6658" s="23">
        <v>46</v>
      </c>
      <c r="C6658" s="23" t="s">
        <v>7168</v>
      </c>
      <c r="D6658" s="23" t="s">
        <v>12296</v>
      </c>
      <c r="E6658" s="24">
        <v>32.25</v>
      </c>
    </row>
    <row r="6659" spans="2:5" ht="50.1" customHeight="1">
      <c r="B6659" s="23">
        <v>51</v>
      </c>
      <c r="C6659" s="23" t="s">
        <v>7169</v>
      </c>
      <c r="D6659" s="23" t="s">
        <v>12296</v>
      </c>
      <c r="E6659" s="24">
        <v>88.98</v>
      </c>
    </row>
    <row r="6660" spans="2:5" ht="50.1" customHeight="1">
      <c r="B6660" s="23">
        <v>12863</v>
      </c>
      <c r="C6660" s="23" t="s">
        <v>7170</v>
      </c>
      <c r="D6660" s="23" t="s">
        <v>12296</v>
      </c>
      <c r="E6660" s="24">
        <v>20.49</v>
      </c>
    </row>
    <row r="6661" spans="2:5" ht="50.1" customHeight="1">
      <c r="B6661" s="23">
        <v>50</v>
      </c>
      <c r="C6661" s="23" t="s">
        <v>7171</v>
      </c>
      <c r="D6661" s="23" t="s">
        <v>12296</v>
      </c>
      <c r="E6661" s="24">
        <v>46.46</v>
      </c>
    </row>
    <row r="6662" spans="2:5" ht="50.1" customHeight="1">
      <c r="B6662" s="23">
        <v>47</v>
      </c>
      <c r="C6662" s="23" t="s">
        <v>7172</v>
      </c>
      <c r="D6662" s="23" t="s">
        <v>12296</v>
      </c>
      <c r="E6662" s="24">
        <v>55.15</v>
      </c>
    </row>
    <row r="6663" spans="2:5" ht="50.1" customHeight="1">
      <c r="B6663" s="23">
        <v>48</v>
      </c>
      <c r="C6663" s="23" t="s">
        <v>7173</v>
      </c>
      <c r="D6663" s="23" t="s">
        <v>12296</v>
      </c>
      <c r="E6663" s="24">
        <v>14.38</v>
      </c>
    </row>
    <row r="6664" spans="2:5" ht="50.1" customHeight="1">
      <c r="B6664" s="23">
        <v>52</v>
      </c>
      <c r="C6664" s="23" t="s">
        <v>7174</v>
      </c>
      <c r="D6664" s="23" t="s">
        <v>12296</v>
      </c>
      <c r="E6664" s="24">
        <v>10.93</v>
      </c>
    </row>
    <row r="6665" spans="2:5" ht="50.1" customHeight="1">
      <c r="B6665" s="23">
        <v>43</v>
      </c>
      <c r="C6665" s="23" t="s">
        <v>7175</v>
      </c>
      <c r="D6665" s="23" t="s">
        <v>12296</v>
      </c>
      <c r="E6665" s="24">
        <v>36.880000000000003</v>
      </c>
    </row>
    <row r="6666" spans="2:5" ht="50.1" customHeight="1">
      <c r="B6666" s="23">
        <v>4791</v>
      </c>
      <c r="C6666" s="23" t="s">
        <v>7176</v>
      </c>
      <c r="D6666" s="23" t="s">
        <v>12334</v>
      </c>
      <c r="E6666" s="24">
        <v>23.09</v>
      </c>
    </row>
    <row r="6667" spans="2:5" ht="50.1" customHeight="1">
      <c r="B6667" s="23">
        <v>157</v>
      </c>
      <c r="C6667" s="23" t="s">
        <v>7177</v>
      </c>
      <c r="D6667" s="23" t="s">
        <v>12334</v>
      </c>
      <c r="E6667" s="24">
        <v>87.13</v>
      </c>
    </row>
    <row r="6668" spans="2:5" ht="50.1" customHeight="1">
      <c r="B6668" s="23">
        <v>156</v>
      </c>
      <c r="C6668" s="23" t="s">
        <v>7178</v>
      </c>
      <c r="D6668" s="23" t="s">
        <v>12334</v>
      </c>
      <c r="E6668" s="24">
        <v>38.89</v>
      </c>
    </row>
    <row r="6669" spans="2:5" ht="50.1" customHeight="1">
      <c r="B6669" s="23">
        <v>131</v>
      </c>
      <c r="C6669" s="23" t="s">
        <v>7179</v>
      </c>
      <c r="D6669" s="23" t="s">
        <v>12334</v>
      </c>
      <c r="E6669" s="24">
        <v>37.33</v>
      </c>
    </row>
    <row r="6670" spans="2:5" ht="50.1" customHeight="1">
      <c r="B6670" s="23">
        <v>39719</v>
      </c>
      <c r="C6670" s="23" t="s">
        <v>7180</v>
      </c>
      <c r="D6670" s="23" t="s">
        <v>7079</v>
      </c>
      <c r="E6670" s="24">
        <v>55.95</v>
      </c>
    </row>
    <row r="6671" spans="2:5" ht="50.1" customHeight="1">
      <c r="B6671" s="23">
        <v>21114</v>
      </c>
      <c r="C6671" s="23" t="s">
        <v>7181</v>
      </c>
      <c r="D6671" s="23" t="s">
        <v>12296</v>
      </c>
      <c r="E6671" s="24">
        <v>11.98</v>
      </c>
    </row>
    <row r="6672" spans="2:5" ht="50.1" customHeight="1">
      <c r="B6672" s="23">
        <v>119</v>
      </c>
      <c r="C6672" s="23" t="s">
        <v>7182</v>
      </c>
      <c r="D6672" s="23" t="s">
        <v>12296</v>
      </c>
      <c r="E6672" s="24">
        <v>4.7300000000000004</v>
      </c>
    </row>
    <row r="6673" spans="2:5" ht="50.1" customHeight="1">
      <c r="B6673" s="23">
        <v>20080</v>
      </c>
      <c r="C6673" s="23" t="s">
        <v>7183</v>
      </c>
      <c r="D6673" s="23" t="s">
        <v>12296</v>
      </c>
      <c r="E6673" s="24">
        <v>13.56</v>
      </c>
    </row>
    <row r="6674" spans="2:5" ht="50.1" customHeight="1">
      <c r="B6674" s="23">
        <v>122</v>
      </c>
      <c r="C6674" s="23" t="s">
        <v>7184</v>
      </c>
      <c r="D6674" s="23" t="s">
        <v>12296</v>
      </c>
      <c r="E6674" s="24">
        <v>42.72</v>
      </c>
    </row>
    <row r="6675" spans="2:5" ht="50.1" customHeight="1">
      <c r="B6675" s="23">
        <v>3410</v>
      </c>
      <c r="C6675" s="23" t="s">
        <v>7185</v>
      </c>
      <c r="D6675" s="23" t="s">
        <v>12334</v>
      </c>
      <c r="E6675" s="24">
        <v>13.06</v>
      </c>
    </row>
    <row r="6676" spans="2:5" ht="50.1" customHeight="1">
      <c r="B6676" s="23">
        <v>124</v>
      </c>
      <c r="C6676" s="23" t="s">
        <v>7186</v>
      </c>
      <c r="D6676" s="23" t="s">
        <v>7079</v>
      </c>
      <c r="E6676" s="24">
        <v>9.6999999999999993</v>
      </c>
    </row>
    <row r="6677" spans="2:5" ht="50.1" customHeight="1">
      <c r="B6677" s="23">
        <v>7334</v>
      </c>
      <c r="C6677" s="23" t="s">
        <v>7187</v>
      </c>
      <c r="D6677" s="23" t="s">
        <v>7079</v>
      </c>
      <c r="E6677" s="24">
        <v>9.6999999999999993</v>
      </c>
    </row>
    <row r="6678" spans="2:5" ht="50.1" customHeight="1">
      <c r="B6678" s="23">
        <v>7325</v>
      </c>
      <c r="C6678" s="23" t="s">
        <v>7188</v>
      </c>
      <c r="D6678" s="23" t="s">
        <v>12334</v>
      </c>
      <c r="E6678" s="24">
        <v>4.4800000000000004</v>
      </c>
    </row>
    <row r="6679" spans="2:5" ht="50.1" customHeight="1">
      <c r="B6679" s="23">
        <v>123</v>
      </c>
      <c r="C6679" s="23" t="s">
        <v>7189</v>
      </c>
      <c r="D6679" s="23" t="s">
        <v>7079</v>
      </c>
      <c r="E6679" s="24">
        <v>4.3099999999999996</v>
      </c>
    </row>
    <row r="6680" spans="2:5" ht="50.1" customHeight="1">
      <c r="B6680" s="23">
        <v>127</v>
      </c>
      <c r="C6680" s="23" t="s">
        <v>7190</v>
      </c>
      <c r="D6680" s="23" t="s">
        <v>7079</v>
      </c>
      <c r="E6680" s="24">
        <v>10.119999999999999</v>
      </c>
    </row>
    <row r="6681" spans="2:5" ht="50.1" customHeight="1">
      <c r="B6681" s="23">
        <v>133</v>
      </c>
      <c r="C6681" s="23" t="s">
        <v>7191</v>
      </c>
      <c r="D6681" s="23" t="s">
        <v>7079</v>
      </c>
      <c r="E6681" s="24">
        <v>4.34</v>
      </c>
    </row>
    <row r="6682" spans="2:5" ht="50.1" customHeight="1">
      <c r="B6682" s="23">
        <v>37538</v>
      </c>
      <c r="C6682" s="23" t="s">
        <v>7192</v>
      </c>
      <c r="D6682" s="23" t="s">
        <v>7193</v>
      </c>
      <c r="E6682" s="24">
        <v>107.91</v>
      </c>
    </row>
    <row r="6683" spans="2:5" ht="50.1" customHeight="1">
      <c r="B6683" s="23">
        <v>132</v>
      </c>
      <c r="C6683" s="23" t="s">
        <v>7194</v>
      </c>
      <c r="D6683" s="23" t="s">
        <v>7079</v>
      </c>
      <c r="E6683" s="24">
        <v>4.78</v>
      </c>
    </row>
    <row r="6684" spans="2:5" ht="50.1" customHeight="1">
      <c r="B6684" s="23">
        <v>13408</v>
      </c>
      <c r="C6684" s="23" t="s">
        <v>7195</v>
      </c>
      <c r="D6684" s="23" t="s">
        <v>12335</v>
      </c>
      <c r="E6684" s="24">
        <v>1699.94</v>
      </c>
    </row>
    <row r="6685" spans="2:5" ht="50.1" customHeight="1">
      <c r="B6685" s="23">
        <v>37476</v>
      </c>
      <c r="C6685" s="23" t="s">
        <v>7196</v>
      </c>
      <c r="D6685" s="23" t="s">
        <v>12296</v>
      </c>
      <c r="E6685" s="24">
        <v>1528.59</v>
      </c>
    </row>
    <row r="6686" spans="2:5" ht="50.1" customHeight="1">
      <c r="B6686" s="23">
        <v>37478</v>
      </c>
      <c r="C6686" s="23" t="s">
        <v>7197</v>
      </c>
      <c r="D6686" s="23" t="s">
        <v>12296</v>
      </c>
      <c r="E6686" s="24">
        <v>2162.5500000000002</v>
      </c>
    </row>
    <row r="6687" spans="2:5" ht="50.1" customHeight="1">
      <c r="B6687" s="23">
        <v>37477</v>
      </c>
      <c r="C6687" s="23" t="s">
        <v>7198</v>
      </c>
      <c r="D6687" s="23" t="s">
        <v>12296</v>
      </c>
      <c r="E6687" s="24">
        <v>2646.2</v>
      </c>
    </row>
    <row r="6688" spans="2:5" ht="50.1" customHeight="1">
      <c r="B6688" s="23">
        <v>37479</v>
      </c>
      <c r="C6688" s="23" t="s">
        <v>7199</v>
      </c>
      <c r="D6688" s="23" t="s">
        <v>12296</v>
      </c>
      <c r="E6688" s="24">
        <v>3308.77</v>
      </c>
    </row>
    <row r="6689" spans="2:5" ht="50.1" customHeight="1">
      <c r="B6689" s="23">
        <v>4319</v>
      </c>
      <c r="C6689" s="23" t="s">
        <v>7200</v>
      </c>
      <c r="D6689" s="23" t="s">
        <v>12296</v>
      </c>
      <c r="E6689" s="24">
        <v>1.1299999999999999</v>
      </c>
    </row>
    <row r="6690" spans="2:5" ht="50.1" customHeight="1">
      <c r="B6690" s="23">
        <v>43064</v>
      </c>
      <c r="C6690" s="23" t="s">
        <v>7201</v>
      </c>
      <c r="D6690" s="23" t="s">
        <v>12334</v>
      </c>
      <c r="E6690" s="24">
        <v>6.19</v>
      </c>
    </row>
    <row r="6691" spans="2:5" ht="50.1" customHeight="1">
      <c r="B6691" s="23">
        <v>40553</v>
      </c>
      <c r="C6691" s="23" t="s">
        <v>7202</v>
      </c>
      <c r="D6691" s="23" t="s">
        <v>12300</v>
      </c>
      <c r="E6691" s="24">
        <v>36.950000000000003</v>
      </c>
    </row>
    <row r="6692" spans="2:5" ht="50.1" customHeight="1">
      <c r="B6692" s="23">
        <v>13003</v>
      </c>
      <c r="C6692" s="23" t="s">
        <v>7203</v>
      </c>
      <c r="D6692" s="23" t="s">
        <v>7079</v>
      </c>
      <c r="E6692" s="24">
        <v>1.83</v>
      </c>
    </row>
    <row r="6693" spans="2:5" ht="50.1" customHeight="1">
      <c r="B6693" s="23">
        <v>6114</v>
      </c>
      <c r="C6693" s="23" t="s">
        <v>7204</v>
      </c>
      <c r="D6693" s="23" t="s">
        <v>12331</v>
      </c>
      <c r="E6693" s="24">
        <v>11.23</v>
      </c>
    </row>
    <row r="6694" spans="2:5" ht="50.1" customHeight="1">
      <c r="B6694" s="23">
        <v>40912</v>
      </c>
      <c r="C6694" s="23" t="s">
        <v>7205</v>
      </c>
      <c r="D6694" s="23" t="s">
        <v>12304</v>
      </c>
      <c r="E6694" s="24">
        <v>1991.96</v>
      </c>
    </row>
    <row r="6695" spans="2:5" ht="50.1" customHeight="1">
      <c r="B6695" s="23">
        <v>247</v>
      </c>
      <c r="C6695" s="23" t="s">
        <v>7206</v>
      </c>
      <c r="D6695" s="23" t="s">
        <v>12331</v>
      </c>
      <c r="E6695" s="24">
        <v>11.32</v>
      </c>
    </row>
    <row r="6696" spans="2:5" ht="50.1" customHeight="1">
      <c r="B6696" s="23">
        <v>40919</v>
      </c>
      <c r="C6696" s="23" t="s">
        <v>7207</v>
      </c>
      <c r="D6696" s="23" t="s">
        <v>12304</v>
      </c>
      <c r="E6696" s="24">
        <v>2008.72</v>
      </c>
    </row>
    <row r="6697" spans="2:5" ht="50.1" customHeight="1">
      <c r="B6697" s="23">
        <v>25958</v>
      </c>
      <c r="C6697" s="23" t="s">
        <v>7208</v>
      </c>
      <c r="D6697" s="23" t="s">
        <v>12331</v>
      </c>
      <c r="E6697" s="24">
        <v>11.87</v>
      </c>
    </row>
    <row r="6698" spans="2:5" ht="50.1" customHeight="1">
      <c r="B6698" s="23">
        <v>40984</v>
      </c>
      <c r="C6698" s="23" t="s">
        <v>7209</v>
      </c>
      <c r="D6698" s="23" t="s">
        <v>12304</v>
      </c>
      <c r="E6698" s="24">
        <v>2103.56</v>
      </c>
    </row>
    <row r="6699" spans="2:5" ht="50.1" customHeight="1">
      <c r="B6699" s="23">
        <v>248</v>
      </c>
      <c r="C6699" s="23" t="s">
        <v>7210</v>
      </c>
      <c r="D6699" s="23" t="s">
        <v>12331</v>
      </c>
      <c r="E6699" s="24">
        <v>11.63</v>
      </c>
    </row>
    <row r="6700" spans="2:5" ht="50.1" customHeight="1">
      <c r="B6700" s="23">
        <v>41086</v>
      </c>
      <c r="C6700" s="23" t="s">
        <v>7211</v>
      </c>
      <c r="D6700" s="23" t="s">
        <v>12304</v>
      </c>
      <c r="E6700" s="24">
        <v>2061.1999999999998</v>
      </c>
    </row>
    <row r="6701" spans="2:5" ht="50.1" customHeight="1">
      <c r="B6701" s="23">
        <v>34466</v>
      </c>
      <c r="C6701" s="23" t="s">
        <v>7212</v>
      </c>
      <c r="D6701" s="23" t="s">
        <v>12331</v>
      </c>
      <c r="E6701" s="24">
        <v>11.63</v>
      </c>
    </row>
    <row r="6702" spans="2:5" ht="50.1" customHeight="1">
      <c r="B6702" s="23">
        <v>41083</v>
      </c>
      <c r="C6702" s="23" t="s">
        <v>7213</v>
      </c>
      <c r="D6702" s="23" t="s">
        <v>12304</v>
      </c>
      <c r="E6702" s="24">
        <v>2061.1999999999998</v>
      </c>
    </row>
    <row r="6703" spans="2:5" ht="50.1" customHeight="1">
      <c r="B6703" s="23">
        <v>252</v>
      </c>
      <c r="C6703" s="23" t="s">
        <v>7214</v>
      </c>
      <c r="D6703" s="23" t="s">
        <v>12331</v>
      </c>
      <c r="E6703" s="24">
        <v>12.06</v>
      </c>
    </row>
    <row r="6704" spans="2:5" ht="50.1" customHeight="1">
      <c r="B6704" s="23">
        <v>40909</v>
      </c>
      <c r="C6704" s="23" t="s">
        <v>7215</v>
      </c>
      <c r="D6704" s="23" t="s">
        <v>12304</v>
      </c>
      <c r="E6704" s="24">
        <v>2136.56</v>
      </c>
    </row>
    <row r="6705" spans="2:5" ht="50.1" customHeight="1">
      <c r="B6705" s="23">
        <v>242</v>
      </c>
      <c r="C6705" s="23" t="s">
        <v>7216</v>
      </c>
      <c r="D6705" s="23" t="s">
        <v>12331</v>
      </c>
      <c r="E6705" s="24">
        <v>13.67</v>
      </c>
    </row>
    <row r="6706" spans="2:5" ht="50.1" customHeight="1">
      <c r="B6706" s="23">
        <v>41085</v>
      </c>
      <c r="C6706" s="23" t="s">
        <v>7217</v>
      </c>
      <c r="D6706" s="23" t="s">
        <v>12304</v>
      </c>
      <c r="E6706" s="24">
        <v>2422.46</v>
      </c>
    </row>
    <row r="6707" spans="2:5" ht="50.1" customHeight="1">
      <c r="B6707" s="23">
        <v>427</v>
      </c>
      <c r="C6707" s="23" t="s">
        <v>7218</v>
      </c>
      <c r="D6707" s="23" t="s">
        <v>12296</v>
      </c>
      <c r="E6707" s="24">
        <v>5.17</v>
      </c>
    </row>
    <row r="6708" spans="2:5" ht="50.1" customHeight="1">
      <c r="B6708" s="23">
        <v>417</v>
      </c>
      <c r="C6708" s="23" t="s">
        <v>7219</v>
      </c>
      <c r="D6708" s="23" t="s">
        <v>12296</v>
      </c>
      <c r="E6708" s="24">
        <v>2.4300000000000002</v>
      </c>
    </row>
    <row r="6709" spans="2:5" ht="50.1" customHeight="1">
      <c r="B6709" s="23">
        <v>11273</v>
      </c>
      <c r="C6709" s="23" t="s">
        <v>7220</v>
      </c>
      <c r="D6709" s="23" t="s">
        <v>12296</v>
      </c>
      <c r="E6709" s="24">
        <v>7.56</v>
      </c>
    </row>
    <row r="6710" spans="2:5" ht="50.1" customHeight="1">
      <c r="B6710" s="23">
        <v>11272</v>
      </c>
      <c r="C6710" s="23" t="s">
        <v>7221</v>
      </c>
      <c r="D6710" s="23" t="s">
        <v>12296</v>
      </c>
      <c r="E6710" s="24">
        <v>4.5599999999999996</v>
      </c>
    </row>
    <row r="6711" spans="2:5" ht="50.1" customHeight="1">
      <c r="B6711" s="23">
        <v>11275</v>
      </c>
      <c r="C6711" s="23" t="s">
        <v>7222</v>
      </c>
      <c r="D6711" s="23" t="s">
        <v>12296</v>
      </c>
      <c r="E6711" s="24">
        <v>1.83</v>
      </c>
    </row>
    <row r="6712" spans="2:5" ht="50.1" customHeight="1">
      <c r="B6712" s="23">
        <v>11274</v>
      </c>
      <c r="C6712" s="23" t="s">
        <v>7223</v>
      </c>
      <c r="D6712" s="23" t="s">
        <v>12296</v>
      </c>
      <c r="E6712" s="24">
        <v>1.39</v>
      </c>
    </row>
    <row r="6713" spans="2:5" ht="50.1" customHeight="1">
      <c r="B6713" s="23">
        <v>38470</v>
      </c>
      <c r="C6713" s="23" t="s">
        <v>7224</v>
      </c>
      <c r="D6713" s="23" t="s">
        <v>12296</v>
      </c>
      <c r="E6713" s="24">
        <v>21</v>
      </c>
    </row>
    <row r="6714" spans="2:5" ht="50.1" customHeight="1">
      <c r="B6714" s="23">
        <v>38547</v>
      </c>
      <c r="C6714" s="23" t="s">
        <v>7225</v>
      </c>
      <c r="D6714" s="23" t="s">
        <v>12296</v>
      </c>
      <c r="E6714" s="24">
        <v>57.3</v>
      </c>
    </row>
    <row r="6715" spans="2:5" ht="50.1" customHeight="1">
      <c r="B6715" s="23">
        <v>38469</v>
      </c>
      <c r="C6715" s="23" t="s">
        <v>7226</v>
      </c>
      <c r="D6715" s="23" t="s">
        <v>12296</v>
      </c>
      <c r="E6715" s="24">
        <v>61.62</v>
      </c>
    </row>
    <row r="6716" spans="2:5" ht="50.1" customHeight="1">
      <c r="B6716" s="23">
        <v>38467</v>
      </c>
      <c r="C6716" s="23" t="s">
        <v>7227</v>
      </c>
      <c r="D6716" s="23" t="s">
        <v>12296</v>
      </c>
      <c r="E6716" s="24">
        <v>34.67</v>
      </c>
    </row>
    <row r="6717" spans="2:5" ht="50.1" customHeight="1">
      <c r="B6717" s="23">
        <v>38468</v>
      </c>
      <c r="C6717" s="23" t="s">
        <v>7228</v>
      </c>
      <c r="D6717" s="23" t="s">
        <v>12296</v>
      </c>
      <c r="E6717" s="24">
        <v>38.15</v>
      </c>
    </row>
    <row r="6718" spans="2:5" ht="50.1" customHeight="1">
      <c r="B6718" s="23">
        <v>38471</v>
      </c>
      <c r="C6718" s="23" t="s">
        <v>7229</v>
      </c>
      <c r="D6718" s="23" t="s">
        <v>12296</v>
      </c>
      <c r="E6718" s="24">
        <v>49.54</v>
      </c>
    </row>
    <row r="6719" spans="2:5" ht="50.1" customHeight="1">
      <c r="B6719" s="23">
        <v>37370</v>
      </c>
      <c r="C6719" s="23" t="s">
        <v>7230</v>
      </c>
      <c r="D6719" s="23" t="s">
        <v>12331</v>
      </c>
      <c r="E6719" s="24">
        <v>0.79</v>
      </c>
    </row>
    <row r="6720" spans="2:5" ht="50.1" customHeight="1">
      <c r="B6720" s="23">
        <v>40862</v>
      </c>
      <c r="C6720" s="23" t="s">
        <v>7231</v>
      </c>
      <c r="D6720" s="23" t="s">
        <v>12304</v>
      </c>
      <c r="E6720" s="24">
        <v>149.68</v>
      </c>
    </row>
    <row r="6721" spans="2:5" ht="50.1" customHeight="1">
      <c r="B6721" s="23">
        <v>10658</v>
      </c>
      <c r="C6721" s="23" t="s">
        <v>7232</v>
      </c>
      <c r="D6721" s="23" t="s">
        <v>12296</v>
      </c>
      <c r="E6721" s="24">
        <v>9250</v>
      </c>
    </row>
    <row r="6722" spans="2:5" ht="50.1" customHeight="1">
      <c r="B6722" s="23">
        <v>253</v>
      </c>
      <c r="C6722" s="23" t="s">
        <v>7233</v>
      </c>
      <c r="D6722" s="23" t="s">
        <v>12331</v>
      </c>
      <c r="E6722" s="24">
        <v>19.21</v>
      </c>
    </row>
    <row r="6723" spans="2:5" ht="50.1" customHeight="1">
      <c r="B6723" s="23">
        <v>40809</v>
      </c>
      <c r="C6723" s="23" t="s">
        <v>7234</v>
      </c>
      <c r="D6723" s="23" t="s">
        <v>12304</v>
      </c>
      <c r="E6723" s="24">
        <v>3402.03</v>
      </c>
    </row>
    <row r="6724" spans="2:5" ht="50.1" customHeight="1">
      <c r="B6724" s="23">
        <v>42428</v>
      </c>
      <c r="C6724" s="23" t="s">
        <v>7235</v>
      </c>
      <c r="D6724" s="23" t="s">
        <v>12296</v>
      </c>
      <c r="E6724" s="24">
        <v>2149</v>
      </c>
    </row>
    <row r="6725" spans="2:5" ht="50.1" customHeight="1">
      <c r="B6725" s="23">
        <v>583</v>
      </c>
      <c r="C6725" s="23" t="s">
        <v>7236</v>
      </c>
      <c r="D6725" s="23" t="s">
        <v>12334</v>
      </c>
      <c r="E6725" s="24">
        <v>35.200000000000003</v>
      </c>
    </row>
    <row r="6726" spans="2:5" ht="50.1" customHeight="1">
      <c r="B6726" s="23">
        <v>299</v>
      </c>
      <c r="C6726" s="23" t="s">
        <v>7237</v>
      </c>
      <c r="D6726" s="23" t="s">
        <v>12296</v>
      </c>
      <c r="E6726" s="24">
        <v>1.68</v>
      </c>
    </row>
    <row r="6727" spans="2:5" ht="50.1" customHeight="1">
      <c r="B6727" s="23">
        <v>298</v>
      </c>
      <c r="C6727" s="23" t="s">
        <v>7238</v>
      </c>
      <c r="D6727" s="23" t="s">
        <v>12296</v>
      </c>
      <c r="E6727" s="24">
        <v>1.69</v>
      </c>
    </row>
    <row r="6728" spans="2:5" ht="50.1" customHeight="1">
      <c r="B6728" s="23">
        <v>295</v>
      </c>
      <c r="C6728" s="23" t="s">
        <v>7239</v>
      </c>
      <c r="D6728" s="23" t="s">
        <v>12296</v>
      </c>
      <c r="E6728" s="24">
        <v>1</v>
      </c>
    </row>
    <row r="6729" spans="2:5" ht="50.1" customHeight="1">
      <c r="B6729" s="23">
        <v>296</v>
      </c>
      <c r="C6729" s="23" t="s">
        <v>7240</v>
      </c>
      <c r="D6729" s="23" t="s">
        <v>12296</v>
      </c>
      <c r="E6729" s="24">
        <v>1.04</v>
      </c>
    </row>
    <row r="6730" spans="2:5" ht="50.1" customHeight="1">
      <c r="B6730" s="23">
        <v>297</v>
      </c>
      <c r="C6730" s="23" t="s">
        <v>7241</v>
      </c>
      <c r="D6730" s="23" t="s">
        <v>12296</v>
      </c>
      <c r="E6730" s="24">
        <v>1.47</v>
      </c>
    </row>
    <row r="6731" spans="2:5" ht="50.1" customHeight="1">
      <c r="B6731" s="23">
        <v>301</v>
      </c>
      <c r="C6731" s="23" t="s">
        <v>7242</v>
      </c>
      <c r="D6731" s="23" t="s">
        <v>12296</v>
      </c>
      <c r="E6731" s="24">
        <v>1.85</v>
      </c>
    </row>
    <row r="6732" spans="2:5" ht="50.1" customHeight="1">
      <c r="B6732" s="23">
        <v>300</v>
      </c>
      <c r="C6732" s="23" t="s">
        <v>7243</v>
      </c>
      <c r="D6732" s="23" t="s">
        <v>12296</v>
      </c>
      <c r="E6732" s="24">
        <v>7.77</v>
      </c>
    </row>
    <row r="6733" spans="2:5" ht="50.1" customHeight="1">
      <c r="B6733" s="23">
        <v>20084</v>
      </c>
      <c r="C6733" s="23" t="s">
        <v>7244</v>
      </c>
      <c r="D6733" s="23" t="s">
        <v>12296</v>
      </c>
      <c r="E6733" s="24">
        <v>1</v>
      </c>
    </row>
    <row r="6734" spans="2:5" ht="50.1" customHeight="1">
      <c r="B6734" s="23">
        <v>20085</v>
      </c>
      <c r="C6734" s="23" t="s">
        <v>7245</v>
      </c>
      <c r="D6734" s="23" t="s">
        <v>12296</v>
      </c>
      <c r="E6734" s="24">
        <v>0.93</v>
      </c>
    </row>
    <row r="6735" spans="2:5" ht="50.1" customHeight="1">
      <c r="B6735" s="23">
        <v>311</v>
      </c>
      <c r="C6735" s="23" t="s">
        <v>7246</v>
      </c>
      <c r="D6735" s="23" t="s">
        <v>12296</v>
      </c>
      <c r="E6735" s="24">
        <v>6.01</v>
      </c>
    </row>
    <row r="6736" spans="2:5" ht="50.1" customHeight="1">
      <c r="B6736" s="23">
        <v>318</v>
      </c>
      <c r="C6736" s="23" t="s">
        <v>7247</v>
      </c>
      <c r="D6736" s="23" t="s">
        <v>12296</v>
      </c>
      <c r="E6736" s="24">
        <v>10.53</v>
      </c>
    </row>
    <row r="6737" spans="2:5" ht="50.1" customHeight="1">
      <c r="B6737" s="23">
        <v>319</v>
      </c>
      <c r="C6737" s="23" t="s">
        <v>7248</v>
      </c>
      <c r="D6737" s="23" t="s">
        <v>12296</v>
      </c>
      <c r="E6737" s="24">
        <v>19.899999999999999</v>
      </c>
    </row>
    <row r="6738" spans="2:5" ht="50.1" customHeight="1">
      <c r="B6738" s="23">
        <v>320</v>
      </c>
      <c r="C6738" s="23" t="s">
        <v>7249</v>
      </c>
      <c r="D6738" s="23" t="s">
        <v>12296</v>
      </c>
      <c r="E6738" s="24">
        <v>63.26</v>
      </c>
    </row>
    <row r="6739" spans="2:5" ht="50.1" customHeight="1">
      <c r="B6739" s="23">
        <v>314</v>
      </c>
      <c r="C6739" s="23" t="s">
        <v>7250</v>
      </c>
      <c r="D6739" s="23" t="s">
        <v>12296</v>
      </c>
      <c r="E6739" s="24">
        <v>97.17</v>
      </c>
    </row>
    <row r="6740" spans="2:5" ht="50.1" customHeight="1">
      <c r="B6740" s="23">
        <v>303</v>
      </c>
      <c r="C6740" s="23" t="s">
        <v>7251</v>
      </c>
      <c r="D6740" s="23" t="s">
        <v>12296</v>
      </c>
      <c r="E6740" s="24">
        <v>2.52</v>
      </c>
    </row>
    <row r="6741" spans="2:5" ht="50.1" customHeight="1">
      <c r="B6741" s="23">
        <v>304</v>
      </c>
      <c r="C6741" s="23" t="s">
        <v>7252</v>
      </c>
      <c r="D6741" s="23" t="s">
        <v>12296</v>
      </c>
      <c r="E6741" s="24">
        <v>3.84</v>
      </c>
    </row>
    <row r="6742" spans="2:5" ht="50.1" customHeight="1">
      <c r="B6742" s="23">
        <v>305</v>
      </c>
      <c r="C6742" s="23" t="s">
        <v>7253</v>
      </c>
      <c r="D6742" s="23" t="s">
        <v>12296</v>
      </c>
      <c r="E6742" s="24">
        <v>6.57</v>
      </c>
    </row>
    <row r="6743" spans="2:5" ht="50.1" customHeight="1">
      <c r="B6743" s="23">
        <v>306</v>
      </c>
      <c r="C6743" s="23" t="s">
        <v>7254</v>
      </c>
      <c r="D6743" s="23" t="s">
        <v>12296</v>
      </c>
      <c r="E6743" s="24">
        <v>7.9</v>
      </c>
    </row>
    <row r="6744" spans="2:5" ht="50.1" customHeight="1">
      <c r="B6744" s="23">
        <v>307</v>
      </c>
      <c r="C6744" s="23" t="s">
        <v>7255</v>
      </c>
      <c r="D6744" s="23" t="s">
        <v>12296</v>
      </c>
      <c r="E6744" s="24">
        <v>15.6</v>
      </c>
    </row>
    <row r="6745" spans="2:5" ht="50.1" customHeight="1">
      <c r="B6745" s="23">
        <v>309</v>
      </c>
      <c r="C6745" s="23" t="s">
        <v>7256</v>
      </c>
      <c r="D6745" s="23" t="s">
        <v>12296</v>
      </c>
      <c r="E6745" s="24">
        <v>31.97</v>
      </c>
    </row>
    <row r="6746" spans="2:5" ht="50.1" customHeight="1">
      <c r="B6746" s="23">
        <v>310</v>
      </c>
      <c r="C6746" s="23" t="s">
        <v>7257</v>
      </c>
      <c r="D6746" s="23" t="s">
        <v>12296</v>
      </c>
      <c r="E6746" s="24">
        <v>40.549999999999997</v>
      </c>
    </row>
    <row r="6747" spans="2:5" ht="50.1" customHeight="1">
      <c r="B6747" s="23">
        <v>328</v>
      </c>
      <c r="C6747" s="23" t="s">
        <v>7258</v>
      </c>
      <c r="D6747" s="23" t="s">
        <v>12296</v>
      </c>
      <c r="E6747" s="24">
        <v>4.83</v>
      </c>
    </row>
    <row r="6748" spans="2:5" ht="50.1" customHeight="1">
      <c r="B6748" s="23">
        <v>325</v>
      </c>
      <c r="C6748" s="23" t="s">
        <v>7259</v>
      </c>
      <c r="D6748" s="23" t="s">
        <v>12296</v>
      </c>
      <c r="E6748" s="24">
        <v>1.87</v>
      </c>
    </row>
    <row r="6749" spans="2:5" ht="50.1" customHeight="1">
      <c r="B6749" s="23">
        <v>20326</v>
      </c>
      <c r="C6749" s="23" t="s">
        <v>7260</v>
      </c>
      <c r="D6749" s="23" t="s">
        <v>12296</v>
      </c>
      <c r="E6749" s="24">
        <v>5.0199999999999996</v>
      </c>
    </row>
    <row r="6750" spans="2:5" ht="50.1" customHeight="1">
      <c r="B6750" s="23">
        <v>329</v>
      </c>
      <c r="C6750" s="23" t="s">
        <v>7261</v>
      </c>
      <c r="D6750" s="23" t="s">
        <v>12296</v>
      </c>
      <c r="E6750" s="24">
        <v>6.18</v>
      </c>
    </row>
    <row r="6751" spans="2:5" ht="50.1" customHeight="1">
      <c r="B6751" s="23">
        <v>308</v>
      </c>
      <c r="C6751" s="23" t="s">
        <v>7262</v>
      </c>
      <c r="D6751" s="23" t="s">
        <v>12296</v>
      </c>
      <c r="E6751" s="24">
        <v>20.83</v>
      </c>
    </row>
    <row r="6752" spans="2:5" ht="50.1" customHeight="1">
      <c r="B6752" s="23">
        <v>39642</v>
      </c>
      <c r="C6752" s="23" t="s">
        <v>7263</v>
      </c>
      <c r="D6752" s="23" t="s">
        <v>12296</v>
      </c>
      <c r="E6752" s="24">
        <v>1.26</v>
      </c>
    </row>
    <row r="6753" spans="2:5" ht="50.1" customHeight="1">
      <c r="B6753" s="23">
        <v>39641</v>
      </c>
      <c r="C6753" s="23" t="s">
        <v>7264</v>
      </c>
      <c r="D6753" s="23" t="s">
        <v>12296</v>
      </c>
      <c r="E6753" s="24">
        <v>0.88</v>
      </c>
    </row>
    <row r="6754" spans="2:5" ht="50.1" customHeight="1">
      <c r="B6754" s="23">
        <v>39643</v>
      </c>
      <c r="C6754" s="23" t="s">
        <v>7265</v>
      </c>
      <c r="D6754" s="23" t="s">
        <v>12296</v>
      </c>
      <c r="E6754" s="24">
        <v>3.51</v>
      </c>
    </row>
    <row r="6755" spans="2:5" ht="50.1" customHeight="1">
      <c r="B6755" s="23">
        <v>39644</v>
      </c>
      <c r="C6755" s="23" t="s">
        <v>7266</v>
      </c>
      <c r="D6755" s="23" t="s">
        <v>12296</v>
      </c>
      <c r="E6755" s="24">
        <v>4.53</v>
      </c>
    </row>
    <row r="6756" spans="2:5" ht="50.1" customHeight="1">
      <c r="B6756" s="23">
        <v>39645</v>
      </c>
      <c r="C6756" s="23" t="s">
        <v>7267</v>
      </c>
      <c r="D6756" s="23" t="s">
        <v>12296</v>
      </c>
      <c r="E6756" s="24">
        <v>5.86</v>
      </c>
    </row>
    <row r="6757" spans="2:5" ht="50.1" customHeight="1">
      <c r="B6757" s="23">
        <v>12548</v>
      </c>
      <c r="C6757" s="23" t="s">
        <v>7268</v>
      </c>
      <c r="D6757" s="23" t="s">
        <v>12296</v>
      </c>
      <c r="E6757" s="24">
        <v>76.45</v>
      </c>
    </row>
    <row r="6758" spans="2:5" ht="50.1" customHeight="1">
      <c r="B6758" s="23">
        <v>13113</v>
      </c>
      <c r="C6758" s="23" t="s">
        <v>7269</v>
      </c>
      <c r="D6758" s="23" t="s">
        <v>12296</v>
      </c>
      <c r="E6758" s="24">
        <v>31.33</v>
      </c>
    </row>
    <row r="6759" spans="2:5" ht="50.1" customHeight="1">
      <c r="B6759" s="23">
        <v>13114</v>
      </c>
      <c r="C6759" s="23" t="s">
        <v>7270</v>
      </c>
      <c r="D6759" s="23" t="s">
        <v>12296</v>
      </c>
      <c r="E6759" s="24">
        <v>38.14</v>
      </c>
    </row>
    <row r="6760" spans="2:5" ht="50.1" customHeight="1">
      <c r="B6760" s="23">
        <v>12530</v>
      </c>
      <c r="C6760" s="23" t="s">
        <v>7271</v>
      </c>
      <c r="D6760" s="23" t="s">
        <v>12296</v>
      </c>
      <c r="E6760" s="24">
        <v>46.48</v>
      </c>
    </row>
    <row r="6761" spans="2:5" ht="50.1" customHeight="1">
      <c r="B6761" s="23">
        <v>12531</v>
      </c>
      <c r="C6761" s="23" t="s">
        <v>7272</v>
      </c>
      <c r="D6761" s="23" t="s">
        <v>12296</v>
      </c>
      <c r="E6761" s="24">
        <v>51.98</v>
      </c>
    </row>
    <row r="6762" spans="2:5" ht="50.1" customHeight="1">
      <c r="B6762" s="23">
        <v>12532</v>
      </c>
      <c r="C6762" s="23" t="s">
        <v>7273</v>
      </c>
      <c r="D6762" s="23" t="s">
        <v>12296</v>
      </c>
      <c r="E6762" s="24">
        <v>63.57</v>
      </c>
    </row>
    <row r="6763" spans="2:5" ht="50.1" customHeight="1">
      <c r="B6763" s="23">
        <v>12533</v>
      </c>
      <c r="C6763" s="23" t="s">
        <v>7274</v>
      </c>
      <c r="D6763" s="23" t="s">
        <v>12296</v>
      </c>
      <c r="E6763" s="24">
        <v>75.83</v>
      </c>
    </row>
    <row r="6764" spans="2:5" ht="50.1" customHeight="1">
      <c r="B6764" s="23">
        <v>12544</v>
      </c>
      <c r="C6764" s="23" t="s">
        <v>7275</v>
      </c>
      <c r="D6764" s="23" t="s">
        <v>12296</v>
      </c>
      <c r="E6764" s="24">
        <v>92.64</v>
      </c>
    </row>
    <row r="6765" spans="2:5" ht="50.1" customHeight="1">
      <c r="B6765" s="23">
        <v>12546</v>
      </c>
      <c r="C6765" s="23" t="s">
        <v>7276</v>
      </c>
      <c r="D6765" s="23" t="s">
        <v>12296</v>
      </c>
      <c r="E6765" s="24">
        <v>95.89</v>
      </c>
    </row>
    <row r="6766" spans="2:5" ht="50.1" customHeight="1">
      <c r="B6766" s="23">
        <v>12547</v>
      </c>
      <c r="C6766" s="23" t="s">
        <v>7277</v>
      </c>
      <c r="D6766" s="23" t="s">
        <v>12296</v>
      </c>
      <c r="E6766" s="24">
        <v>111.52</v>
      </c>
    </row>
    <row r="6767" spans="2:5" ht="50.1" customHeight="1">
      <c r="B6767" s="23">
        <v>12551</v>
      </c>
      <c r="C6767" s="23" t="s">
        <v>7278</v>
      </c>
      <c r="D6767" s="23" t="s">
        <v>12296</v>
      </c>
      <c r="E6767" s="24">
        <v>121.43</v>
      </c>
    </row>
    <row r="6768" spans="2:5" ht="50.1" customHeight="1">
      <c r="B6768" s="23">
        <v>12563</v>
      </c>
      <c r="C6768" s="23" t="s">
        <v>7279</v>
      </c>
      <c r="D6768" s="23" t="s">
        <v>12296</v>
      </c>
      <c r="E6768" s="24">
        <v>190.73</v>
      </c>
    </row>
    <row r="6769" spans="2:5" ht="50.1" customHeight="1">
      <c r="B6769" s="23">
        <v>12565</v>
      </c>
      <c r="C6769" s="23" t="s">
        <v>7280</v>
      </c>
      <c r="D6769" s="23" t="s">
        <v>12296</v>
      </c>
      <c r="E6769" s="24">
        <v>300.14</v>
      </c>
    </row>
    <row r="6770" spans="2:5" ht="50.1" customHeight="1">
      <c r="B6770" s="23">
        <v>12567</v>
      </c>
      <c r="C6770" s="23" t="s">
        <v>7281</v>
      </c>
      <c r="D6770" s="23" t="s">
        <v>12296</v>
      </c>
      <c r="E6770" s="24">
        <v>390.55</v>
      </c>
    </row>
    <row r="6771" spans="2:5" ht="50.1" customHeight="1">
      <c r="B6771" s="23">
        <v>12568</v>
      </c>
      <c r="C6771" s="23" t="s">
        <v>7282</v>
      </c>
      <c r="D6771" s="23" t="s">
        <v>12296</v>
      </c>
      <c r="E6771" s="24">
        <v>644.86</v>
      </c>
    </row>
    <row r="6772" spans="2:5" ht="50.1" customHeight="1">
      <c r="B6772" s="23">
        <v>11789</v>
      </c>
      <c r="C6772" s="23" t="s">
        <v>7283</v>
      </c>
      <c r="D6772" s="23" t="s">
        <v>12296</v>
      </c>
      <c r="E6772" s="24">
        <v>0.69</v>
      </c>
    </row>
    <row r="6773" spans="2:5" ht="50.1" customHeight="1">
      <c r="B6773" s="23">
        <v>20975</v>
      </c>
      <c r="C6773" s="23" t="s">
        <v>7284</v>
      </c>
      <c r="D6773" s="23" t="s">
        <v>12296</v>
      </c>
      <c r="E6773" s="24">
        <v>6.39</v>
      </c>
    </row>
    <row r="6774" spans="2:5" ht="50.1" customHeight="1">
      <c r="B6774" s="23">
        <v>20976</v>
      </c>
      <c r="C6774" s="23" t="s">
        <v>7285</v>
      </c>
      <c r="D6774" s="23" t="s">
        <v>12296</v>
      </c>
      <c r="E6774" s="24">
        <v>9.65</v>
      </c>
    </row>
    <row r="6775" spans="2:5" ht="50.1" customHeight="1">
      <c r="B6775" s="23">
        <v>40340</v>
      </c>
      <c r="C6775" s="23" t="s">
        <v>7286</v>
      </c>
      <c r="D6775" s="23" t="s">
        <v>12296</v>
      </c>
      <c r="E6775" s="24">
        <v>48.99</v>
      </c>
    </row>
    <row r="6776" spans="2:5" ht="50.1" customHeight="1">
      <c r="B6776" s="23">
        <v>40341</v>
      </c>
      <c r="C6776" s="23" t="s">
        <v>7287</v>
      </c>
      <c r="D6776" s="23" t="s">
        <v>12296</v>
      </c>
      <c r="E6776" s="24">
        <v>58.01</v>
      </c>
    </row>
    <row r="6777" spans="2:5" ht="50.1" customHeight="1">
      <c r="B6777" s="23">
        <v>40342</v>
      </c>
      <c r="C6777" s="23" t="s">
        <v>7288</v>
      </c>
      <c r="D6777" s="23" t="s">
        <v>12296</v>
      </c>
      <c r="E6777" s="24">
        <v>73.540000000000006</v>
      </c>
    </row>
    <row r="6778" spans="2:5" ht="50.1" customHeight="1">
      <c r="B6778" s="23">
        <v>40343</v>
      </c>
      <c r="C6778" s="23" t="s">
        <v>7289</v>
      </c>
      <c r="D6778" s="23" t="s">
        <v>12296</v>
      </c>
      <c r="E6778" s="24">
        <v>90.22</v>
      </c>
    </row>
    <row r="6779" spans="2:5" ht="50.1" customHeight="1">
      <c r="B6779" s="23">
        <v>40344</v>
      </c>
      <c r="C6779" s="23" t="s">
        <v>7290</v>
      </c>
      <c r="D6779" s="23" t="s">
        <v>12296</v>
      </c>
      <c r="E6779" s="24">
        <v>95.39</v>
      </c>
    </row>
    <row r="6780" spans="2:5" ht="50.1" customHeight="1">
      <c r="B6780" s="23">
        <v>40345</v>
      </c>
      <c r="C6780" s="23" t="s">
        <v>7291</v>
      </c>
      <c r="D6780" s="23" t="s">
        <v>12296</v>
      </c>
      <c r="E6780" s="24">
        <v>119.1</v>
      </c>
    </row>
    <row r="6781" spans="2:5" ht="50.1" customHeight="1">
      <c r="B6781" s="23">
        <v>40346</v>
      </c>
      <c r="C6781" s="23" t="s">
        <v>7292</v>
      </c>
      <c r="D6781" s="23" t="s">
        <v>12296</v>
      </c>
      <c r="E6781" s="24">
        <v>112.04</v>
      </c>
    </row>
    <row r="6782" spans="2:5" ht="50.1" customHeight="1">
      <c r="B6782" s="23">
        <v>40347</v>
      </c>
      <c r="C6782" s="23" t="s">
        <v>7293</v>
      </c>
      <c r="D6782" s="23" t="s">
        <v>12296</v>
      </c>
      <c r="E6782" s="24">
        <v>138.54</v>
      </c>
    </row>
    <row r="6783" spans="2:5" ht="50.1" customHeight="1">
      <c r="B6783" s="23">
        <v>38840</v>
      </c>
      <c r="C6783" s="23" t="s">
        <v>7294</v>
      </c>
      <c r="D6783" s="23" t="s">
        <v>12296</v>
      </c>
      <c r="E6783" s="24">
        <v>1.73</v>
      </c>
    </row>
    <row r="6784" spans="2:5" ht="50.1" customHeight="1">
      <c r="B6784" s="23">
        <v>38841</v>
      </c>
      <c r="C6784" s="23" t="s">
        <v>7295</v>
      </c>
      <c r="D6784" s="23" t="s">
        <v>12296</v>
      </c>
      <c r="E6784" s="24">
        <v>1.91</v>
      </c>
    </row>
    <row r="6785" spans="2:5" ht="50.1" customHeight="1">
      <c r="B6785" s="23">
        <v>38842</v>
      </c>
      <c r="C6785" s="23" t="s">
        <v>7296</v>
      </c>
      <c r="D6785" s="23" t="s">
        <v>12296</v>
      </c>
      <c r="E6785" s="24">
        <v>3.78</v>
      </c>
    </row>
    <row r="6786" spans="2:5" ht="50.1" customHeight="1">
      <c r="B6786" s="23">
        <v>38843</v>
      </c>
      <c r="C6786" s="23" t="s">
        <v>7297</v>
      </c>
      <c r="D6786" s="23" t="s">
        <v>12296</v>
      </c>
      <c r="E6786" s="24">
        <v>5.91</v>
      </c>
    </row>
    <row r="6787" spans="2:5" ht="50.1" customHeight="1">
      <c r="B6787" s="23">
        <v>13761</v>
      </c>
      <c r="C6787" s="23" t="s">
        <v>7298</v>
      </c>
      <c r="D6787" s="23" t="s">
        <v>12296</v>
      </c>
      <c r="E6787" s="24">
        <v>2476.9499999999998</v>
      </c>
    </row>
    <row r="6788" spans="2:5" ht="50.1" customHeight="1">
      <c r="B6788" s="23">
        <v>12888</v>
      </c>
      <c r="C6788" s="23" t="s">
        <v>7299</v>
      </c>
      <c r="D6788" s="23" t="s">
        <v>12301</v>
      </c>
      <c r="E6788" s="24">
        <v>87.44</v>
      </c>
    </row>
    <row r="6789" spans="2:5" ht="50.1" customHeight="1">
      <c r="B6789" s="23">
        <v>12889</v>
      </c>
      <c r="C6789" s="23" t="s">
        <v>7300</v>
      </c>
      <c r="D6789" s="23" t="s">
        <v>12301</v>
      </c>
      <c r="E6789" s="24">
        <v>57.1</v>
      </c>
    </row>
    <row r="6790" spans="2:5" ht="50.1" customHeight="1">
      <c r="B6790" s="23">
        <v>4814</v>
      </c>
      <c r="C6790" s="23" t="s">
        <v>7301</v>
      </c>
      <c r="D6790" s="23" t="s">
        <v>12296</v>
      </c>
      <c r="E6790" s="24">
        <v>109.6</v>
      </c>
    </row>
    <row r="6791" spans="2:5" ht="50.1" customHeight="1">
      <c r="B6791" s="23">
        <v>25967</v>
      </c>
      <c r="C6791" s="23" t="s">
        <v>7302</v>
      </c>
      <c r="D6791" s="23" t="s">
        <v>12296</v>
      </c>
      <c r="E6791" s="24">
        <v>1503.71</v>
      </c>
    </row>
    <row r="6792" spans="2:5" ht="50.1" customHeight="1">
      <c r="B6792" s="23">
        <v>6122</v>
      </c>
      <c r="C6792" s="23" t="s">
        <v>7303</v>
      </c>
      <c r="D6792" s="23" t="s">
        <v>12331</v>
      </c>
      <c r="E6792" s="24">
        <v>18.73</v>
      </c>
    </row>
    <row r="6793" spans="2:5" ht="50.1" customHeight="1">
      <c r="B6793" s="23">
        <v>40810</v>
      </c>
      <c r="C6793" s="23" t="s">
        <v>7304</v>
      </c>
      <c r="D6793" s="23" t="s">
        <v>12304</v>
      </c>
      <c r="E6793" s="24">
        <v>3321.02</v>
      </c>
    </row>
    <row r="6794" spans="2:5" ht="50.1" customHeight="1">
      <c r="B6794" s="23">
        <v>21100</v>
      </c>
      <c r="C6794" s="23" t="s">
        <v>7305</v>
      </c>
      <c r="D6794" s="23" t="s">
        <v>12296</v>
      </c>
      <c r="E6794" s="24">
        <v>2356.7600000000002</v>
      </c>
    </row>
    <row r="6795" spans="2:5" ht="50.1" customHeight="1">
      <c r="B6795" s="23">
        <v>11816</v>
      </c>
      <c r="C6795" s="23" t="s">
        <v>7306</v>
      </c>
      <c r="D6795" s="23" t="s">
        <v>12296</v>
      </c>
      <c r="E6795" s="24">
        <v>2513</v>
      </c>
    </row>
    <row r="6796" spans="2:5" ht="50.1" customHeight="1">
      <c r="B6796" s="23">
        <v>11814</v>
      </c>
      <c r="C6796" s="23" t="s">
        <v>7307</v>
      </c>
      <c r="D6796" s="23" t="s">
        <v>12296</v>
      </c>
      <c r="E6796" s="24">
        <v>5470.17</v>
      </c>
    </row>
    <row r="6797" spans="2:5" ht="50.1" customHeight="1">
      <c r="B6797" s="23">
        <v>14186</v>
      </c>
      <c r="C6797" s="23" t="s">
        <v>7308</v>
      </c>
      <c r="D6797" s="23" t="s">
        <v>12296</v>
      </c>
      <c r="E6797" s="24">
        <v>6868.53</v>
      </c>
    </row>
    <row r="6798" spans="2:5" ht="50.1" customHeight="1">
      <c r="B6798" s="23">
        <v>14185</v>
      </c>
      <c r="C6798" s="23" t="s">
        <v>7309</v>
      </c>
      <c r="D6798" s="23" t="s">
        <v>12296</v>
      </c>
      <c r="E6798" s="24">
        <v>8897.43</v>
      </c>
    </row>
    <row r="6799" spans="2:5" ht="50.1" customHeight="1">
      <c r="B6799" s="23">
        <v>11811</v>
      </c>
      <c r="C6799" s="23" t="s">
        <v>7310</v>
      </c>
      <c r="D6799" s="23" t="s">
        <v>12296</v>
      </c>
      <c r="E6799" s="24">
        <v>3402.04</v>
      </c>
    </row>
    <row r="6800" spans="2:5" ht="50.1" customHeight="1">
      <c r="B6800" s="23">
        <v>26038</v>
      </c>
      <c r="C6800" s="23" t="s">
        <v>7311</v>
      </c>
      <c r="D6800" s="23" t="s">
        <v>12296</v>
      </c>
      <c r="E6800" s="24">
        <v>187905.23</v>
      </c>
    </row>
    <row r="6801" spans="2:5" ht="50.1" customHeight="1">
      <c r="B6801" s="23">
        <v>34482</v>
      </c>
      <c r="C6801" s="23" t="s">
        <v>7312</v>
      </c>
      <c r="D6801" s="23" t="s">
        <v>12296</v>
      </c>
      <c r="E6801" s="24">
        <v>3992.22</v>
      </c>
    </row>
    <row r="6802" spans="2:5" ht="50.1" customHeight="1">
      <c r="B6802" s="23">
        <v>34469</v>
      </c>
      <c r="C6802" s="23" t="s">
        <v>7313</v>
      </c>
      <c r="D6802" s="23" t="s">
        <v>12296</v>
      </c>
      <c r="E6802" s="24">
        <v>6175.47</v>
      </c>
    </row>
    <row r="6803" spans="2:5" ht="50.1" customHeight="1">
      <c r="B6803" s="23">
        <v>34472</v>
      </c>
      <c r="C6803" s="23" t="s">
        <v>7314</v>
      </c>
      <c r="D6803" s="23" t="s">
        <v>12296</v>
      </c>
      <c r="E6803" s="24">
        <v>1900</v>
      </c>
    </row>
    <row r="6804" spans="2:5" ht="50.1" customHeight="1">
      <c r="B6804" s="23">
        <v>34476</v>
      </c>
      <c r="C6804" s="23" t="s">
        <v>7315</v>
      </c>
      <c r="D6804" s="23" t="s">
        <v>12296</v>
      </c>
      <c r="E6804" s="24">
        <v>3220.77</v>
      </c>
    </row>
    <row r="6805" spans="2:5" ht="50.1" customHeight="1">
      <c r="B6805" s="23">
        <v>34477</v>
      </c>
      <c r="C6805" s="23" t="s">
        <v>7316</v>
      </c>
      <c r="D6805" s="23" t="s">
        <v>12296</v>
      </c>
      <c r="E6805" s="24">
        <v>4274.58</v>
      </c>
    </row>
    <row r="6806" spans="2:5" ht="50.1" customHeight="1">
      <c r="B6806" s="23">
        <v>39847</v>
      </c>
      <c r="C6806" s="23" t="s">
        <v>7317</v>
      </c>
      <c r="D6806" s="23" t="s">
        <v>12296</v>
      </c>
      <c r="E6806" s="24">
        <v>1449.35</v>
      </c>
    </row>
    <row r="6807" spans="2:5" ht="50.1" customHeight="1">
      <c r="B6807" s="23">
        <v>39844</v>
      </c>
      <c r="C6807" s="23" t="s">
        <v>7318</v>
      </c>
      <c r="D6807" s="23" t="s">
        <v>12296</v>
      </c>
      <c r="E6807" s="24">
        <v>2138.9499999999998</v>
      </c>
    </row>
    <row r="6808" spans="2:5" ht="50.1" customHeight="1">
      <c r="B6808" s="23">
        <v>39846</v>
      </c>
      <c r="C6808" s="23" t="s">
        <v>7319</v>
      </c>
      <c r="D6808" s="23" t="s">
        <v>12296</v>
      </c>
      <c r="E6808" s="24">
        <v>1306.8499999999999</v>
      </c>
    </row>
    <row r="6809" spans="2:5" ht="50.1" customHeight="1">
      <c r="B6809" s="23">
        <v>39838</v>
      </c>
      <c r="C6809" s="23" t="s">
        <v>7320</v>
      </c>
      <c r="D6809" s="23" t="s">
        <v>12296</v>
      </c>
      <c r="E6809" s="24">
        <v>3622.16</v>
      </c>
    </row>
    <row r="6810" spans="2:5" ht="50.1" customHeight="1">
      <c r="B6810" s="23">
        <v>39839</v>
      </c>
      <c r="C6810" s="23" t="s">
        <v>7321</v>
      </c>
      <c r="D6810" s="23" t="s">
        <v>12296</v>
      </c>
      <c r="E6810" s="24">
        <v>3784.34</v>
      </c>
    </row>
    <row r="6811" spans="2:5" ht="50.1" customHeight="1">
      <c r="B6811" s="23">
        <v>39841</v>
      </c>
      <c r="C6811" s="23" t="s">
        <v>7322</v>
      </c>
      <c r="D6811" s="23" t="s">
        <v>12296</v>
      </c>
      <c r="E6811" s="24">
        <v>5127.96</v>
      </c>
    </row>
    <row r="6812" spans="2:5" ht="50.1" customHeight="1">
      <c r="B6812" s="23">
        <v>39842</v>
      </c>
      <c r="C6812" s="23" t="s">
        <v>7323</v>
      </c>
      <c r="D6812" s="23" t="s">
        <v>12296</v>
      </c>
      <c r="E6812" s="24">
        <v>6514.44</v>
      </c>
    </row>
    <row r="6813" spans="2:5" ht="50.1" customHeight="1">
      <c r="B6813" s="23">
        <v>39843</v>
      </c>
      <c r="C6813" s="23" t="s">
        <v>7324</v>
      </c>
      <c r="D6813" s="23" t="s">
        <v>12296</v>
      </c>
      <c r="E6813" s="24">
        <v>7191.2</v>
      </c>
    </row>
    <row r="6814" spans="2:5" ht="50.1" customHeight="1">
      <c r="B6814" s="23">
        <v>39580</v>
      </c>
      <c r="C6814" s="23" t="s">
        <v>7325</v>
      </c>
      <c r="D6814" s="23" t="s">
        <v>12296</v>
      </c>
      <c r="E6814" s="24">
        <v>62178.81</v>
      </c>
    </row>
    <row r="6815" spans="2:5" ht="50.1" customHeight="1">
      <c r="B6815" s="23">
        <v>39577</v>
      </c>
      <c r="C6815" s="23" t="s">
        <v>7326</v>
      </c>
      <c r="D6815" s="23" t="s">
        <v>12296</v>
      </c>
      <c r="E6815" s="24">
        <v>26760.41</v>
      </c>
    </row>
    <row r="6816" spans="2:5" ht="50.1" customHeight="1">
      <c r="B6816" s="23">
        <v>39578</v>
      </c>
      <c r="C6816" s="23" t="s">
        <v>7327</v>
      </c>
      <c r="D6816" s="23" t="s">
        <v>12296</v>
      </c>
      <c r="E6816" s="24">
        <v>32356.03</v>
      </c>
    </row>
    <row r="6817" spans="2:5" ht="50.1" customHeight="1">
      <c r="B6817" s="23">
        <v>39579</v>
      </c>
      <c r="C6817" s="23" t="s">
        <v>7328</v>
      </c>
      <c r="D6817" s="23" t="s">
        <v>12296</v>
      </c>
      <c r="E6817" s="24">
        <v>40220.6</v>
      </c>
    </row>
    <row r="6818" spans="2:5" ht="50.1" customHeight="1">
      <c r="B6818" s="23">
        <v>39557</v>
      </c>
      <c r="C6818" s="23" t="s">
        <v>7329</v>
      </c>
      <c r="D6818" s="23" t="s">
        <v>12296</v>
      </c>
      <c r="E6818" s="24">
        <v>5775.37</v>
      </c>
    </row>
    <row r="6819" spans="2:5" ht="50.1" customHeight="1">
      <c r="B6819" s="23">
        <v>39558</v>
      </c>
      <c r="C6819" s="23" t="s">
        <v>7330</v>
      </c>
      <c r="D6819" s="23" t="s">
        <v>12296</v>
      </c>
      <c r="E6819" s="24">
        <v>5812.88</v>
      </c>
    </row>
    <row r="6820" spans="2:5" ht="50.1" customHeight="1">
      <c r="B6820" s="23">
        <v>39559</v>
      </c>
      <c r="C6820" s="23" t="s">
        <v>7331</v>
      </c>
      <c r="D6820" s="23" t="s">
        <v>12296</v>
      </c>
      <c r="E6820" s="24">
        <v>6032.21</v>
      </c>
    </row>
    <row r="6821" spans="2:5" ht="50.1" customHeight="1">
      <c r="B6821" s="23">
        <v>39560</v>
      </c>
      <c r="C6821" s="23" t="s">
        <v>7332</v>
      </c>
      <c r="D6821" s="23" t="s">
        <v>12296</v>
      </c>
      <c r="E6821" s="24">
        <v>6936.75</v>
      </c>
    </row>
    <row r="6822" spans="2:5" ht="50.1" customHeight="1">
      <c r="B6822" s="23">
        <v>39561</v>
      </c>
      <c r="C6822" s="23" t="s">
        <v>7333</v>
      </c>
      <c r="D6822" s="23" t="s">
        <v>12296</v>
      </c>
      <c r="E6822" s="24">
        <v>8056.09</v>
      </c>
    </row>
    <row r="6823" spans="2:5" ht="50.1" customHeight="1">
      <c r="B6823" s="23">
        <v>39556</v>
      </c>
      <c r="C6823" s="23" t="s">
        <v>7334</v>
      </c>
      <c r="D6823" s="23" t="s">
        <v>12296</v>
      </c>
      <c r="E6823" s="24">
        <v>5320.08</v>
      </c>
    </row>
    <row r="6824" spans="2:5" ht="50.1" customHeight="1">
      <c r="B6824" s="23">
        <v>39555</v>
      </c>
      <c r="C6824" s="23" t="s">
        <v>7335</v>
      </c>
      <c r="D6824" s="23" t="s">
        <v>12296</v>
      </c>
      <c r="E6824" s="24">
        <v>1668.14</v>
      </c>
    </row>
    <row r="6825" spans="2:5" ht="50.1" customHeight="1">
      <c r="B6825" s="23">
        <v>39548</v>
      </c>
      <c r="C6825" s="23" t="s">
        <v>7336</v>
      </c>
      <c r="D6825" s="23" t="s">
        <v>12296</v>
      </c>
      <c r="E6825" s="24">
        <v>2412.87</v>
      </c>
    </row>
    <row r="6826" spans="2:5" ht="50.1" customHeight="1">
      <c r="B6826" s="23">
        <v>39554</v>
      </c>
      <c r="C6826" s="23" t="s">
        <v>7337</v>
      </c>
      <c r="D6826" s="23" t="s">
        <v>12296</v>
      </c>
      <c r="E6826" s="24">
        <v>2994.95</v>
      </c>
    </row>
    <row r="6827" spans="2:5" ht="50.1" customHeight="1">
      <c r="B6827" s="23">
        <v>39550</v>
      </c>
      <c r="C6827" s="23" t="s">
        <v>7338</v>
      </c>
      <c r="D6827" s="23" t="s">
        <v>12296</v>
      </c>
      <c r="E6827" s="24">
        <v>1167.96</v>
      </c>
    </row>
    <row r="6828" spans="2:5" ht="50.1" customHeight="1">
      <c r="B6828" s="23">
        <v>39551</v>
      </c>
      <c r="C6828" s="23" t="s">
        <v>7339</v>
      </c>
      <c r="D6828" s="23" t="s">
        <v>12296</v>
      </c>
      <c r="E6828" s="24">
        <v>1462.59</v>
      </c>
    </row>
    <row r="6829" spans="2:5" ht="50.1" customHeight="1">
      <c r="B6829" s="23">
        <v>39826</v>
      </c>
      <c r="C6829" s="23" t="s">
        <v>7340</v>
      </c>
      <c r="D6829" s="23" t="s">
        <v>12296</v>
      </c>
      <c r="E6829" s="24">
        <v>3957.96</v>
      </c>
    </row>
    <row r="6830" spans="2:5" ht="50.1" customHeight="1">
      <c r="B6830" s="23">
        <v>10700</v>
      </c>
      <c r="C6830" s="23" t="s">
        <v>7341</v>
      </c>
      <c r="D6830" s="23" t="s">
        <v>12296</v>
      </c>
      <c r="E6830" s="24">
        <v>12036.93</v>
      </c>
    </row>
    <row r="6831" spans="2:5" ht="50.1" customHeight="1">
      <c r="B6831" s="23">
        <v>346</v>
      </c>
      <c r="C6831" s="23" t="s">
        <v>7342</v>
      </c>
      <c r="D6831" s="23" t="s">
        <v>12334</v>
      </c>
      <c r="E6831" s="24">
        <v>11.32</v>
      </c>
    </row>
    <row r="6832" spans="2:5" ht="50.1" customHeight="1">
      <c r="B6832" s="23">
        <v>3312</v>
      </c>
      <c r="C6832" s="23" t="s">
        <v>7343</v>
      </c>
      <c r="D6832" s="23" t="s">
        <v>12334</v>
      </c>
      <c r="E6832" s="24">
        <v>11.74</v>
      </c>
    </row>
    <row r="6833" spans="2:5" ht="50.1" customHeight="1">
      <c r="B6833" s="23">
        <v>339</v>
      </c>
      <c r="C6833" s="23" t="s">
        <v>7344</v>
      </c>
      <c r="D6833" s="23" t="s">
        <v>12293</v>
      </c>
      <c r="E6833" s="24">
        <v>0.55000000000000004</v>
      </c>
    </row>
    <row r="6834" spans="2:5" ht="50.1" customHeight="1">
      <c r="B6834" s="23">
        <v>340</v>
      </c>
      <c r="C6834" s="23" t="s">
        <v>7345</v>
      </c>
      <c r="D6834" s="23" t="s">
        <v>12293</v>
      </c>
      <c r="E6834" s="24">
        <v>0.75</v>
      </c>
    </row>
    <row r="6835" spans="2:5" ht="50.1" customHeight="1">
      <c r="B6835" s="23">
        <v>338</v>
      </c>
      <c r="C6835" s="23" t="s">
        <v>7346</v>
      </c>
      <c r="D6835" s="23" t="s">
        <v>12334</v>
      </c>
      <c r="E6835" s="24">
        <v>14.25</v>
      </c>
    </row>
    <row r="6836" spans="2:5" ht="50.1" customHeight="1">
      <c r="B6836" s="23">
        <v>334</v>
      </c>
      <c r="C6836" s="23" t="s">
        <v>7347</v>
      </c>
      <c r="D6836" s="23" t="s">
        <v>12334</v>
      </c>
      <c r="E6836" s="24">
        <v>10.23</v>
      </c>
    </row>
    <row r="6837" spans="2:5" ht="50.1" customHeight="1">
      <c r="B6837" s="23">
        <v>335</v>
      </c>
      <c r="C6837" s="23" t="s">
        <v>7348</v>
      </c>
      <c r="D6837" s="23" t="s">
        <v>12334</v>
      </c>
      <c r="E6837" s="24">
        <v>9.3800000000000008</v>
      </c>
    </row>
    <row r="6838" spans="2:5" ht="50.1" customHeight="1">
      <c r="B6838" s="23">
        <v>342</v>
      </c>
      <c r="C6838" s="23" t="s">
        <v>7349</v>
      </c>
      <c r="D6838" s="23" t="s">
        <v>12334</v>
      </c>
      <c r="E6838" s="24">
        <v>10.6</v>
      </c>
    </row>
    <row r="6839" spans="2:5" ht="50.1" customHeight="1">
      <c r="B6839" s="23">
        <v>333</v>
      </c>
      <c r="C6839" s="23" t="s">
        <v>7350</v>
      </c>
      <c r="D6839" s="23" t="s">
        <v>12334</v>
      </c>
      <c r="E6839" s="24">
        <v>10.85</v>
      </c>
    </row>
    <row r="6840" spans="2:5" ht="50.1" customHeight="1">
      <c r="B6840" s="23">
        <v>343</v>
      </c>
      <c r="C6840" s="23" t="s">
        <v>7351</v>
      </c>
      <c r="D6840" s="23" t="s">
        <v>12293</v>
      </c>
      <c r="E6840" s="24">
        <v>0.28999999999999998</v>
      </c>
    </row>
    <row r="6841" spans="2:5" ht="50.1" customHeight="1">
      <c r="B6841" s="23">
        <v>344</v>
      </c>
      <c r="C6841" s="23" t="s">
        <v>7352</v>
      </c>
      <c r="D6841" s="23" t="s">
        <v>12334</v>
      </c>
      <c r="E6841" s="24">
        <v>11.73</v>
      </c>
    </row>
    <row r="6842" spans="2:5" ht="50.1" customHeight="1">
      <c r="B6842" s="23">
        <v>345</v>
      </c>
      <c r="C6842" s="23" t="s">
        <v>7353</v>
      </c>
      <c r="D6842" s="23" t="s">
        <v>12334</v>
      </c>
      <c r="E6842" s="24">
        <v>14.34</v>
      </c>
    </row>
    <row r="6843" spans="2:5" ht="50.1" customHeight="1">
      <c r="B6843" s="23">
        <v>341</v>
      </c>
      <c r="C6843" s="23" t="s">
        <v>7353</v>
      </c>
      <c r="D6843" s="23" t="s">
        <v>12293</v>
      </c>
      <c r="E6843" s="24">
        <v>0.14000000000000001</v>
      </c>
    </row>
    <row r="6844" spans="2:5" ht="50.1" customHeight="1">
      <c r="B6844" s="23">
        <v>11107</v>
      </c>
      <c r="C6844" s="23" t="s">
        <v>7354</v>
      </c>
      <c r="D6844" s="23" t="s">
        <v>12334</v>
      </c>
      <c r="E6844" s="24">
        <v>9.31</v>
      </c>
    </row>
    <row r="6845" spans="2:5" ht="50.1" customHeight="1">
      <c r="B6845" s="23">
        <v>3313</v>
      </c>
      <c r="C6845" s="23" t="s">
        <v>7355</v>
      </c>
      <c r="D6845" s="23" t="s">
        <v>12334</v>
      </c>
      <c r="E6845" s="24">
        <v>15.11</v>
      </c>
    </row>
    <row r="6846" spans="2:5" ht="50.1" customHeight="1">
      <c r="B6846" s="23">
        <v>34562</v>
      </c>
      <c r="C6846" s="23" t="s">
        <v>7356</v>
      </c>
      <c r="D6846" s="23" t="s">
        <v>12334</v>
      </c>
      <c r="E6846" s="24">
        <v>10.3</v>
      </c>
    </row>
    <row r="6847" spans="2:5" ht="50.1" customHeight="1">
      <c r="B6847" s="23">
        <v>337</v>
      </c>
      <c r="C6847" s="23" t="s">
        <v>7357</v>
      </c>
      <c r="D6847" s="23" t="s">
        <v>12334</v>
      </c>
      <c r="E6847" s="24">
        <v>9.9499999999999993</v>
      </c>
    </row>
    <row r="6848" spans="2:5" ht="50.1" customHeight="1">
      <c r="B6848" s="23">
        <v>369</v>
      </c>
      <c r="C6848" s="23" t="s">
        <v>7358</v>
      </c>
      <c r="D6848" s="23" t="s">
        <v>12300</v>
      </c>
      <c r="E6848" s="24">
        <v>61.88</v>
      </c>
    </row>
    <row r="6849" spans="2:5" ht="50.1" customHeight="1">
      <c r="B6849" s="23">
        <v>366</v>
      </c>
      <c r="C6849" s="23" t="s">
        <v>7359</v>
      </c>
      <c r="D6849" s="23" t="s">
        <v>12300</v>
      </c>
      <c r="E6849" s="24">
        <v>67.739999999999995</v>
      </c>
    </row>
    <row r="6850" spans="2:5" ht="50.1" customHeight="1">
      <c r="B6850" s="23">
        <v>367</v>
      </c>
      <c r="C6850" s="23" t="s">
        <v>7360</v>
      </c>
      <c r="D6850" s="23" t="s">
        <v>12300</v>
      </c>
      <c r="E6850" s="24">
        <v>65.5</v>
      </c>
    </row>
    <row r="6851" spans="2:5" ht="50.1" customHeight="1">
      <c r="B6851" s="23">
        <v>370</v>
      </c>
      <c r="C6851" s="23" t="s">
        <v>7361</v>
      </c>
      <c r="D6851" s="23" t="s">
        <v>12300</v>
      </c>
      <c r="E6851" s="24">
        <v>63.33</v>
      </c>
    </row>
    <row r="6852" spans="2:5" ht="50.1" customHeight="1">
      <c r="B6852" s="23">
        <v>368</v>
      </c>
      <c r="C6852" s="23" t="s">
        <v>7362</v>
      </c>
      <c r="D6852" s="23" t="s">
        <v>12300</v>
      </c>
      <c r="E6852" s="24">
        <v>49.12</v>
      </c>
    </row>
    <row r="6853" spans="2:5" ht="50.1" customHeight="1">
      <c r="B6853" s="23">
        <v>11075</v>
      </c>
      <c r="C6853" s="23" t="s">
        <v>7363</v>
      </c>
      <c r="D6853" s="23" t="s">
        <v>12300</v>
      </c>
      <c r="E6853" s="24">
        <v>1072.56</v>
      </c>
    </row>
    <row r="6854" spans="2:5" ht="50.1" customHeight="1">
      <c r="B6854" s="23">
        <v>11076</v>
      </c>
      <c r="C6854" s="23" t="s">
        <v>7364</v>
      </c>
      <c r="D6854" s="23" t="s">
        <v>12300</v>
      </c>
      <c r="E6854" s="24">
        <v>81.87</v>
      </c>
    </row>
    <row r="6855" spans="2:5" ht="50.1" customHeight="1">
      <c r="B6855" s="23">
        <v>1381</v>
      </c>
      <c r="C6855" s="23" t="s">
        <v>7365</v>
      </c>
      <c r="D6855" s="23" t="s">
        <v>12334</v>
      </c>
      <c r="E6855" s="24">
        <v>0.4</v>
      </c>
    </row>
    <row r="6856" spans="2:5" ht="50.1" customHeight="1">
      <c r="B6856" s="23">
        <v>34353</v>
      </c>
      <c r="C6856" s="23" t="s">
        <v>7366</v>
      </c>
      <c r="D6856" s="23" t="s">
        <v>12334</v>
      </c>
      <c r="E6856" s="24">
        <v>0.8</v>
      </c>
    </row>
    <row r="6857" spans="2:5" ht="50.1" customHeight="1">
      <c r="B6857" s="23">
        <v>37595</v>
      </c>
      <c r="C6857" s="23" t="s">
        <v>7367</v>
      </c>
      <c r="D6857" s="23" t="s">
        <v>12334</v>
      </c>
      <c r="E6857" s="24">
        <v>1.22</v>
      </c>
    </row>
    <row r="6858" spans="2:5" ht="50.1" customHeight="1">
      <c r="B6858" s="23">
        <v>37596</v>
      </c>
      <c r="C6858" s="23" t="s">
        <v>7368</v>
      </c>
      <c r="D6858" s="23" t="s">
        <v>12334</v>
      </c>
      <c r="E6858" s="24">
        <v>1.81</v>
      </c>
    </row>
    <row r="6859" spans="2:5" ht="50.1" customHeight="1">
      <c r="B6859" s="23">
        <v>371</v>
      </c>
      <c r="C6859" s="23" t="s">
        <v>7369</v>
      </c>
      <c r="D6859" s="23" t="s">
        <v>12334</v>
      </c>
      <c r="E6859" s="24">
        <v>0.36</v>
      </c>
    </row>
    <row r="6860" spans="2:5" ht="50.1" customHeight="1">
      <c r="B6860" s="23">
        <v>37553</v>
      </c>
      <c r="C6860" s="23" t="s">
        <v>7370</v>
      </c>
      <c r="D6860" s="23" t="s">
        <v>12334</v>
      </c>
      <c r="E6860" s="24">
        <v>1.35</v>
      </c>
    </row>
    <row r="6861" spans="2:5" ht="50.1" customHeight="1">
      <c r="B6861" s="23">
        <v>37552</v>
      </c>
      <c r="C6861" s="23" t="s">
        <v>7371</v>
      </c>
      <c r="D6861" s="23" t="s">
        <v>12334</v>
      </c>
      <c r="E6861" s="24">
        <v>1.73</v>
      </c>
    </row>
    <row r="6862" spans="2:5" ht="50.1" customHeight="1">
      <c r="B6862" s="23">
        <v>36880</v>
      </c>
      <c r="C6862" s="23" t="s">
        <v>7372</v>
      </c>
      <c r="D6862" s="23" t="s">
        <v>12334</v>
      </c>
      <c r="E6862" s="24">
        <v>1.35</v>
      </c>
    </row>
    <row r="6863" spans="2:5" ht="50.1" customHeight="1">
      <c r="B6863" s="23">
        <v>34355</v>
      </c>
      <c r="C6863" s="23" t="s">
        <v>7373</v>
      </c>
      <c r="D6863" s="23" t="s">
        <v>12334</v>
      </c>
      <c r="E6863" s="24">
        <v>1.1100000000000001</v>
      </c>
    </row>
    <row r="6864" spans="2:5" ht="50.1" customHeight="1">
      <c r="B6864" s="23">
        <v>130</v>
      </c>
      <c r="C6864" s="23" t="s">
        <v>7374</v>
      </c>
      <c r="D6864" s="23" t="s">
        <v>12334</v>
      </c>
      <c r="E6864" s="24">
        <v>3.48</v>
      </c>
    </row>
    <row r="6865" spans="2:5" ht="50.1" customHeight="1">
      <c r="B6865" s="23">
        <v>135</v>
      </c>
      <c r="C6865" s="23" t="s">
        <v>7375</v>
      </c>
      <c r="D6865" s="23" t="s">
        <v>12334</v>
      </c>
      <c r="E6865" s="24">
        <v>4.4800000000000004</v>
      </c>
    </row>
    <row r="6866" spans="2:5" ht="50.1" customHeight="1">
      <c r="B6866" s="23">
        <v>36886</v>
      </c>
      <c r="C6866" s="23" t="s">
        <v>7376</v>
      </c>
      <c r="D6866" s="23" t="s">
        <v>12334</v>
      </c>
      <c r="E6866" s="24">
        <v>0.42</v>
      </c>
    </row>
    <row r="6867" spans="2:5" ht="50.1" customHeight="1">
      <c r="B6867" s="23">
        <v>374</v>
      </c>
      <c r="C6867" s="23" t="s">
        <v>7377</v>
      </c>
      <c r="D6867" s="23" t="s">
        <v>12334</v>
      </c>
      <c r="E6867" s="24">
        <v>0.31</v>
      </c>
    </row>
    <row r="6868" spans="2:5" ht="50.1" customHeight="1">
      <c r="B6868" s="23">
        <v>38546</v>
      </c>
      <c r="C6868" s="23" t="s">
        <v>7378</v>
      </c>
      <c r="D6868" s="23" t="s">
        <v>12300</v>
      </c>
      <c r="E6868" s="24">
        <v>344.88</v>
      </c>
    </row>
    <row r="6869" spans="2:5" ht="50.1" customHeight="1">
      <c r="B6869" s="23">
        <v>34549</v>
      </c>
      <c r="C6869" s="23" t="s">
        <v>7379</v>
      </c>
      <c r="D6869" s="23" t="s">
        <v>12300</v>
      </c>
      <c r="E6869" s="24">
        <v>185.66</v>
      </c>
    </row>
    <row r="6870" spans="2:5" ht="50.1" customHeight="1">
      <c r="B6870" s="23">
        <v>6081</v>
      </c>
      <c r="C6870" s="23" t="s">
        <v>7380</v>
      </c>
      <c r="D6870" s="23" t="s">
        <v>12300</v>
      </c>
      <c r="E6870" s="24">
        <v>26.3</v>
      </c>
    </row>
    <row r="6871" spans="2:5" ht="50.1" customHeight="1">
      <c r="B6871" s="23">
        <v>6077</v>
      </c>
      <c r="C6871" s="23" t="s">
        <v>7381</v>
      </c>
      <c r="D6871" s="23" t="s">
        <v>12300</v>
      </c>
      <c r="E6871" s="24">
        <v>15.16</v>
      </c>
    </row>
    <row r="6872" spans="2:5" ht="50.1" customHeight="1">
      <c r="B6872" s="23">
        <v>6079</v>
      </c>
      <c r="C6872" s="23" t="s">
        <v>7382</v>
      </c>
      <c r="D6872" s="23" t="s">
        <v>12300</v>
      </c>
      <c r="E6872" s="24">
        <v>8.66</v>
      </c>
    </row>
    <row r="6873" spans="2:5" ht="50.1" customHeight="1">
      <c r="B6873" s="23">
        <v>1091</v>
      </c>
      <c r="C6873" s="23" t="s">
        <v>7383</v>
      </c>
      <c r="D6873" s="23" t="s">
        <v>12296</v>
      </c>
      <c r="E6873" s="24">
        <v>20.59</v>
      </c>
    </row>
    <row r="6874" spans="2:5" ht="50.1" customHeight="1">
      <c r="B6874" s="23">
        <v>1094</v>
      </c>
      <c r="C6874" s="23" t="s">
        <v>7384</v>
      </c>
      <c r="D6874" s="23" t="s">
        <v>12296</v>
      </c>
      <c r="E6874" s="24">
        <v>14.4</v>
      </c>
    </row>
    <row r="6875" spans="2:5" ht="50.1" customHeight="1">
      <c r="B6875" s="23">
        <v>1095</v>
      </c>
      <c r="C6875" s="23" t="s">
        <v>7385</v>
      </c>
      <c r="D6875" s="23" t="s">
        <v>12296</v>
      </c>
      <c r="E6875" s="24">
        <v>30.61</v>
      </c>
    </row>
    <row r="6876" spans="2:5" ht="50.1" customHeight="1">
      <c r="B6876" s="23">
        <v>1092</v>
      </c>
      <c r="C6876" s="23" t="s">
        <v>7386</v>
      </c>
      <c r="D6876" s="23" t="s">
        <v>12296</v>
      </c>
      <c r="E6876" s="24">
        <v>23.69</v>
      </c>
    </row>
    <row r="6877" spans="2:5" ht="50.1" customHeight="1">
      <c r="B6877" s="23">
        <v>1093</v>
      </c>
      <c r="C6877" s="23" t="s">
        <v>7387</v>
      </c>
      <c r="D6877" s="23" t="s">
        <v>12296</v>
      </c>
      <c r="E6877" s="24">
        <v>55.32</v>
      </c>
    </row>
    <row r="6878" spans="2:5" ht="50.1" customHeight="1">
      <c r="B6878" s="23">
        <v>1090</v>
      </c>
      <c r="C6878" s="23" t="s">
        <v>7388</v>
      </c>
      <c r="D6878" s="23" t="s">
        <v>12296</v>
      </c>
      <c r="E6878" s="24">
        <v>39.61</v>
      </c>
    </row>
    <row r="6879" spans="2:5" ht="50.1" customHeight="1">
      <c r="B6879" s="23">
        <v>1096</v>
      </c>
      <c r="C6879" s="23" t="s">
        <v>7389</v>
      </c>
      <c r="D6879" s="23" t="s">
        <v>12296</v>
      </c>
      <c r="E6879" s="24">
        <v>71.28</v>
      </c>
    </row>
    <row r="6880" spans="2:5" ht="50.1" customHeight="1">
      <c r="B6880" s="23">
        <v>1097</v>
      </c>
      <c r="C6880" s="23" t="s">
        <v>7390</v>
      </c>
      <c r="D6880" s="23" t="s">
        <v>12296</v>
      </c>
      <c r="E6880" s="24">
        <v>60.51</v>
      </c>
    </row>
    <row r="6881" spans="2:5" ht="50.1" customHeight="1">
      <c r="B6881" s="23">
        <v>378</v>
      </c>
      <c r="C6881" s="23" t="s">
        <v>7391</v>
      </c>
      <c r="D6881" s="23" t="s">
        <v>12331</v>
      </c>
      <c r="E6881" s="24">
        <v>16.100000000000001</v>
      </c>
    </row>
    <row r="6882" spans="2:5" ht="50.1" customHeight="1">
      <c r="B6882" s="23">
        <v>40911</v>
      </c>
      <c r="C6882" s="23" t="s">
        <v>7392</v>
      </c>
      <c r="D6882" s="23" t="s">
        <v>12304</v>
      </c>
      <c r="E6882" s="24">
        <v>2855.34</v>
      </c>
    </row>
    <row r="6883" spans="2:5" ht="50.1" customHeight="1">
      <c r="B6883" s="23">
        <v>33939</v>
      </c>
      <c r="C6883" s="23" t="s">
        <v>7393</v>
      </c>
      <c r="D6883" s="23" t="s">
        <v>12331</v>
      </c>
      <c r="E6883" s="24">
        <v>59.04</v>
      </c>
    </row>
    <row r="6884" spans="2:5" ht="50.1" customHeight="1">
      <c r="B6884" s="23">
        <v>40815</v>
      </c>
      <c r="C6884" s="23" t="s">
        <v>7394</v>
      </c>
      <c r="D6884" s="23" t="s">
        <v>12304</v>
      </c>
      <c r="E6884" s="24">
        <v>10456.07</v>
      </c>
    </row>
    <row r="6885" spans="2:5" ht="50.1" customHeight="1">
      <c r="B6885" s="23">
        <v>34760</v>
      </c>
      <c r="C6885" s="23" t="s">
        <v>7395</v>
      </c>
      <c r="D6885" s="23" t="s">
        <v>12331</v>
      </c>
      <c r="E6885" s="24">
        <v>61.37</v>
      </c>
    </row>
    <row r="6886" spans="2:5" ht="50.1" customHeight="1">
      <c r="B6886" s="23">
        <v>40935</v>
      </c>
      <c r="C6886" s="23" t="s">
        <v>7396</v>
      </c>
      <c r="D6886" s="23" t="s">
        <v>12304</v>
      </c>
      <c r="E6886" s="24">
        <v>10864.36</v>
      </c>
    </row>
    <row r="6887" spans="2:5" ht="50.1" customHeight="1">
      <c r="B6887" s="23">
        <v>33952</v>
      </c>
      <c r="C6887" s="23" t="s">
        <v>7397</v>
      </c>
      <c r="D6887" s="23" t="s">
        <v>12331</v>
      </c>
      <c r="E6887" s="24">
        <v>83.89</v>
      </c>
    </row>
    <row r="6888" spans="2:5" ht="50.1" customHeight="1">
      <c r="B6888" s="23">
        <v>40816</v>
      </c>
      <c r="C6888" s="23" t="s">
        <v>7398</v>
      </c>
      <c r="D6888" s="23" t="s">
        <v>12304</v>
      </c>
      <c r="E6888" s="24">
        <v>14851.99</v>
      </c>
    </row>
    <row r="6889" spans="2:5" ht="50.1" customHeight="1">
      <c r="B6889" s="23">
        <v>33953</v>
      </c>
      <c r="C6889" s="23" t="s">
        <v>7399</v>
      </c>
      <c r="D6889" s="23" t="s">
        <v>12331</v>
      </c>
      <c r="E6889" s="24">
        <v>110.91</v>
      </c>
    </row>
    <row r="6890" spans="2:5" ht="50.1" customHeight="1">
      <c r="B6890" s="23">
        <v>40817</v>
      </c>
      <c r="C6890" s="23" t="s">
        <v>7400</v>
      </c>
      <c r="D6890" s="23" t="s">
        <v>12304</v>
      </c>
      <c r="E6890" s="24">
        <v>19635.64</v>
      </c>
    </row>
    <row r="6891" spans="2:5" ht="50.1" customHeight="1">
      <c r="B6891" s="23">
        <v>13348</v>
      </c>
      <c r="C6891" s="23" t="s">
        <v>7401</v>
      </c>
      <c r="D6891" s="23" t="s">
        <v>12296</v>
      </c>
      <c r="E6891" s="24">
        <v>0.69</v>
      </c>
    </row>
    <row r="6892" spans="2:5" ht="50.1" customHeight="1">
      <c r="B6892" s="23">
        <v>39211</v>
      </c>
      <c r="C6892" s="23" t="s">
        <v>7402</v>
      </c>
      <c r="D6892" s="23" t="s">
        <v>12296</v>
      </c>
      <c r="E6892" s="24">
        <v>0.91</v>
      </c>
    </row>
    <row r="6893" spans="2:5" ht="50.1" customHeight="1">
      <c r="B6893" s="23">
        <v>39212</v>
      </c>
      <c r="C6893" s="23" t="s">
        <v>7403</v>
      </c>
      <c r="D6893" s="23" t="s">
        <v>12296</v>
      </c>
      <c r="E6893" s="24">
        <v>1.01</v>
      </c>
    </row>
    <row r="6894" spans="2:5" ht="50.1" customHeight="1">
      <c r="B6894" s="23">
        <v>39208</v>
      </c>
      <c r="C6894" s="23" t="s">
        <v>7404</v>
      </c>
      <c r="D6894" s="23" t="s">
        <v>12296</v>
      </c>
      <c r="E6894" s="24">
        <v>0.27</v>
      </c>
    </row>
    <row r="6895" spans="2:5" ht="50.1" customHeight="1">
      <c r="B6895" s="23">
        <v>39210</v>
      </c>
      <c r="C6895" s="23" t="s">
        <v>7405</v>
      </c>
      <c r="D6895" s="23" t="s">
        <v>12296</v>
      </c>
      <c r="E6895" s="24">
        <v>0.51</v>
      </c>
    </row>
    <row r="6896" spans="2:5" ht="50.1" customHeight="1">
      <c r="B6896" s="23">
        <v>39214</v>
      </c>
      <c r="C6896" s="23" t="s">
        <v>7406</v>
      </c>
      <c r="D6896" s="23" t="s">
        <v>12296</v>
      </c>
      <c r="E6896" s="24">
        <v>1.88</v>
      </c>
    </row>
    <row r="6897" spans="2:5" ht="50.1" customHeight="1">
      <c r="B6897" s="23">
        <v>39213</v>
      </c>
      <c r="C6897" s="23" t="s">
        <v>7407</v>
      </c>
      <c r="D6897" s="23" t="s">
        <v>12296</v>
      </c>
      <c r="E6897" s="24">
        <v>1.33</v>
      </c>
    </row>
    <row r="6898" spans="2:5" ht="50.1" customHeight="1">
      <c r="B6898" s="23">
        <v>39209</v>
      </c>
      <c r="C6898" s="23" t="s">
        <v>7408</v>
      </c>
      <c r="D6898" s="23" t="s">
        <v>12296</v>
      </c>
      <c r="E6898" s="24">
        <v>0.33</v>
      </c>
    </row>
    <row r="6899" spans="2:5" ht="50.1" customHeight="1">
      <c r="B6899" s="23">
        <v>39207</v>
      </c>
      <c r="C6899" s="23" t="s">
        <v>7409</v>
      </c>
      <c r="D6899" s="23" t="s">
        <v>12296</v>
      </c>
      <c r="E6899" s="24">
        <v>0.51</v>
      </c>
    </row>
    <row r="6900" spans="2:5" ht="50.1" customHeight="1">
      <c r="B6900" s="23">
        <v>39215</v>
      </c>
      <c r="C6900" s="23" t="s">
        <v>7410</v>
      </c>
      <c r="D6900" s="23" t="s">
        <v>12296</v>
      </c>
      <c r="E6900" s="24">
        <v>3.43</v>
      </c>
    </row>
    <row r="6901" spans="2:5" ht="50.1" customHeight="1">
      <c r="B6901" s="23">
        <v>39216</v>
      </c>
      <c r="C6901" s="23" t="s">
        <v>7411</v>
      </c>
      <c r="D6901" s="23" t="s">
        <v>12296</v>
      </c>
      <c r="E6901" s="24">
        <v>4.79</v>
      </c>
    </row>
    <row r="6902" spans="2:5" ht="50.1" customHeight="1">
      <c r="B6902" s="23">
        <v>379</v>
      </c>
      <c r="C6902" s="23" t="s">
        <v>7412</v>
      </c>
      <c r="D6902" s="23" t="s">
        <v>12296</v>
      </c>
      <c r="E6902" s="24">
        <v>0.61</v>
      </c>
    </row>
    <row r="6903" spans="2:5" ht="50.1" customHeight="1">
      <c r="B6903" s="23">
        <v>11267</v>
      </c>
      <c r="C6903" s="23" t="s">
        <v>7413</v>
      </c>
      <c r="D6903" s="23" t="s">
        <v>12296</v>
      </c>
      <c r="E6903" s="24">
        <v>6.09</v>
      </c>
    </row>
    <row r="6904" spans="2:5" ht="50.1" customHeight="1">
      <c r="B6904" s="23">
        <v>41901</v>
      </c>
      <c r="C6904" s="23" t="s">
        <v>7414</v>
      </c>
      <c r="D6904" s="23" t="s">
        <v>12334</v>
      </c>
      <c r="E6904" s="24">
        <v>5.44</v>
      </c>
    </row>
    <row r="6905" spans="2:5" ht="50.1" customHeight="1">
      <c r="B6905" s="23">
        <v>510</v>
      </c>
      <c r="C6905" s="23" t="s">
        <v>7415</v>
      </c>
      <c r="D6905" s="23" t="s">
        <v>12334</v>
      </c>
      <c r="E6905" s="24">
        <v>6.54</v>
      </c>
    </row>
    <row r="6906" spans="2:5" ht="50.1" customHeight="1">
      <c r="B6906" s="23">
        <v>516</v>
      </c>
      <c r="C6906" s="23" t="s">
        <v>7416</v>
      </c>
      <c r="D6906" s="23" t="s">
        <v>12334</v>
      </c>
      <c r="E6906" s="24">
        <v>6.97</v>
      </c>
    </row>
    <row r="6907" spans="2:5" ht="50.1" customHeight="1">
      <c r="B6907" s="23">
        <v>509</v>
      </c>
      <c r="C6907" s="23" t="s">
        <v>7417</v>
      </c>
      <c r="D6907" s="23" t="s">
        <v>12334</v>
      </c>
      <c r="E6907" s="24">
        <v>7.12</v>
      </c>
    </row>
    <row r="6908" spans="2:5" ht="50.1" customHeight="1">
      <c r="B6908" s="23">
        <v>40331</v>
      </c>
      <c r="C6908" s="23" t="s">
        <v>7418</v>
      </c>
      <c r="D6908" s="23" t="s">
        <v>12331</v>
      </c>
      <c r="E6908" s="24">
        <v>16.04</v>
      </c>
    </row>
    <row r="6909" spans="2:5" ht="50.1" customHeight="1">
      <c r="B6909" s="23">
        <v>40930</v>
      </c>
      <c r="C6909" s="23" t="s">
        <v>7419</v>
      </c>
      <c r="D6909" s="23" t="s">
        <v>12304</v>
      </c>
      <c r="E6909" s="24">
        <v>2840.26</v>
      </c>
    </row>
    <row r="6910" spans="2:5" ht="50.1" customHeight="1">
      <c r="B6910" s="23">
        <v>11761</v>
      </c>
      <c r="C6910" s="23" t="s">
        <v>7420</v>
      </c>
      <c r="D6910" s="23" t="s">
        <v>12296</v>
      </c>
      <c r="E6910" s="24">
        <v>57.24</v>
      </c>
    </row>
    <row r="6911" spans="2:5" ht="50.1" customHeight="1">
      <c r="B6911" s="23">
        <v>377</v>
      </c>
      <c r="C6911" s="23" t="s">
        <v>7421</v>
      </c>
      <c r="D6911" s="23" t="s">
        <v>12296</v>
      </c>
      <c r="E6911" s="24">
        <v>26.9</v>
      </c>
    </row>
    <row r="6912" spans="2:5" ht="50.1" customHeight="1">
      <c r="B6912" s="23">
        <v>7588</v>
      </c>
      <c r="C6912" s="23" t="s">
        <v>7422</v>
      </c>
      <c r="D6912" s="23" t="s">
        <v>12296</v>
      </c>
      <c r="E6912" s="24">
        <v>39.5</v>
      </c>
    </row>
    <row r="6913" spans="2:5" ht="50.1" customHeight="1">
      <c r="B6913" s="23">
        <v>34392</v>
      </c>
      <c r="C6913" s="23" t="s">
        <v>7423</v>
      </c>
      <c r="D6913" s="23" t="s">
        <v>12331</v>
      </c>
      <c r="E6913" s="24">
        <v>14.71</v>
      </c>
    </row>
    <row r="6914" spans="2:5" ht="50.1" customHeight="1">
      <c r="B6914" s="23">
        <v>40908</v>
      </c>
      <c r="C6914" s="23" t="s">
        <v>7424</v>
      </c>
      <c r="D6914" s="23" t="s">
        <v>12304</v>
      </c>
      <c r="E6914" s="24">
        <v>2606.8000000000002</v>
      </c>
    </row>
    <row r="6915" spans="2:5" ht="50.1" customHeight="1">
      <c r="B6915" s="23">
        <v>34551</v>
      </c>
      <c r="C6915" s="23" t="s">
        <v>7425</v>
      </c>
      <c r="D6915" s="23" t="s">
        <v>12331</v>
      </c>
      <c r="E6915" s="24">
        <v>11.73</v>
      </c>
    </row>
    <row r="6916" spans="2:5" ht="50.1" customHeight="1">
      <c r="B6916" s="23">
        <v>41078</v>
      </c>
      <c r="C6916" s="23" t="s">
        <v>7426</v>
      </c>
      <c r="D6916" s="23" t="s">
        <v>12304</v>
      </c>
      <c r="E6916" s="24">
        <v>2081.5700000000002</v>
      </c>
    </row>
    <row r="6917" spans="2:5" ht="50.1" customHeight="1">
      <c r="B6917" s="23">
        <v>246</v>
      </c>
      <c r="C6917" s="23" t="s">
        <v>7427</v>
      </c>
      <c r="D6917" s="23" t="s">
        <v>12331</v>
      </c>
      <c r="E6917" s="24">
        <v>11.43</v>
      </c>
    </row>
    <row r="6918" spans="2:5" ht="50.1" customHeight="1">
      <c r="B6918" s="23">
        <v>40927</v>
      </c>
      <c r="C6918" s="23" t="s">
        <v>7428</v>
      </c>
      <c r="D6918" s="23" t="s">
        <v>12304</v>
      </c>
      <c r="E6918" s="24">
        <v>2024.55</v>
      </c>
    </row>
    <row r="6919" spans="2:5" ht="50.1" customHeight="1">
      <c r="B6919" s="23">
        <v>2350</v>
      </c>
      <c r="C6919" s="23" t="s">
        <v>7429</v>
      </c>
      <c r="D6919" s="23" t="s">
        <v>12331</v>
      </c>
      <c r="E6919" s="24">
        <v>16.54</v>
      </c>
    </row>
    <row r="6920" spans="2:5" ht="50.1" customHeight="1">
      <c r="B6920" s="23">
        <v>40812</v>
      </c>
      <c r="C6920" s="23" t="s">
        <v>7430</v>
      </c>
      <c r="D6920" s="23" t="s">
        <v>12304</v>
      </c>
      <c r="E6920" s="24">
        <v>2928.9</v>
      </c>
    </row>
    <row r="6921" spans="2:5" ht="50.1" customHeight="1">
      <c r="B6921" s="23">
        <v>245</v>
      </c>
      <c r="C6921" s="23" t="s">
        <v>7431</v>
      </c>
      <c r="D6921" s="23" t="s">
        <v>12331</v>
      </c>
      <c r="E6921" s="24">
        <v>24</v>
      </c>
    </row>
    <row r="6922" spans="2:5" ht="50.1" customHeight="1">
      <c r="B6922" s="23">
        <v>41090</v>
      </c>
      <c r="C6922" s="23" t="s">
        <v>7432</v>
      </c>
      <c r="D6922" s="23" t="s">
        <v>12304</v>
      </c>
      <c r="E6922" s="24">
        <v>4250.13</v>
      </c>
    </row>
    <row r="6923" spans="2:5" ht="50.1" customHeight="1">
      <c r="B6923" s="23">
        <v>251</v>
      </c>
      <c r="C6923" s="23" t="s">
        <v>7433</v>
      </c>
      <c r="D6923" s="23" t="s">
        <v>12331</v>
      </c>
      <c r="E6923" s="24">
        <v>12.89</v>
      </c>
    </row>
    <row r="6924" spans="2:5" ht="50.1" customHeight="1">
      <c r="B6924" s="23">
        <v>40975</v>
      </c>
      <c r="C6924" s="23" t="s">
        <v>7434</v>
      </c>
      <c r="D6924" s="23" t="s">
        <v>12304</v>
      </c>
      <c r="E6924" s="24">
        <v>2283.0100000000002</v>
      </c>
    </row>
    <row r="6925" spans="2:5" ht="50.1" customHeight="1">
      <c r="B6925" s="23">
        <v>6127</v>
      </c>
      <c r="C6925" s="23" t="s">
        <v>7435</v>
      </c>
      <c r="D6925" s="23" t="s">
        <v>12331</v>
      </c>
      <c r="E6925" s="24">
        <v>11.17</v>
      </c>
    </row>
    <row r="6926" spans="2:5" ht="50.1" customHeight="1">
      <c r="B6926" s="23">
        <v>41072</v>
      </c>
      <c r="C6926" s="23" t="s">
        <v>7436</v>
      </c>
      <c r="D6926" s="23" t="s">
        <v>12304</v>
      </c>
      <c r="E6926" s="24">
        <v>1980.05</v>
      </c>
    </row>
    <row r="6927" spans="2:5" ht="50.1" customHeight="1">
      <c r="B6927" s="23">
        <v>6121</v>
      </c>
      <c r="C6927" s="23" t="s">
        <v>7437</v>
      </c>
      <c r="D6927" s="23" t="s">
        <v>12331</v>
      </c>
      <c r="E6927" s="24">
        <v>11.34</v>
      </c>
    </row>
    <row r="6928" spans="2:5" ht="50.1" customHeight="1">
      <c r="B6928" s="23">
        <v>41071</v>
      </c>
      <c r="C6928" s="23" t="s">
        <v>7438</v>
      </c>
      <c r="D6928" s="23" t="s">
        <v>12304</v>
      </c>
      <c r="E6928" s="24">
        <v>2009.45</v>
      </c>
    </row>
    <row r="6929" spans="2:5" ht="50.1" customHeight="1">
      <c r="B6929" s="23">
        <v>244</v>
      </c>
      <c r="C6929" s="23" t="s">
        <v>7439</v>
      </c>
      <c r="D6929" s="23" t="s">
        <v>12331</v>
      </c>
      <c r="E6929" s="24">
        <v>10.08</v>
      </c>
    </row>
    <row r="6930" spans="2:5" ht="50.1" customHeight="1">
      <c r="B6930" s="23">
        <v>41093</v>
      </c>
      <c r="C6930" s="23" t="s">
        <v>7440</v>
      </c>
      <c r="D6930" s="23" t="s">
        <v>12304</v>
      </c>
      <c r="E6930" s="24">
        <v>1873.76</v>
      </c>
    </row>
    <row r="6931" spans="2:5" ht="50.1" customHeight="1">
      <c r="B6931" s="23">
        <v>532</v>
      </c>
      <c r="C6931" s="23" t="s">
        <v>7441</v>
      </c>
      <c r="D6931" s="23" t="s">
        <v>12331</v>
      </c>
      <c r="E6931" s="24">
        <v>24.63</v>
      </c>
    </row>
    <row r="6932" spans="2:5" ht="50.1" customHeight="1">
      <c r="B6932" s="23">
        <v>40931</v>
      </c>
      <c r="C6932" s="23" t="s">
        <v>7442</v>
      </c>
      <c r="D6932" s="23" t="s">
        <v>12304</v>
      </c>
      <c r="E6932" s="24">
        <v>4361.82</v>
      </c>
    </row>
    <row r="6933" spans="2:5" ht="50.1" customHeight="1">
      <c r="B6933" s="23">
        <v>36150</v>
      </c>
      <c r="C6933" s="23" t="s">
        <v>7443</v>
      </c>
      <c r="D6933" s="23" t="s">
        <v>12296</v>
      </c>
      <c r="E6933" s="24">
        <v>29.67</v>
      </c>
    </row>
    <row r="6934" spans="2:5" ht="50.1" customHeight="1">
      <c r="B6934" s="23">
        <v>41069</v>
      </c>
      <c r="C6934" s="23" t="s">
        <v>7444</v>
      </c>
      <c r="D6934" s="23" t="s">
        <v>12304</v>
      </c>
      <c r="E6934" s="24">
        <v>3199.85</v>
      </c>
    </row>
    <row r="6935" spans="2:5" ht="50.1" customHeight="1">
      <c r="B6935" s="23">
        <v>4760</v>
      </c>
      <c r="C6935" s="23" t="s">
        <v>7445</v>
      </c>
      <c r="D6935" s="23" t="s">
        <v>12331</v>
      </c>
      <c r="E6935" s="24">
        <v>18.059999999999999</v>
      </c>
    </row>
    <row r="6936" spans="2:5" ht="50.1" customHeight="1">
      <c r="B6936" s="23">
        <v>10422</v>
      </c>
      <c r="C6936" s="23" t="s">
        <v>7446</v>
      </c>
      <c r="D6936" s="23" t="s">
        <v>12296</v>
      </c>
      <c r="E6936" s="24">
        <v>327.69</v>
      </c>
    </row>
    <row r="6937" spans="2:5" ht="50.1" customHeight="1">
      <c r="B6937" s="23">
        <v>10420</v>
      </c>
      <c r="C6937" s="23" t="s">
        <v>7447</v>
      </c>
      <c r="D6937" s="23" t="s">
        <v>12296</v>
      </c>
      <c r="E6937" s="24">
        <v>122.9</v>
      </c>
    </row>
    <row r="6938" spans="2:5" ht="50.1" customHeight="1">
      <c r="B6938" s="23">
        <v>10421</v>
      </c>
      <c r="C6938" s="23" t="s">
        <v>7448</v>
      </c>
      <c r="D6938" s="23" t="s">
        <v>12296</v>
      </c>
      <c r="E6938" s="24">
        <v>164.48</v>
      </c>
    </row>
    <row r="6939" spans="2:5" ht="50.1" customHeight="1">
      <c r="B6939" s="23">
        <v>36520</v>
      </c>
      <c r="C6939" s="23" t="s">
        <v>7449</v>
      </c>
      <c r="D6939" s="23" t="s">
        <v>12296</v>
      </c>
      <c r="E6939" s="24">
        <v>612.29999999999995</v>
      </c>
    </row>
    <row r="6940" spans="2:5" ht="50.1" customHeight="1">
      <c r="B6940" s="23">
        <v>11784</v>
      </c>
      <c r="C6940" s="23" t="s">
        <v>7450</v>
      </c>
      <c r="D6940" s="23" t="s">
        <v>12296</v>
      </c>
      <c r="E6940" s="24">
        <v>459.87</v>
      </c>
    </row>
    <row r="6941" spans="2:5" ht="50.1" customHeight="1">
      <c r="B6941" s="23">
        <v>10</v>
      </c>
      <c r="C6941" s="23" t="s">
        <v>7451</v>
      </c>
      <c r="D6941" s="23" t="s">
        <v>12296</v>
      </c>
      <c r="E6941" s="24">
        <v>7.15</v>
      </c>
    </row>
    <row r="6942" spans="2:5" ht="50.1" customHeight="1">
      <c r="B6942" s="23">
        <v>4815</v>
      </c>
      <c r="C6942" s="23" t="s">
        <v>7452</v>
      </c>
      <c r="D6942" s="23" t="s">
        <v>12296</v>
      </c>
      <c r="E6942" s="24">
        <v>4.1900000000000004</v>
      </c>
    </row>
    <row r="6943" spans="2:5" ht="50.1" customHeight="1">
      <c r="B6943" s="23">
        <v>541</v>
      </c>
      <c r="C6943" s="23" t="s">
        <v>7453</v>
      </c>
      <c r="D6943" s="23" t="s">
        <v>12296</v>
      </c>
      <c r="E6943" s="24">
        <v>127.59</v>
      </c>
    </row>
    <row r="6944" spans="2:5" ht="50.1" customHeight="1">
      <c r="B6944" s="23">
        <v>542</v>
      </c>
      <c r="C6944" s="23" t="s">
        <v>7454</v>
      </c>
      <c r="D6944" s="23" t="s">
        <v>12296</v>
      </c>
      <c r="E6944" s="24">
        <v>159.93</v>
      </c>
    </row>
    <row r="6945" spans="2:5" ht="50.1" customHeight="1">
      <c r="B6945" s="23">
        <v>540</v>
      </c>
      <c r="C6945" s="23" t="s">
        <v>7455</v>
      </c>
      <c r="D6945" s="23" t="s">
        <v>12296</v>
      </c>
      <c r="E6945" s="24">
        <v>360.41</v>
      </c>
    </row>
    <row r="6946" spans="2:5" ht="50.1" customHeight="1">
      <c r="B6946" s="23">
        <v>38364</v>
      </c>
      <c r="C6946" s="23" t="s">
        <v>7456</v>
      </c>
      <c r="D6946" s="23" t="s">
        <v>12296</v>
      </c>
      <c r="E6946" s="24">
        <v>587</v>
      </c>
    </row>
    <row r="6947" spans="2:5" ht="50.1" customHeight="1">
      <c r="B6947" s="23">
        <v>11692</v>
      </c>
      <c r="C6947" s="23" t="s">
        <v>7457</v>
      </c>
      <c r="D6947" s="23" t="s">
        <v>12297</v>
      </c>
      <c r="E6947" s="24">
        <v>348.82</v>
      </c>
    </row>
    <row r="6948" spans="2:5" ht="50.1" customHeight="1">
      <c r="B6948" s="23">
        <v>1746</v>
      </c>
      <c r="C6948" s="23" t="s">
        <v>7458</v>
      </c>
      <c r="D6948" s="23" t="s">
        <v>12296</v>
      </c>
      <c r="E6948" s="24">
        <v>155</v>
      </c>
    </row>
    <row r="6949" spans="2:5" ht="50.1" customHeight="1">
      <c r="B6949" s="23">
        <v>1748</v>
      </c>
      <c r="C6949" s="23" t="s">
        <v>7459</v>
      </c>
      <c r="D6949" s="23" t="s">
        <v>12296</v>
      </c>
      <c r="E6949" s="24">
        <v>206.11</v>
      </c>
    </row>
    <row r="6950" spans="2:5" ht="50.1" customHeight="1">
      <c r="B6950" s="23">
        <v>1749</v>
      </c>
      <c r="C6950" s="23" t="s">
        <v>7460</v>
      </c>
      <c r="D6950" s="23" t="s">
        <v>12296</v>
      </c>
      <c r="E6950" s="24">
        <v>298.62</v>
      </c>
    </row>
    <row r="6951" spans="2:5" ht="50.1" customHeight="1">
      <c r="B6951" s="23">
        <v>37412</v>
      </c>
      <c r="C6951" s="23" t="s">
        <v>7461</v>
      </c>
      <c r="D6951" s="23" t="s">
        <v>12296</v>
      </c>
      <c r="E6951" s="24">
        <v>151.51</v>
      </c>
    </row>
    <row r="6952" spans="2:5" ht="50.1" customHeight="1">
      <c r="B6952" s="23">
        <v>1745</v>
      </c>
      <c r="C6952" s="23" t="s">
        <v>7462</v>
      </c>
      <c r="D6952" s="23" t="s">
        <v>12296</v>
      </c>
      <c r="E6952" s="24">
        <v>180.16</v>
      </c>
    </row>
    <row r="6953" spans="2:5" ht="50.1" customHeight="1">
      <c r="B6953" s="23">
        <v>1750</v>
      </c>
      <c r="C6953" s="23" t="s">
        <v>7463</v>
      </c>
      <c r="D6953" s="23" t="s">
        <v>12296</v>
      </c>
      <c r="E6953" s="24">
        <v>421.02</v>
      </c>
    </row>
    <row r="6954" spans="2:5" ht="50.1" customHeight="1">
      <c r="B6954" s="23">
        <v>11687</v>
      </c>
      <c r="C6954" s="23" t="s">
        <v>7464</v>
      </c>
      <c r="D6954" s="23" t="s">
        <v>12293</v>
      </c>
      <c r="E6954" s="24">
        <v>670.82</v>
      </c>
    </row>
    <row r="6955" spans="2:5" ht="50.1" customHeight="1">
      <c r="B6955" s="23">
        <v>11689</v>
      </c>
      <c r="C6955" s="23" t="s">
        <v>7465</v>
      </c>
      <c r="D6955" s="23" t="s">
        <v>12293</v>
      </c>
      <c r="E6955" s="24">
        <v>840.5</v>
      </c>
    </row>
    <row r="6956" spans="2:5" ht="50.1" customHeight="1">
      <c r="B6956" s="23">
        <v>11693</v>
      </c>
      <c r="C6956" s="23" t="s">
        <v>7466</v>
      </c>
      <c r="D6956" s="23" t="s">
        <v>12297</v>
      </c>
      <c r="E6956" s="24">
        <v>141.47</v>
      </c>
    </row>
    <row r="6957" spans="2:5" ht="50.1" customHeight="1">
      <c r="B6957" s="23">
        <v>36215</v>
      </c>
      <c r="C6957" s="23" t="s">
        <v>7467</v>
      </c>
      <c r="D6957" s="23" t="s">
        <v>12296</v>
      </c>
      <c r="E6957" s="24">
        <v>752.89</v>
      </c>
    </row>
    <row r="6958" spans="2:5" ht="50.1" customHeight="1">
      <c r="B6958" s="23">
        <v>42439</v>
      </c>
      <c r="C6958" s="23" t="s">
        <v>7468</v>
      </c>
      <c r="D6958" s="23" t="s">
        <v>12296</v>
      </c>
      <c r="E6958" s="24">
        <v>1142.96</v>
      </c>
    </row>
    <row r="6959" spans="2:5" ht="50.1" customHeight="1">
      <c r="B6959" s="23">
        <v>38381</v>
      </c>
      <c r="C6959" s="23" t="s">
        <v>7469</v>
      </c>
      <c r="D6959" s="23" t="s">
        <v>12296</v>
      </c>
      <c r="E6959" s="24">
        <v>7.1</v>
      </c>
    </row>
    <row r="6960" spans="2:5" ht="50.1" customHeight="1">
      <c r="B6960" s="23">
        <v>39621</v>
      </c>
      <c r="C6960" s="23" t="s">
        <v>7470</v>
      </c>
      <c r="D6960" s="23" t="s">
        <v>7471</v>
      </c>
      <c r="E6960" s="24">
        <v>1007.01</v>
      </c>
    </row>
    <row r="6961" spans="2:5" ht="50.1" customHeight="1">
      <c r="B6961" s="23">
        <v>39624</v>
      </c>
      <c r="C6961" s="23" t="s">
        <v>7472</v>
      </c>
      <c r="D6961" s="23" t="s">
        <v>7471</v>
      </c>
      <c r="E6961" s="24">
        <v>1019.03</v>
      </c>
    </row>
    <row r="6962" spans="2:5" ht="50.1" customHeight="1">
      <c r="B6962" s="23">
        <v>39615</v>
      </c>
      <c r="C6962" s="23" t="s">
        <v>7473</v>
      </c>
      <c r="D6962" s="23" t="s">
        <v>12296</v>
      </c>
      <c r="E6962" s="24">
        <v>351.32</v>
      </c>
    </row>
    <row r="6963" spans="2:5" ht="50.1" customHeight="1">
      <c r="B6963" s="23">
        <v>39620</v>
      </c>
      <c r="C6963" s="23" t="s">
        <v>7474</v>
      </c>
      <c r="D6963" s="23" t="s">
        <v>12296</v>
      </c>
      <c r="E6963" s="24">
        <v>537.07000000000005</v>
      </c>
    </row>
    <row r="6964" spans="2:5" ht="50.1" customHeight="1">
      <c r="B6964" s="23">
        <v>39623</v>
      </c>
      <c r="C6964" s="23" t="s">
        <v>7475</v>
      </c>
      <c r="D6964" s="23" t="s">
        <v>12296</v>
      </c>
      <c r="E6964" s="24">
        <v>520.05999999999995</v>
      </c>
    </row>
    <row r="6965" spans="2:5" ht="50.1" customHeight="1">
      <c r="B6965" s="23">
        <v>36207</v>
      </c>
      <c r="C6965" s="23" t="s">
        <v>7476</v>
      </c>
      <c r="D6965" s="23" t="s">
        <v>12296</v>
      </c>
      <c r="E6965" s="24">
        <v>333.48</v>
      </c>
    </row>
    <row r="6966" spans="2:5" ht="50.1" customHeight="1">
      <c r="B6966" s="23">
        <v>36209</v>
      </c>
      <c r="C6966" s="23" t="s">
        <v>7477</v>
      </c>
      <c r="D6966" s="23" t="s">
        <v>12296</v>
      </c>
      <c r="E6966" s="24">
        <v>382.72</v>
      </c>
    </row>
    <row r="6967" spans="2:5" ht="50.1" customHeight="1">
      <c r="B6967" s="23">
        <v>36210</v>
      </c>
      <c r="C6967" s="23" t="s">
        <v>7478</v>
      </c>
      <c r="D6967" s="23" t="s">
        <v>12296</v>
      </c>
      <c r="E6967" s="24">
        <v>414.09</v>
      </c>
    </row>
    <row r="6968" spans="2:5" ht="50.1" customHeight="1">
      <c r="B6968" s="23">
        <v>36204</v>
      </c>
      <c r="C6968" s="23" t="s">
        <v>7479</v>
      </c>
      <c r="D6968" s="23" t="s">
        <v>12296</v>
      </c>
      <c r="E6968" s="24">
        <v>146.82</v>
      </c>
    </row>
    <row r="6969" spans="2:5" ht="50.1" customHeight="1">
      <c r="B6969" s="23">
        <v>36205</v>
      </c>
      <c r="C6969" s="23" t="s">
        <v>7480</v>
      </c>
      <c r="D6969" s="23" t="s">
        <v>12296</v>
      </c>
      <c r="E6969" s="24">
        <v>163.06</v>
      </c>
    </row>
    <row r="6970" spans="2:5" ht="50.1" customHeight="1">
      <c r="B6970" s="23">
        <v>36081</v>
      </c>
      <c r="C6970" s="23" t="s">
        <v>7481</v>
      </c>
      <c r="D6970" s="23" t="s">
        <v>12296</v>
      </c>
      <c r="E6970" s="24">
        <v>173.86</v>
      </c>
    </row>
    <row r="6971" spans="2:5" ht="50.1" customHeight="1">
      <c r="B6971" s="23">
        <v>36206</v>
      </c>
      <c r="C6971" s="23" t="s">
        <v>7482</v>
      </c>
      <c r="D6971" s="23" t="s">
        <v>12296</v>
      </c>
      <c r="E6971" s="24">
        <v>182.15</v>
      </c>
    </row>
    <row r="6972" spans="2:5" ht="50.1" customHeight="1">
      <c r="B6972" s="23">
        <v>36218</v>
      </c>
      <c r="C6972" s="23" t="s">
        <v>7483</v>
      </c>
      <c r="D6972" s="23" t="s">
        <v>12296</v>
      </c>
      <c r="E6972" s="24">
        <v>95.14</v>
      </c>
    </row>
    <row r="6973" spans="2:5" ht="50.1" customHeight="1">
      <c r="B6973" s="23">
        <v>36220</v>
      </c>
      <c r="C6973" s="23" t="s">
        <v>7484</v>
      </c>
      <c r="D6973" s="23" t="s">
        <v>12296</v>
      </c>
      <c r="E6973" s="24">
        <v>109.09</v>
      </c>
    </row>
    <row r="6974" spans="2:5" ht="50.1" customHeight="1">
      <c r="B6974" s="23">
        <v>36080</v>
      </c>
      <c r="C6974" s="23" t="s">
        <v>7485</v>
      </c>
      <c r="D6974" s="23" t="s">
        <v>12296</v>
      </c>
      <c r="E6974" s="24">
        <v>118</v>
      </c>
    </row>
    <row r="6975" spans="2:5" ht="50.1" customHeight="1">
      <c r="B6975" s="23">
        <v>36223</v>
      </c>
      <c r="C6975" s="23" t="s">
        <v>7486</v>
      </c>
      <c r="D6975" s="23" t="s">
        <v>12296</v>
      </c>
      <c r="E6975" s="24">
        <v>123.56</v>
      </c>
    </row>
    <row r="6976" spans="2:5" ht="50.1" customHeight="1">
      <c r="B6976" s="23">
        <v>546</v>
      </c>
      <c r="C6976" s="23" t="s">
        <v>7487</v>
      </c>
      <c r="D6976" s="23" t="s">
        <v>12334</v>
      </c>
      <c r="E6976" s="24">
        <v>4.9000000000000004</v>
      </c>
    </row>
    <row r="6977" spans="2:5" ht="50.1" customHeight="1">
      <c r="B6977" s="23">
        <v>557</v>
      </c>
      <c r="C6977" s="23" t="s">
        <v>7488</v>
      </c>
      <c r="D6977" s="23" t="s">
        <v>12293</v>
      </c>
      <c r="E6977" s="24">
        <v>18.8</v>
      </c>
    </row>
    <row r="6978" spans="2:5" ht="50.1" customHeight="1">
      <c r="B6978" s="23">
        <v>552</v>
      </c>
      <c r="C6978" s="23" t="s">
        <v>7489</v>
      </c>
      <c r="D6978" s="23" t="s">
        <v>12293</v>
      </c>
      <c r="E6978" s="24">
        <v>9.26</v>
      </c>
    </row>
    <row r="6979" spans="2:5" ht="50.1" customHeight="1">
      <c r="B6979" s="23">
        <v>555</v>
      </c>
      <c r="C6979" s="23" t="s">
        <v>7490</v>
      </c>
      <c r="D6979" s="23" t="s">
        <v>12293</v>
      </c>
      <c r="E6979" s="24">
        <v>5.67</v>
      </c>
    </row>
    <row r="6980" spans="2:5" ht="50.1" customHeight="1">
      <c r="B6980" s="23">
        <v>565</v>
      </c>
      <c r="C6980" s="23" t="s">
        <v>7491</v>
      </c>
      <c r="D6980" s="23" t="s">
        <v>12293</v>
      </c>
      <c r="E6980" s="24">
        <v>8.67</v>
      </c>
    </row>
    <row r="6981" spans="2:5" ht="50.1" customHeight="1">
      <c r="B6981" s="23">
        <v>549</v>
      </c>
      <c r="C6981" s="23" t="s">
        <v>7492</v>
      </c>
      <c r="D6981" s="23" t="s">
        <v>12293</v>
      </c>
      <c r="E6981" s="24">
        <v>24.79</v>
      </c>
    </row>
    <row r="6982" spans="2:5" ht="50.1" customHeight="1">
      <c r="B6982" s="23">
        <v>559</v>
      </c>
      <c r="C6982" s="23" t="s">
        <v>7493</v>
      </c>
      <c r="D6982" s="23" t="s">
        <v>12293</v>
      </c>
      <c r="E6982" s="24">
        <v>12.39</v>
      </c>
    </row>
    <row r="6983" spans="2:5" ht="50.1" customHeight="1">
      <c r="B6983" s="23">
        <v>551</v>
      </c>
      <c r="C6983" s="23" t="s">
        <v>7494</v>
      </c>
      <c r="D6983" s="23" t="s">
        <v>12293</v>
      </c>
      <c r="E6983" s="24">
        <v>48.44</v>
      </c>
    </row>
    <row r="6984" spans="2:5" ht="50.1" customHeight="1">
      <c r="B6984" s="23">
        <v>547</v>
      </c>
      <c r="C6984" s="23" t="s">
        <v>7495</v>
      </c>
      <c r="D6984" s="23" t="s">
        <v>12293</v>
      </c>
      <c r="E6984" s="24">
        <v>18.57</v>
      </c>
    </row>
    <row r="6985" spans="2:5" ht="50.1" customHeight="1">
      <c r="B6985" s="23">
        <v>560</v>
      </c>
      <c r="C6985" s="23" t="s">
        <v>7496</v>
      </c>
      <c r="D6985" s="23" t="s">
        <v>12293</v>
      </c>
      <c r="E6985" s="24">
        <v>15.69</v>
      </c>
    </row>
    <row r="6986" spans="2:5" ht="50.1" customHeight="1">
      <c r="B6986" s="23">
        <v>566</v>
      </c>
      <c r="C6986" s="23" t="s">
        <v>7497</v>
      </c>
      <c r="D6986" s="23" t="s">
        <v>12293</v>
      </c>
      <c r="E6986" s="24">
        <v>2.52</v>
      </c>
    </row>
    <row r="6987" spans="2:5" ht="50.1" customHeight="1">
      <c r="B6987" s="23">
        <v>563</v>
      </c>
      <c r="C6987" s="23" t="s">
        <v>7498</v>
      </c>
      <c r="D6987" s="23" t="s">
        <v>12293</v>
      </c>
      <c r="E6987" s="24">
        <v>14.09</v>
      </c>
    </row>
    <row r="6988" spans="2:5" ht="50.1" customHeight="1">
      <c r="B6988" s="23">
        <v>38127</v>
      </c>
      <c r="C6988" s="23" t="s">
        <v>7499</v>
      </c>
      <c r="D6988" s="23" t="s">
        <v>12296</v>
      </c>
      <c r="E6988" s="24">
        <v>284.75</v>
      </c>
    </row>
    <row r="6989" spans="2:5" ht="50.1" customHeight="1">
      <c r="B6989" s="23">
        <v>38060</v>
      </c>
      <c r="C6989" s="23" t="s">
        <v>7500</v>
      </c>
      <c r="D6989" s="23" t="s">
        <v>12296</v>
      </c>
      <c r="E6989" s="24">
        <v>44.74</v>
      </c>
    </row>
    <row r="6990" spans="2:5" ht="50.1" customHeight="1">
      <c r="B6990" s="23">
        <v>10956</v>
      </c>
      <c r="C6990" s="23" t="s">
        <v>7501</v>
      </c>
      <c r="D6990" s="23" t="s">
        <v>12296</v>
      </c>
      <c r="E6990" s="24">
        <v>46.48</v>
      </c>
    </row>
    <row r="6991" spans="2:5" ht="50.1" customHeight="1">
      <c r="B6991" s="23">
        <v>39380</v>
      </c>
      <c r="C6991" s="23" t="s">
        <v>7502</v>
      </c>
      <c r="D6991" s="23" t="s">
        <v>12296</v>
      </c>
      <c r="E6991" s="24">
        <v>8.8800000000000008</v>
      </c>
    </row>
    <row r="6992" spans="2:5" ht="50.1" customHeight="1">
      <c r="B6992" s="23">
        <v>13374</v>
      </c>
      <c r="C6992" s="23" t="s">
        <v>7503</v>
      </c>
      <c r="D6992" s="23" t="s">
        <v>12296</v>
      </c>
      <c r="E6992" s="24">
        <v>85.06</v>
      </c>
    </row>
    <row r="6993" spans="2:5" ht="50.1" customHeight="1">
      <c r="B6993" s="23">
        <v>37597</v>
      </c>
      <c r="C6993" s="23" t="s">
        <v>7504</v>
      </c>
      <c r="D6993" s="23" t="s">
        <v>12296</v>
      </c>
      <c r="E6993" s="24">
        <v>302914.06</v>
      </c>
    </row>
    <row r="6994" spans="2:5" ht="50.1" customHeight="1">
      <c r="B6994" s="23">
        <v>183</v>
      </c>
      <c r="C6994" s="23" t="s">
        <v>7505</v>
      </c>
      <c r="D6994" s="23" t="s">
        <v>7506</v>
      </c>
      <c r="E6994" s="24">
        <v>98</v>
      </c>
    </row>
    <row r="6995" spans="2:5" ht="50.1" customHeight="1">
      <c r="B6995" s="23">
        <v>184</v>
      </c>
      <c r="C6995" s="23" t="s">
        <v>7507</v>
      </c>
      <c r="D6995" s="23" t="s">
        <v>7506</v>
      </c>
      <c r="E6995" s="24">
        <v>64.77</v>
      </c>
    </row>
    <row r="6996" spans="2:5" ht="50.1" customHeight="1">
      <c r="B6996" s="23">
        <v>195</v>
      </c>
      <c r="C6996" s="23" t="s">
        <v>7508</v>
      </c>
      <c r="D6996" s="23" t="s">
        <v>7506</v>
      </c>
      <c r="E6996" s="24">
        <v>79.61</v>
      </c>
    </row>
    <row r="6997" spans="2:5" ht="50.1" customHeight="1">
      <c r="B6997" s="23">
        <v>194</v>
      </c>
      <c r="C6997" s="23" t="s">
        <v>7509</v>
      </c>
      <c r="D6997" s="23" t="s">
        <v>7506</v>
      </c>
      <c r="E6997" s="24">
        <v>43.27</v>
      </c>
    </row>
    <row r="6998" spans="2:5" ht="50.1" customHeight="1">
      <c r="B6998" s="23">
        <v>20001</v>
      </c>
      <c r="C6998" s="23" t="s">
        <v>7510</v>
      </c>
      <c r="D6998" s="23" t="s">
        <v>7506</v>
      </c>
      <c r="E6998" s="24">
        <v>79.33</v>
      </c>
    </row>
    <row r="6999" spans="2:5" ht="50.1" customHeight="1">
      <c r="B6999" s="23">
        <v>181</v>
      </c>
      <c r="C6999" s="23" t="s">
        <v>7511</v>
      </c>
      <c r="D6999" s="23" t="s">
        <v>7506</v>
      </c>
      <c r="E6999" s="24">
        <v>107.33</v>
      </c>
    </row>
    <row r="7000" spans="2:5" ht="50.1" customHeight="1">
      <c r="B7000" s="23">
        <v>39837</v>
      </c>
      <c r="C7000" s="23" t="s">
        <v>7512</v>
      </c>
      <c r="D7000" s="23" t="s">
        <v>7506</v>
      </c>
      <c r="E7000" s="24">
        <v>257.12</v>
      </c>
    </row>
    <row r="7001" spans="2:5" ht="50.1" customHeight="1">
      <c r="B7001" s="23">
        <v>10535</v>
      </c>
      <c r="C7001" s="23" t="s">
        <v>7513</v>
      </c>
      <c r="D7001" s="23" t="s">
        <v>12296</v>
      </c>
      <c r="E7001" s="24">
        <v>2950</v>
      </c>
    </row>
    <row r="7002" spans="2:5" ht="50.1" customHeight="1">
      <c r="B7002" s="23">
        <v>10537</v>
      </c>
      <c r="C7002" s="23" t="s">
        <v>7514</v>
      </c>
      <c r="D7002" s="23" t="s">
        <v>12296</v>
      </c>
      <c r="E7002" s="24">
        <v>4022.99</v>
      </c>
    </row>
    <row r="7003" spans="2:5" ht="50.1" customHeight="1">
      <c r="B7003" s="23">
        <v>13891</v>
      </c>
      <c r="C7003" s="23" t="s">
        <v>7515</v>
      </c>
      <c r="D7003" s="23" t="s">
        <v>12296</v>
      </c>
      <c r="E7003" s="24">
        <v>3689.99</v>
      </c>
    </row>
    <row r="7004" spans="2:5" ht="50.1" customHeight="1">
      <c r="B7004" s="23">
        <v>25975</v>
      </c>
      <c r="C7004" s="23" t="s">
        <v>7516</v>
      </c>
      <c r="D7004" s="23" t="s">
        <v>12296</v>
      </c>
      <c r="E7004" s="24">
        <v>16049.99</v>
      </c>
    </row>
    <row r="7005" spans="2:5" ht="50.1" customHeight="1">
      <c r="B7005" s="23">
        <v>36396</v>
      </c>
      <c r="C7005" s="23" t="s">
        <v>7517</v>
      </c>
      <c r="D7005" s="23" t="s">
        <v>12296</v>
      </c>
      <c r="E7005" s="24">
        <v>3374.99</v>
      </c>
    </row>
    <row r="7006" spans="2:5" ht="50.1" customHeight="1">
      <c r="B7006" s="23">
        <v>36397</v>
      </c>
      <c r="C7006" s="23" t="s">
        <v>7518</v>
      </c>
      <c r="D7006" s="23" t="s">
        <v>12296</v>
      </c>
      <c r="E7006" s="24">
        <v>11999.99</v>
      </c>
    </row>
    <row r="7007" spans="2:5" ht="50.1" customHeight="1">
      <c r="B7007" s="23">
        <v>36398</v>
      </c>
      <c r="C7007" s="23" t="s">
        <v>7519</v>
      </c>
      <c r="D7007" s="23" t="s">
        <v>12296</v>
      </c>
      <c r="E7007" s="24">
        <v>14584.99</v>
      </c>
    </row>
    <row r="7008" spans="2:5" ht="50.1" customHeight="1">
      <c r="B7008" s="23">
        <v>647</v>
      </c>
      <c r="C7008" s="23" t="s">
        <v>7520</v>
      </c>
      <c r="D7008" s="23" t="s">
        <v>12331</v>
      </c>
      <c r="E7008" s="24">
        <v>13.1</v>
      </c>
    </row>
    <row r="7009" spans="2:5" ht="50.1" customHeight="1">
      <c r="B7009" s="23">
        <v>40920</v>
      </c>
      <c r="C7009" s="23" t="s">
        <v>7521</v>
      </c>
      <c r="D7009" s="23" t="s">
        <v>12304</v>
      </c>
      <c r="E7009" s="24">
        <v>2323.29</v>
      </c>
    </row>
    <row r="7010" spans="2:5" ht="50.1" customHeight="1">
      <c r="B7010" s="23">
        <v>7266</v>
      </c>
      <c r="C7010" s="23" t="s">
        <v>7522</v>
      </c>
      <c r="D7010" s="23" t="s">
        <v>12294</v>
      </c>
      <c r="E7010" s="24">
        <v>435.42</v>
      </c>
    </row>
    <row r="7011" spans="2:5" ht="50.1" customHeight="1">
      <c r="B7011" s="23">
        <v>7270</v>
      </c>
      <c r="C7011" s="23" t="s">
        <v>7523</v>
      </c>
      <c r="D7011" s="23" t="s">
        <v>12296</v>
      </c>
      <c r="E7011" s="24">
        <v>0.41</v>
      </c>
    </row>
    <row r="7012" spans="2:5" ht="50.1" customHeight="1">
      <c r="B7012" s="23">
        <v>7269</v>
      </c>
      <c r="C7012" s="23" t="s">
        <v>7524</v>
      </c>
      <c r="D7012" s="23" t="s">
        <v>12296</v>
      </c>
      <c r="E7012" s="24">
        <v>0.28999999999999998</v>
      </c>
    </row>
    <row r="7013" spans="2:5" ht="50.1" customHeight="1">
      <c r="B7013" s="23">
        <v>7271</v>
      </c>
      <c r="C7013" s="23" t="s">
        <v>7525</v>
      </c>
      <c r="D7013" s="23" t="s">
        <v>12296</v>
      </c>
      <c r="E7013" s="24">
        <v>0.43</v>
      </c>
    </row>
    <row r="7014" spans="2:5" ht="50.1" customHeight="1">
      <c r="B7014" s="23">
        <v>7268</v>
      </c>
      <c r="C7014" s="23" t="s">
        <v>7526</v>
      </c>
      <c r="D7014" s="23" t="s">
        <v>12296</v>
      </c>
      <c r="E7014" s="24">
        <v>0.61</v>
      </c>
    </row>
    <row r="7015" spans="2:5" ht="50.1" customHeight="1">
      <c r="B7015" s="23">
        <v>7267</v>
      </c>
      <c r="C7015" s="23" t="s">
        <v>7527</v>
      </c>
      <c r="D7015" s="23" t="s">
        <v>12296</v>
      </c>
      <c r="E7015" s="24">
        <v>0.3</v>
      </c>
    </row>
    <row r="7016" spans="2:5" ht="50.1" customHeight="1">
      <c r="B7016" s="23">
        <v>38783</v>
      </c>
      <c r="C7016" s="23" t="s">
        <v>7528</v>
      </c>
      <c r="D7016" s="23" t="s">
        <v>12296</v>
      </c>
      <c r="E7016" s="24">
        <v>0.54</v>
      </c>
    </row>
    <row r="7017" spans="2:5" ht="50.1" customHeight="1">
      <c r="B7017" s="23">
        <v>37593</v>
      </c>
      <c r="C7017" s="23" t="s">
        <v>7529</v>
      </c>
      <c r="D7017" s="23" t="s">
        <v>12296</v>
      </c>
      <c r="E7017" s="24">
        <v>1.42</v>
      </c>
    </row>
    <row r="7018" spans="2:5" ht="50.1" customHeight="1">
      <c r="B7018" s="23">
        <v>37594</v>
      </c>
      <c r="C7018" s="23" t="s">
        <v>7530</v>
      </c>
      <c r="D7018" s="23" t="s">
        <v>12296</v>
      </c>
      <c r="E7018" s="24">
        <v>1.74</v>
      </c>
    </row>
    <row r="7019" spans="2:5" ht="50.1" customHeight="1">
      <c r="B7019" s="23">
        <v>37592</v>
      </c>
      <c r="C7019" s="23" t="s">
        <v>7531</v>
      </c>
      <c r="D7019" s="23" t="s">
        <v>12296</v>
      </c>
      <c r="E7019" s="24">
        <v>1.06</v>
      </c>
    </row>
    <row r="7020" spans="2:5" ht="50.1" customHeight="1">
      <c r="B7020" s="23">
        <v>34556</v>
      </c>
      <c r="C7020" s="23" t="s">
        <v>7532</v>
      </c>
      <c r="D7020" s="23" t="s">
        <v>12296</v>
      </c>
      <c r="E7020" s="24">
        <v>1.9</v>
      </c>
    </row>
    <row r="7021" spans="2:5" ht="50.1" customHeight="1">
      <c r="B7021" s="23">
        <v>37873</v>
      </c>
      <c r="C7021" s="23" t="s">
        <v>7533</v>
      </c>
      <c r="D7021" s="23" t="s">
        <v>12296</v>
      </c>
      <c r="E7021" s="24">
        <v>2.0699999999999998</v>
      </c>
    </row>
    <row r="7022" spans="2:5" ht="50.1" customHeight="1">
      <c r="B7022" s="23">
        <v>34564</v>
      </c>
      <c r="C7022" s="23" t="s">
        <v>7534</v>
      </c>
      <c r="D7022" s="23" t="s">
        <v>12296</v>
      </c>
      <c r="E7022" s="24">
        <v>2.38</v>
      </c>
    </row>
    <row r="7023" spans="2:5" ht="50.1" customHeight="1">
      <c r="B7023" s="23">
        <v>34565</v>
      </c>
      <c r="C7023" s="23" t="s">
        <v>7535</v>
      </c>
      <c r="D7023" s="23" t="s">
        <v>12296</v>
      </c>
      <c r="E7023" s="24">
        <v>2.74</v>
      </c>
    </row>
    <row r="7024" spans="2:5" ht="50.1" customHeight="1">
      <c r="B7024" s="23">
        <v>38590</v>
      </c>
      <c r="C7024" s="23" t="s">
        <v>7536</v>
      </c>
      <c r="D7024" s="23" t="s">
        <v>12296</v>
      </c>
      <c r="E7024" s="24">
        <v>1.59</v>
      </c>
    </row>
    <row r="7025" spans="2:5" ht="50.1" customHeight="1">
      <c r="B7025" s="23">
        <v>34566</v>
      </c>
      <c r="C7025" s="23" t="s">
        <v>7537</v>
      </c>
      <c r="D7025" s="23" t="s">
        <v>12296</v>
      </c>
      <c r="E7025" s="24">
        <v>1.49</v>
      </c>
    </row>
    <row r="7026" spans="2:5" ht="50.1" customHeight="1">
      <c r="B7026" s="23">
        <v>34567</v>
      </c>
      <c r="C7026" s="23" t="s">
        <v>7538</v>
      </c>
      <c r="D7026" s="23" t="s">
        <v>12296</v>
      </c>
      <c r="E7026" s="24">
        <v>1.67</v>
      </c>
    </row>
    <row r="7027" spans="2:5" ht="50.1" customHeight="1">
      <c r="B7027" s="23">
        <v>38591</v>
      </c>
      <c r="C7027" s="23" t="s">
        <v>7539</v>
      </c>
      <c r="D7027" s="23" t="s">
        <v>12296</v>
      </c>
      <c r="E7027" s="24">
        <v>1.81</v>
      </c>
    </row>
    <row r="7028" spans="2:5" ht="50.1" customHeight="1">
      <c r="B7028" s="23">
        <v>34568</v>
      </c>
      <c r="C7028" s="23" t="s">
        <v>7540</v>
      </c>
      <c r="D7028" s="23" t="s">
        <v>12296</v>
      </c>
      <c r="E7028" s="24">
        <v>2.1800000000000002</v>
      </c>
    </row>
    <row r="7029" spans="2:5" ht="50.1" customHeight="1">
      <c r="B7029" s="23">
        <v>34569</v>
      </c>
      <c r="C7029" s="23" t="s">
        <v>7541</v>
      </c>
      <c r="D7029" s="23" t="s">
        <v>12296</v>
      </c>
      <c r="E7029" s="24">
        <v>2.23</v>
      </c>
    </row>
    <row r="7030" spans="2:5" ht="50.1" customHeight="1">
      <c r="B7030" s="23">
        <v>34570</v>
      </c>
      <c r="C7030" s="23" t="s">
        <v>7542</v>
      </c>
      <c r="D7030" s="23" t="s">
        <v>12296</v>
      </c>
      <c r="E7030" s="24">
        <v>2.39</v>
      </c>
    </row>
    <row r="7031" spans="2:5" ht="50.1" customHeight="1">
      <c r="B7031" s="23">
        <v>25070</v>
      </c>
      <c r="C7031" s="23" t="s">
        <v>7543</v>
      </c>
      <c r="D7031" s="23" t="s">
        <v>12296</v>
      </c>
      <c r="E7031" s="24">
        <v>1.82</v>
      </c>
    </row>
    <row r="7032" spans="2:5" ht="50.1" customHeight="1">
      <c r="B7032" s="23">
        <v>34571</v>
      </c>
      <c r="C7032" s="23" t="s">
        <v>7544</v>
      </c>
      <c r="D7032" s="23" t="s">
        <v>12296</v>
      </c>
      <c r="E7032" s="24">
        <v>1.86</v>
      </c>
    </row>
    <row r="7033" spans="2:5" ht="50.1" customHeight="1">
      <c r="B7033" s="23">
        <v>34573</v>
      </c>
      <c r="C7033" s="23" t="s">
        <v>7545</v>
      </c>
      <c r="D7033" s="23" t="s">
        <v>12296</v>
      </c>
      <c r="E7033" s="24">
        <v>1.96</v>
      </c>
    </row>
    <row r="7034" spans="2:5" ht="50.1" customHeight="1">
      <c r="B7034" s="23">
        <v>37107</v>
      </c>
      <c r="C7034" s="23" t="s">
        <v>7546</v>
      </c>
      <c r="D7034" s="23" t="s">
        <v>12296</v>
      </c>
      <c r="E7034" s="24">
        <v>2.89</v>
      </c>
    </row>
    <row r="7035" spans="2:5" ht="50.1" customHeight="1">
      <c r="B7035" s="23">
        <v>34576</v>
      </c>
      <c r="C7035" s="23" t="s">
        <v>7547</v>
      </c>
      <c r="D7035" s="23" t="s">
        <v>12296</v>
      </c>
      <c r="E7035" s="24">
        <v>2.71</v>
      </c>
    </row>
    <row r="7036" spans="2:5" ht="50.1" customHeight="1">
      <c r="B7036" s="23">
        <v>34577</v>
      </c>
      <c r="C7036" s="23" t="s">
        <v>7548</v>
      </c>
      <c r="D7036" s="23" t="s">
        <v>12296</v>
      </c>
      <c r="E7036" s="24">
        <v>2.89</v>
      </c>
    </row>
    <row r="7037" spans="2:5" ht="50.1" customHeight="1">
      <c r="B7037" s="23">
        <v>34578</v>
      </c>
      <c r="C7037" s="23" t="s">
        <v>7549</v>
      </c>
      <c r="D7037" s="23" t="s">
        <v>12296</v>
      </c>
      <c r="E7037" s="24">
        <v>3.21</v>
      </c>
    </row>
    <row r="7038" spans="2:5" ht="50.1" customHeight="1">
      <c r="B7038" s="23">
        <v>34579</v>
      </c>
      <c r="C7038" s="23" t="s">
        <v>7550</v>
      </c>
      <c r="D7038" s="23" t="s">
        <v>12296</v>
      </c>
      <c r="E7038" s="24">
        <v>4.12</v>
      </c>
    </row>
    <row r="7039" spans="2:5" ht="50.1" customHeight="1">
      <c r="B7039" s="23">
        <v>25067</v>
      </c>
      <c r="C7039" s="23" t="s">
        <v>7551</v>
      </c>
      <c r="D7039" s="23" t="s">
        <v>12296</v>
      </c>
      <c r="E7039" s="24">
        <v>2.38</v>
      </c>
    </row>
    <row r="7040" spans="2:5" ht="50.1" customHeight="1">
      <c r="B7040" s="23">
        <v>34580</v>
      </c>
      <c r="C7040" s="23" t="s">
        <v>7552</v>
      </c>
      <c r="D7040" s="23" t="s">
        <v>12296</v>
      </c>
      <c r="E7040" s="24">
        <v>2.58</v>
      </c>
    </row>
    <row r="7041" spans="2:5" ht="50.1" customHeight="1">
      <c r="B7041" s="23">
        <v>25071</v>
      </c>
      <c r="C7041" s="23" t="s">
        <v>7553</v>
      </c>
      <c r="D7041" s="23" t="s">
        <v>12296</v>
      </c>
      <c r="E7041" s="24">
        <v>1.25</v>
      </c>
    </row>
    <row r="7042" spans="2:5" ht="50.1" customHeight="1">
      <c r="B7042" s="23">
        <v>38395</v>
      </c>
      <c r="C7042" s="23" t="s">
        <v>7554</v>
      </c>
      <c r="D7042" s="23" t="s">
        <v>12296</v>
      </c>
      <c r="E7042" s="24">
        <v>5.93</v>
      </c>
    </row>
    <row r="7043" spans="2:5" ht="50.1" customHeight="1">
      <c r="B7043" s="23">
        <v>34583</v>
      </c>
      <c r="C7043" s="23" t="s">
        <v>7555</v>
      </c>
      <c r="D7043" s="23" t="s">
        <v>12297</v>
      </c>
      <c r="E7043" s="24">
        <v>67.53</v>
      </c>
    </row>
    <row r="7044" spans="2:5" ht="50.1" customHeight="1">
      <c r="B7044" s="23">
        <v>34584</v>
      </c>
      <c r="C7044" s="23" t="s">
        <v>7556</v>
      </c>
      <c r="D7044" s="23" t="s">
        <v>12297</v>
      </c>
      <c r="E7044" s="24">
        <v>37.799999999999997</v>
      </c>
    </row>
    <row r="7045" spans="2:5" ht="50.1" customHeight="1">
      <c r="B7045" s="23">
        <v>709</v>
      </c>
      <c r="C7045" s="23" t="s">
        <v>7557</v>
      </c>
      <c r="D7045" s="23" t="s">
        <v>12297</v>
      </c>
      <c r="E7045" s="24">
        <v>514.24</v>
      </c>
    </row>
    <row r="7046" spans="2:5" ht="50.1" customHeight="1">
      <c r="B7046" s="23">
        <v>716</v>
      </c>
      <c r="C7046" s="23" t="s">
        <v>7558</v>
      </c>
      <c r="D7046" s="23" t="s">
        <v>12296</v>
      </c>
      <c r="E7046" s="24">
        <v>11.57</v>
      </c>
    </row>
    <row r="7047" spans="2:5" ht="50.1" customHeight="1">
      <c r="B7047" s="23">
        <v>715</v>
      </c>
      <c r="C7047" s="23" t="s">
        <v>7559</v>
      </c>
      <c r="D7047" s="23" t="s">
        <v>12296</v>
      </c>
      <c r="E7047" s="24">
        <v>11.45</v>
      </c>
    </row>
    <row r="7048" spans="2:5" ht="50.1" customHeight="1">
      <c r="B7048" s="23">
        <v>718</v>
      </c>
      <c r="C7048" s="23" t="s">
        <v>7560</v>
      </c>
      <c r="D7048" s="23" t="s">
        <v>12296</v>
      </c>
      <c r="E7048" s="24">
        <v>17.059999999999999</v>
      </c>
    </row>
    <row r="7049" spans="2:5" ht="50.1" customHeight="1">
      <c r="B7049" s="23">
        <v>11981</v>
      </c>
      <c r="C7049" s="23" t="s">
        <v>7561</v>
      </c>
      <c r="D7049" s="23" t="s">
        <v>12296</v>
      </c>
      <c r="E7049" s="24">
        <v>11.69</v>
      </c>
    </row>
    <row r="7050" spans="2:5" ht="50.1" customHeight="1">
      <c r="B7050" s="23">
        <v>10610</v>
      </c>
      <c r="C7050" s="23" t="s">
        <v>7562</v>
      </c>
      <c r="D7050" s="23" t="s">
        <v>12296</v>
      </c>
      <c r="E7050" s="24">
        <v>1.17</v>
      </c>
    </row>
    <row r="7051" spans="2:5" ht="50.1" customHeight="1">
      <c r="B7051" s="23">
        <v>34585</v>
      </c>
      <c r="C7051" s="23" t="s">
        <v>7563</v>
      </c>
      <c r="D7051" s="23" t="s">
        <v>12296</v>
      </c>
      <c r="E7051" s="24">
        <v>1.19</v>
      </c>
    </row>
    <row r="7052" spans="2:5" ht="50.1" customHeight="1">
      <c r="B7052" s="23">
        <v>34586</v>
      </c>
      <c r="C7052" s="23" t="s">
        <v>7564</v>
      </c>
      <c r="D7052" s="23" t="s">
        <v>12296</v>
      </c>
      <c r="E7052" s="24">
        <v>1.21</v>
      </c>
    </row>
    <row r="7053" spans="2:5" ht="50.1" customHeight="1">
      <c r="B7053" s="23">
        <v>38603</v>
      </c>
      <c r="C7053" s="23" t="s">
        <v>7565</v>
      </c>
      <c r="D7053" s="23" t="s">
        <v>12296</v>
      </c>
      <c r="E7053" s="24">
        <v>1.4</v>
      </c>
    </row>
    <row r="7054" spans="2:5" ht="50.1" customHeight="1">
      <c r="B7054" s="23">
        <v>34588</v>
      </c>
      <c r="C7054" s="23" t="s">
        <v>7566</v>
      </c>
      <c r="D7054" s="23" t="s">
        <v>12296</v>
      </c>
      <c r="E7054" s="24">
        <v>1.55</v>
      </c>
    </row>
    <row r="7055" spans="2:5" ht="50.1" customHeight="1">
      <c r="B7055" s="23">
        <v>34590</v>
      </c>
      <c r="C7055" s="23" t="s">
        <v>7567</v>
      </c>
      <c r="D7055" s="23" t="s">
        <v>12296</v>
      </c>
      <c r="E7055" s="24">
        <v>1.68</v>
      </c>
    </row>
    <row r="7056" spans="2:5" ht="50.1" customHeight="1">
      <c r="B7056" s="23">
        <v>34591</v>
      </c>
      <c r="C7056" s="23" t="s">
        <v>7568</v>
      </c>
      <c r="D7056" s="23" t="s">
        <v>12296</v>
      </c>
      <c r="E7056" s="24">
        <v>2.09</v>
      </c>
    </row>
    <row r="7057" spans="2:5" ht="50.1" customHeight="1">
      <c r="B7057" s="23">
        <v>37103</v>
      </c>
      <c r="C7057" s="23" t="s">
        <v>7569</v>
      </c>
      <c r="D7057" s="23" t="s">
        <v>12296</v>
      </c>
      <c r="E7057" s="24">
        <v>1.55</v>
      </c>
    </row>
    <row r="7058" spans="2:5" ht="50.1" customHeight="1">
      <c r="B7058" s="23">
        <v>34555</v>
      </c>
      <c r="C7058" s="23" t="s">
        <v>7570</v>
      </c>
      <c r="D7058" s="23" t="s">
        <v>12296</v>
      </c>
      <c r="E7058" s="24">
        <v>1.95</v>
      </c>
    </row>
    <row r="7059" spans="2:5" ht="50.1" customHeight="1">
      <c r="B7059" s="23">
        <v>34599</v>
      </c>
      <c r="C7059" s="23" t="s">
        <v>7571</v>
      </c>
      <c r="D7059" s="23" t="s">
        <v>12296</v>
      </c>
      <c r="E7059" s="24">
        <v>1.39</v>
      </c>
    </row>
    <row r="7060" spans="2:5" ht="50.1" customHeight="1">
      <c r="B7060" s="23">
        <v>674</v>
      </c>
      <c r="C7060" s="23" t="s">
        <v>7572</v>
      </c>
      <c r="D7060" s="23" t="s">
        <v>12297</v>
      </c>
      <c r="E7060" s="24">
        <v>36.049999999999997</v>
      </c>
    </row>
    <row r="7061" spans="2:5" ht="50.1" customHeight="1">
      <c r="B7061" s="23">
        <v>34600</v>
      </c>
      <c r="C7061" s="23" t="s">
        <v>7573</v>
      </c>
      <c r="D7061" s="23" t="s">
        <v>12297</v>
      </c>
      <c r="E7061" s="24">
        <v>58.58</v>
      </c>
    </row>
    <row r="7062" spans="2:5" ht="50.1" customHeight="1">
      <c r="B7062" s="23">
        <v>652</v>
      </c>
      <c r="C7062" s="23" t="s">
        <v>7574</v>
      </c>
      <c r="D7062" s="23" t="s">
        <v>12297</v>
      </c>
      <c r="E7062" s="24">
        <v>74.61</v>
      </c>
    </row>
    <row r="7063" spans="2:5" ht="50.1" customHeight="1">
      <c r="B7063" s="23">
        <v>34592</v>
      </c>
      <c r="C7063" s="23" t="s">
        <v>7575</v>
      </c>
      <c r="D7063" s="23" t="s">
        <v>12296</v>
      </c>
      <c r="E7063" s="24">
        <v>1.32</v>
      </c>
    </row>
    <row r="7064" spans="2:5" ht="50.1" customHeight="1">
      <c r="B7064" s="23">
        <v>651</v>
      </c>
      <c r="C7064" s="23" t="s">
        <v>7576</v>
      </c>
      <c r="D7064" s="23" t="s">
        <v>12296</v>
      </c>
      <c r="E7064" s="24">
        <v>1.51</v>
      </c>
    </row>
    <row r="7065" spans="2:5" ht="50.1" customHeight="1">
      <c r="B7065" s="23">
        <v>654</v>
      </c>
      <c r="C7065" s="23" t="s">
        <v>7577</v>
      </c>
      <c r="D7065" s="23" t="s">
        <v>12296</v>
      </c>
      <c r="E7065" s="24">
        <v>1.95</v>
      </c>
    </row>
    <row r="7066" spans="2:5" ht="50.1" customHeight="1">
      <c r="B7066" s="23">
        <v>650</v>
      </c>
      <c r="C7066" s="23" t="s">
        <v>7578</v>
      </c>
      <c r="D7066" s="23" t="s">
        <v>12296</v>
      </c>
      <c r="E7066" s="24">
        <v>1.29</v>
      </c>
    </row>
    <row r="7067" spans="2:5" ht="50.1" customHeight="1">
      <c r="B7067" s="23">
        <v>40517</v>
      </c>
      <c r="C7067" s="23" t="s">
        <v>7579</v>
      </c>
      <c r="D7067" s="23" t="s">
        <v>12297</v>
      </c>
      <c r="E7067" s="24">
        <v>45.4</v>
      </c>
    </row>
    <row r="7068" spans="2:5" ht="50.1" customHeight="1">
      <c r="B7068" s="23">
        <v>40520</v>
      </c>
      <c r="C7068" s="23" t="s">
        <v>7580</v>
      </c>
      <c r="D7068" s="23" t="s">
        <v>12297</v>
      </c>
      <c r="E7068" s="24">
        <v>47.56</v>
      </c>
    </row>
    <row r="7069" spans="2:5" ht="50.1" customHeight="1">
      <c r="B7069" s="23">
        <v>40515</v>
      </c>
      <c r="C7069" s="23" t="s">
        <v>7581</v>
      </c>
      <c r="D7069" s="23" t="s">
        <v>12297</v>
      </c>
      <c r="E7069" s="24">
        <v>57.42</v>
      </c>
    </row>
    <row r="7070" spans="2:5" ht="50.1" customHeight="1">
      <c r="B7070" s="23">
        <v>40516</v>
      </c>
      <c r="C7070" s="23" t="s">
        <v>7582</v>
      </c>
      <c r="D7070" s="23" t="s">
        <v>12297</v>
      </c>
      <c r="E7070" s="24">
        <v>68.38</v>
      </c>
    </row>
    <row r="7071" spans="2:5" ht="50.1" customHeight="1">
      <c r="B7071" s="23">
        <v>40525</v>
      </c>
      <c r="C7071" s="23" t="s">
        <v>7583</v>
      </c>
      <c r="D7071" s="23" t="s">
        <v>12297</v>
      </c>
      <c r="E7071" s="24">
        <v>48.64</v>
      </c>
    </row>
    <row r="7072" spans="2:5" ht="50.1" customHeight="1">
      <c r="B7072" s="23">
        <v>40529</v>
      </c>
      <c r="C7072" s="23" t="s">
        <v>7584</v>
      </c>
      <c r="D7072" s="23" t="s">
        <v>12297</v>
      </c>
      <c r="E7072" s="24">
        <v>53.4</v>
      </c>
    </row>
    <row r="7073" spans="2:5" ht="50.1" customHeight="1">
      <c r="B7073" s="23">
        <v>695</v>
      </c>
      <c r="C7073" s="23" t="s">
        <v>7585</v>
      </c>
      <c r="D7073" s="23" t="s">
        <v>12297</v>
      </c>
      <c r="E7073" s="24">
        <v>36.68</v>
      </c>
    </row>
    <row r="7074" spans="2:5" ht="50.1" customHeight="1">
      <c r="B7074" s="23">
        <v>40524</v>
      </c>
      <c r="C7074" s="23" t="s">
        <v>7586</v>
      </c>
      <c r="D7074" s="23" t="s">
        <v>12297</v>
      </c>
      <c r="E7074" s="24">
        <v>48.64</v>
      </c>
    </row>
    <row r="7075" spans="2:5" ht="50.1" customHeight="1">
      <c r="B7075" s="23">
        <v>36156</v>
      </c>
      <c r="C7075" s="23" t="s">
        <v>7587</v>
      </c>
      <c r="D7075" s="23" t="s">
        <v>12297</v>
      </c>
      <c r="E7075" s="24">
        <v>42.16</v>
      </c>
    </row>
    <row r="7076" spans="2:5" ht="50.1" customHeight="1">
      <c r="B7076" s="23">
        <v>36155</v>
      </c>
      <c r="C7076" s="23" t="s">
        <v>7588</v>
      </c>
      <c r="D7076" s="23" t="s">
        <v>12297</v>
      </c>
      <c r="E7076" s="24">
        <v>37.35</v>
      </c>
    </row>
    <row r="7077" spans="2:5" ht="50.1" customHeight="1">
      <c r="B7077" s="23">
        <v>36154</v>
      </c>
      <c r="C7077" s="23" t="s">
        <v>7589</v>
      </c>
      <c r="D7077" s="23" t="s">
        <v>12297</v>
      </c>
      <c r="E7077" s="24">
        <v>49.62</v>
      </c>
    </row>
    <row r="7078" spans="2:5" ht="50.1" customHeight="1">
      <c r="B7078" s="23">
        <v>36196</v>
      </c>
      <c r="C7078" s="23" t="s">
        <v>7590</v>
      </c>
      <c r="D7078" s="23" t="s">
        <v>12297</v>
      </c>
      <c r="E7078" s="24">
        <v>42.16</v>
      </c>
    </row>
    <row r="7079" spans="2:5" ht="50.1" customHeight="1">
      <c r="B7079" s="23">
        <v>679</v>
      </c>
      <c r="C7079" s="23" t="s">
        <v>7591</v>
      </c>
      <c r="D7079" s="23" t="s">
        <v>12297</v>
      </c>
      <c r="E7079" s="24">
        <v>50.27</v>
      </c>
    </row>
    <row r="7080" spans="2:5" ht="50.1" customHeight="1">
      <c r="B7080" s="23">
        <v>711</v>
      </c>
      <c r="C7080" s="23" t="s">
        <v>7592</v>
      </c>
      <c r="D7080" s="23" t="s">
        <v>12297</v>
      </c>
      <c r="E7080" s="24">
        <v>38.369999999999997</v>
      </c>
    </row>
    <row r="7081" spans="2:5" ht="50.1" customHeight="1">
      <c r="B7081" s="23">
        <v>712</v>
      </c>
      <c r="C7081" s="23" t="s">
        <v>7593</v>
      </c>
      <c r="D7081" s="23" t="s">
        <v>12297</v>
      </c>
      <c r="E7081" s="24">
        <v>40</v>
      </c>
    </row>
    <row r="7082" spans="2:5" ht="50.1" customHeight="1">
      <c r="B7082" s="23">
        <v>36191</v>
      </c>
      <c r="C7082" s="23" t="s">
        <v>7593</v>
      </c>
      <c r="D7082" s="23" t="s">
        <v>12296</v>
      </c>
      <c r="E7082" s="24">
        <v>2.79</v>
      </c>
    </row>
    <row r="7083" spans="2:5" ht="50.1" customHeight="1">
      <c r="B7083" s="23">
        <v>36169</v>
      </c>
      <c r="C7083" s="23" t="s">
        <v>7594</v>
      </c>
      <c r="D7083" s="23" t="s">
        <v>12297</v>
      </c>
      <c r="E7083" s="24">
        <v>40.86</v>
      </c>
    </row>
    <row r="7084" spans="2:5" ht="50.1" customHeight="1">
      <c r="B7084" s="23">
        <v>36172</v>
      </c>
      <c r="C7084" s="23" t="s">
        <v>7595</v>
      </c>
      <c r="D7084" s="23" t="s">
        <v>12297</v>
      </c>
      <c r="E7084" s="24">
        <v>35.67</v>
      </c>
    </row>
    <row r="7085" spans="2:5" ht="50.1" customHeight="1">
      <c r="B7085" s="23">
        <v>36174</v>
      </c>
      <c r="C7085" s="23" t="s">
        <v>7596</v>
      </c>
      <c r="D7085" s="23" t="s">
        <v>12297</v>
      </c>
      <c r="E7085" s="24">
        <v>46.83</v>
      </c>
    </row>
    <row r="7086" spans="2:5" ht="50.1" customHeight="1">
      <c r="B7086" s="23">
        <v>36170</v>
      </c>
      <c r="C7086" s="23" t="s">
        <v>7597</v>
      </c>
      <c r="D7086" s="23" t="s">
        <v>12297</v>
      </c>
      <c r="E7086" s="24">
        <v>40</v>
      </c>
    </row>
    <row r="7087" spans="2:5" ht="50.1" customHeight="1">
      <c r="B7087" s="23">
        <v>12614</v>
      </c>
      <c r="C7087" s="23" t="s">
        <v>7598</v>
      </c>
      <c r="D7087" s="23" t="s">
        <v>12296</v>
      </c>
      <c r="E7087" s="24">
        <v>17.43</v>
      </c>
    </row>
    <row r="7088" spans="2:5" ht="50.1" customHeight="1">
      <c r="B7088" s="23">
        <v>6140</v>
      </c>
      <c r="C7088" s="23" t="s">
        <v>7599</v>
      </c>
      <c r="D7088" s="23" t="s">
        <v>12296</v>
      </c>
      <c r="E7088" s="24">
        <v>2.77</v>
      </c>
    </row>
    <row r="7089" spans="2:5" ht="50.1" customHeight="1">
      <c r="B7089" s="23">
        <v>38399</v>
      </c>
      <c r="C7089" s="23" t="s">
        <v>7600</v>
      </c>
      <c r="D7089" s="23" t="s">
        <v>12296</v>
      </c>
      <c r="E7089" s="24">
        <v>153.04</v>
      </c>
    </row>
    <row r="7090" spans="2:5" ht="50.1" customHeight="1">
      <c r="B7090" s="23">
        <v>735</v>
      </c>
      <c r="C7090" s="23" t="s">
        <v>7601</v>
      </c>
      <c r="D7090" s="23" t="s">
        <v>12296</v>
      </c>
      <c r="E7090" s="24">
        <v>1605.17</v>
      </c>
    </row>
    <row r="7091" spans="2:5" ht="50.1" customHeight="1">
      <c r="B7091" s="23">
        <v>736</v>
      </c>
      <c r="C7091" s="23" t="s">
        <v>7602</v>
      </c>
      <c r="D7091" s="23" t="s">
        <v>12296</v>
      </c>
      <c r="E7091" s="24">
        <v>1349.65</v>
      </c>
    </row>
    <row r="7092" spans="2:5" ht="50.1" customHeight="1">
      <c r="B7092" s="23">
        <v>729</v>
      </c>
      <c r="C7092" s="23" t="s">
        <v>7603</v>
      </c>
      <c r="D7092" s="23" t="s">
        <v>12296</v>
      </c>
      <c r="E7092" s="24">
        <v>550</v>
      </c>
    </row>
    <row r="7093" spans="2:5" ht="50.1" customHeight="1">
      <c r="B7093" s="23">
        <v>39925</v>
      </c>
      <c r="C7093" s="23" t="s">
        <v>7604</v>
      </c>
      <c r="D7093" s="23" t="s">
        <v>12296</v>
      </c>
      <c r="E7093" s="24">
        <v>7947.45</v>
      </c>
    </row>
    <row r="7094" spans="2:5" ht="50.1" customHeight="1">
      <c r="B7094" s="23">
        <v>731</v>
      </c>
      <c r="C7094" s="23" t="s">
        <v>7605</v>
      </c>
      <c r="D7094" s="23" t="s">
        <v>12296</v>
      </c>
      <c r="E7094" s="24">
        <v>535.28</v>
      </c>
    </row>
    <row r="7095" spans="2:5" ht="50.1" customHeight="1">
      <c r="B7095" s="23">
        <v>10575</v>
      </c>
      <c r="C7095" s="23" t="s">
        <v>7606</v>
      </c>
      <c r="D7095" s="23" t="s">
        <v>12296</v>
      </c>
      <c r="E7095" s="24">
        <v>835.35</v>
      </c>
    </row>
    <row r="7096" spans="2:5" ht="50.1" customHeight="1">
      <c r="B7096" s="23">
        <v>733</v>
      </c>
      <c r="C7096" s="23" t="s">
        <v>7607</v>
      </c>
      <c r="D7096" s="23" t="s">
        <v>12296</v>
      </c>
      <c r="E7096" s="24">
        <v>914.61</v>
      </c>
    </row>
    <row r="7097" spans="2:5" ht="50.1" customHeight="1">
      <c r="B7097" s="23">
        <v>732</v>
      </c>
      <c r="C7097" s="23" t="s">
        <v>7608</v>
      </c>
      <c r="D7097" s="23" t="s">
        <v>12296</v>
      </c>
      <c r="E7097" s="24">
        <v>902.31</v>
      </c>
    </row>
    <row r="7098" spans="2:5" ht="50.1" customHeight="1">
      <c r="B7098" s="23">
        <v>737</v>
      </c>
      <c r="C7098" s="23" t="s">
        <v>7609</v>
      </c>
      <c r="D7098" s="23" t="s">
        <v>12296</v>
      </c>
      <c r="E7098" s="24">
        <v>5059.91</v>
      </c>
    </row>
    <row r="7099" spans="2:5" ht="50.1" customHeight="1">
      <c r="B7099" s="23">
        <v>738</v>
      </c>
      <c r="C7099" s="23" t="s">
        <v>7610</v>
      </c>
      <c r="D7099" s="23" t="s">
        <v>12296</v>
      </c>
      <c r="E7099" s="24">
        <v>2346.2399999999998</v>
      </c>
    </row>
    <row r="7100" spans="2:5" ht="50.1" customHeight="1">
      <c r="B7100" s="23">
        <v>740</v>
      </c>
      <c r="C7100" s="23" t="s">
        <v>7611</v>
      </c>
      <c r="D7100" s="23" t="s">
        <v>12296</v>
      </c>
      <c r="E7100" s="24">
        <v>4760.04</v>
      </c>
    </row>
    <row r="7101" spans="2:5" ht="50.1" customHeight="1">
      <c r="B7101" s="23">
        <v>734</v>
      </c>
      <c r="C7101" s="23" t="s">
        <v>7612</v>
      </c>
      <c r="D7101" s="23" t="s">
        <v>12296</v>
      </c>
      <c r="E7101" s="24">
        <v>967.28</v>
      </c>
    </row>
    <row r="7102" spans="2:5" ht="50.1" customHeight="1">
      <c r="B7102" s="23">
        <v>39008</v>
      </c>
      <c r="C7102" s="23" t="s">
        <v>7613</v>
      </c>
      <c r="D7102" s="23" t="s">
        <v>12296</v>
      </c>
      <c r="E7102" s="24">
        <v>35961.4</v>
      </c>
    </row>
    <row r="7103" spans="2:5" ht="50.1" customHeight="1">
      <c r="B7103" s="23">
        <v>39009</v>
      </c>
      <c r="C7103" s="23" t="s">
        <v>7614</v>
      </c>
      <c r="D7103" s="23" t="s">
        <v>12296</v>
      </c>
      <c r="E7103" s="24">
        <v>38528.18</v>
      </c>
    </row>
    <row r="7104" spans="2:5" ht="50.1" customHeight="1">
      <c r="B7104" s="23">
        <v>10587</v>
      </c>
      <c r="C7104" s="23" t="s">
        <v>7615</v>
      </c>
      <c r="D7104" s="23" t="s">
        <v>12296</v>
      </c>
      <c r="E7104" s="24">
        <v>2389.31</v>
      </c>
    </row>
    <row r="7105" spans="2:5" ht="50.1" customHeight="1">
      <c r="B7105" s="23">
        <v>759</v>
      </c>
      <c r="C7105" s="23" t="s">
        <v>7616</v>
      </c>
      <c r="D7105" s="23" t="s">
        <v>12296</v>
      </c>
      <c r="E7105" s="24">
        <v>3435.35</v>
      </c>
    </row>
    <row r="7106" spans="2:5" ht="50.1" customHeight="1">
      <c r="B7106" s="23">
        <v>761</v>
      </c>
      <c r="C7106" s="23" t="s">
        <v>7617</v>
      </c>
      <c r="D7106" s="23" t="s">
        <v>12296</v>
      </c>
      <c r="E7106" s="24">
        <v>5823.21</v>
      </c>
    </row>
    <row r="7107" spans="2:5" ht="50.1" customHeight="1">
      <c r="B7107" s="23">
        <v>750</v>
      </c>
      <c r="C7107" s="23" t="s">
        <v>7618</v>
      </c>
      <c r="D7107" s="23" t="s">
        <v>12296</v>
      </c>
      <c r="E7107" s="24">
        <v>5528.67</v>
      </c>
    </row>
    <row r="7108" spans="2:5" ht="50.1" customHeight="1">
      <c r="B7108" s="23">
        <v>755</v>
      </c>
      <c r="C7108" s="23" t="s">
        <v>7619</v>
      </c>
      <c r="D7108" s="23" t="s">
        <v>12296</v>
      </c>
      <c r="E7108" s="24">
        <v>22687</v>
      </c>
    </row>
    <row r="7109" spans="2:5" ht="50.1" customHeight="1">
      <c r="B7109" s="23">
        <v>749</v>
      </c>
      <c r="C7109" s="23" t="s">
        <v>7620</v>
      </c>
      <c r="D7109" s="23" t="s">
        <v>12296</v>
      </c>
      <c r="E7109" s="24">
        <v>8343.86</v>
      </c>
    </row>
    <row r="7110" spans="2:5" ht="50.1" customHeight="1">
      <c r="B7110" s="23">
        <v>756</v>
      </c>
      <c r="C7110" s="23" t="s">
        <v>7621</v>
      </c>
      <c r="D7110" s="23" t="s">
        <v>12296</v>
      </c>
      <c r="E7110" s="24">
        <v>24743.21</v>
      </c>
    </row>
    <row r="7111" spans="2:5" ht="50.1" customHeight="1">
      <c r="B7111" s="23">
        <v>757</v>
      </c>
      <c r="C7111" s="23" t="s">
        <v>7622</v>
      </c>
      <c r="D7111" s="23" t="s">
        <v>12296</v>
      </c>
      <c r="E7111" s="24">
        <v>11235</v>
      </c>
    </row>
    <row r="7112" spans="2:5" ht="50.1" customHeight="1">
      <c r="B7112" s="23">
        <v>10588</v>
      </c>
      <c r="C7112" s="23" t="s">
        <v>7623</v>
      </c>
      <c r="D7112" s="23" t="s">
        <v>12296</v>
      </c>
      <c r="E7112" s="24">
        <v>2480.4</v>
      </c>
    </row>
    <row r="7113" spans="2:5" ht="50.1" customHeight="1">
      <c r="B7113" s="23">
        <v>10592</v>
      </c>
      <c r="C7113" s="23" t="s">
        <v>7624</v>
      </c>
      <c r="D7113" s="23" t="s">
        <v>12296</v>
      </c>
      <c r="E7113" s="24">
        <v>2996</v>
      </c>
    </row>
    <row r="7114" spans="2:5" ht="50.1" customHeight="1">
      <c r="B7114" s="23">
        <v>10589</v>
      </c>
      <c r="C7114" s="23" t="s">
        <v>7625</v>
      </c>
      <c r="D7114" s="23" t="s">
        <v>12296</v>
      </c>
      <c r="E7114" s="24">
        <v>4024.93</v>
      </c>
    </row>
    <row r="7115" spans="2:5" ht="50.1" customHeight="1">
      <c r="B7115" s="23">
        <v>760</v>
      </c>
      <c r="C7115" s="23" t="s">
        <v>7626</v>
      </c>
      <c r="D7115" s="23" t="s">
        <v>12296</v>
      </c>
      <c r="E7115" s="24">
        <v>22470</v>
      </c>
    </row>
    <row r="7116" spans="2:5" ht="50.1" customHeight="1">
      <c r="B7116" s="23">
        <v>751</v>
      </c>
      <c r="C7116" s="23" t="s">
        <v>7627</v>
      </c>
      <c r="D7116" s="23" t="s">
        <v>12296</v>
      </c>
      <c r="E7116" s="24">
        <v>3539.02</v>
      </c>
    </row>
    <row r="7117" spans="2:5" ht="50.1" customHeight="1">
      <c r="B7117" s="23">
        <v>754</v>
      </c>
      <c r="C7117" s="23" t="s">
        <v>7628</v>
      </c>
      <c r="D7117" s="23" t="s">
        <v>12296</v>
      </c>
      <c r="E7117" s="24">
        <v>5617.5</v>
      </c>
    </row>
    <row r="7118" spans="2:5" ht="50.1" customHeight="1">
      <c r="B7118" s="23">
        <v>14013</v>
      </c>
      <c r="C7118" s="23" t="s">
        <v>7629</v>
      </c>
      <c r="D7118" s="23" t="s">
        <v>12296</v>
      </c>
      <c r="E7118" s="24">
        <v>136729.75</v>
      </c>
    </row>
    <row r="7119" spans="2:5" ht="50.1" customHeight="1">
      <c r="B7119" s="23">
        <v>39917</v>
      </c>
      <c r="C7119" s="23" t="s">
        <v>7630</v>
      </c>
      <c r="D7119" s="23" t="s">
        <v>12296</v>
      </c>
      <c r="E7119" s="24">
        <v>55239.3</v>
      </c>
    </row>
    <row r="7120" spans="2:5" ht="50.1" customHeight="1">
      <c r="B7120" s="23">
        <v>5081</v>
      </c>
      <c r="C7120" s="23" t="s">
        <v>7631</v>
      </c>
      <c r="D7120" s="23" t="s">
        <v>7471</v>
      </c>
      <c r="E7120" s="24">
        <v>18.73</v>
      </c>
    </row>
    <row r="7121" spans="2:5" ht="50.1" customHeight="1">
      <c r="B7121" s="23">
        <v>38167</v>
      </c>
      <c r="C7121" s="23" t="s">
        <v>7632</v>
      </c>
      <c r="D7121" s="23" t="s">
        <v>7471</v>
      </c>
      <c r="E7121" s="24">
        <v>16.14</v>
      </c>
    </row>
    <row r="7122" spans="2:5" ht="50.1" customHeight="1">
      <c r="B7122" s="23">
        <v>36145</v>
      </c>
      <c r="C7122" s="23" t="s">
        <v>7633</v>
      </c>
      <c r="D7122" s="23" t="s">
        <v>7471</v>
      </c>
      <c r="E7122" s="24">
        <v>28.77</v>
      </c>
    </row>
    <row r="7123" spans="2:5" ht="50.1" customHeight="1">
      <c r="B7123" s="23">
        <v>12893</v>
      </c>
      <c r="C7123" s="23" t="s">
        <v>7634</v>
      </c>
      <c r="D7123" s="23" t="s">
        <v>7471</v>
      </c>
      <c r="E7123" s="24">
        <v>47.95</v>
      </c>
    </row>
    <row r="7124" spans="2:5" ht="50.1" customHeight="1">
      <c r="B7124" s="23">
        <v>11685</v>
      </c>
      <c r="C7124" s="23" t="s">
        <v>7635</v>
      </c>
      <c r="D7124" s="23" t="s">
        <v>12296</v>
      </c>
      <c r="E7124" s="24">
        <v>17.440000000000001</v>
      </c>
    </row>
    <row r="7125" spans="2:5" ht="50.1" customHeight="1">
      <c r="B7125" s="23">
        <v>11679</v>
      </c>
      <c r="C7125" s="23" t="s">
        <v>7636</v>
      </c>
      <c r="D7125" s="23" t="s">
        <v>12296</v>
      </c>
      <c r="E7125" s="24">
        <v>5.41</v>
      </c>
    </row>
    <row r="7126" spans="2:5" ht="50.1" customHeight="1">
      <c r="B7126" s="23">
        <v>11680</v>
      </c>
      <c r="C7126" s="23" t="s">
        <v>7637</v>
      </c>
      <c r="D7126" s="23" t="s">
        <v>12296</v>
      </c>
      <c r="E7126" s="24">
        <v>4.46</v>
      </c>
    </row>
    <row r="7127" spans="2:5" ht="50.1" customHeight="1">
      <c r="B7127" s="23">
        <v>2512</v>
      </c>
      <c r="C7127" s="23" t="s">
        <v>7638</v>
      </c>
      <c r="D7127" s="23" t="s">
        <v>12296</v>
      </c>
      <c r="E7127" s="24">
        <v>17.07</v>
      </c>
    </row>
    <row r="7128" spans="2:5" ht="50.1" customHeight="1">
      <c r="B7128" s="23">
        <v>4374</v>
      </c>
      <c r="C7128" s="23" t="s">
        <v>7639</v>
      </c>
      <c r="D7128" s="23" t="s">
        <v>12296</v>
      </c>
      <c r="E7128" s="24">
        <v>0.22</v>
      </c>
    </row>
    <row r="7129" spans="2:5" ht="50.1" customHeight="1">
      <c r="B7129" s="23">
        <v>7568</v>
      </c>
      <c r="C7129" s="23" t="s">
        <v>7640</v>
      </c>
      <c r="D7129" s="23" t="s">
        <v>12296</v>
      </c>
      <c r="E7129" s="24">
        <v>0.36</v>
      </c>
    </row>
    <row r="7130" spans="2:5" ht="50.1" customHeight="1">
      <c r="B7130" s="23">
        <v>7584</v>
      </c>
      <c r="C7130" s="23" t="s">
        <v>7641</v>
      </c>
      <c r="D7130" s="23" t="s">
        <v>12296</v>
      </c>
      <c r="E7130" s="24">
        <v>0.56000000000000005</v>
      </c>
    </row>
    <row r="7131" spans="2:5" ht="50.1" customHeight="1">
      <c r="B7131" s="23">
        <v>11945</v>
      </c>
      <c r="C7131" s="23" t="s">
        <v>7642</v>
      </c>
      <c r="D7131" s="23" t="s">
        <v>12296</v>
      </c>
      <c r="E7131" s="24">
        <v>0.03</v>
      </c>
    </row>
    <row r="7132" spans="2:5" ht="50.1" customHeight="1">
      <c r="B7132" s="23">
        <v>11946</v>
      </c>
      <c r="C7132" s="23" t="s">
        <v>7643</v>
      </c>
      <c r="D7132" s="23" t="s">
        <v>12296</v>
      </c>
      <c r="E7132" s="24">
        <v>0.04</v>
      </c>
    </row>
    <row r="7133" spans="2:5" ht="50.1" customHeight="1">
      <c r="B7133" s="23">
        <v>4375</v>
      </c>
      <c r="C7133" s="23" t="s">
        <v>7644</v>
      </c>
      <c r="D7133" s="23" t="s">
        <v>12296</v>
      </c>
      <c r="E7133" s="24">
        <v>0.06</v>
      </c>
    </row>
    <row r="7134" spans="2:5" ht="50.1" customHeight="1">
      <c r="B7134" s="23">
        <v>11950</v>
      </c>
      <c r="C7134" s="23" t="s">
        <v>7645</v>
      </c>
      <c r="D7134" s="23" t="s">
        <v>12296</v>
      </c>
      <c r="E7134" s="24">
        <v>0.12</v>
      </c>
    </row>
    <row r="7135" spans="2:5" ht="50.1" customHeight="1">
      <c r="B7135" s="23">
        <v>4376</v>
      </c>
      <c r="C7135" s="23" t="s">
        <v>7646</v>
      </c>
      <c r="D7135" s="23" t="s">
        <v>12296</v>
      </c>
      <c r="E7135" s="24">
        <v>0.11</v>
      </c>
    </row>
    <row r="7136" spans="2:5" ht="50.1" customHeight="1">
      <c r="B7136" s="23">
        <v>7583</v>
      </c>
      <c r="C7136" s="23" t="s">
        <v>7647</v>
      </c>
      <c r="D7136" s="23" t="s">
        <v>12296</v>
      </c>
      <c r="E7136" s="24">
        <v>0.25</v>
      </c>
    </row>
    <row r="7137" spans="2:5" ht="50.1" customHeight="1">
      <c r="B7137" s="23">
        <v>4350</v>
      </c>
      <c r="C7137" s="23" t="s">
        <v>7648</v>
      </c>
      <c r="D7137" s="23" t="s">
        <v>12296</v>
      </c>
      <c r="E7137" s="24">
        <v>0.37</v>
      </c>
    </row>
    <row r="7138" spans="2:5" ht="50.1" customHeight="1">
      <c r="B7138" s="23">
        <v>39886</v>
      </c>
      <c r="C7138" s="23" t="s">
        <v>7649</v>
      </c>
      <c r="D7138" s="23" t="s">
        <v>12296</v>
      </c>
      <c r="E7138" s="24">
        <v>3.05</v>
      </c>
    </row>
    <row r="7139" spans="2:5" ht="50.1" customHeight="1">
      <c r="B7139" s="23">
        <v>39887</v>
      </c>
      <c r="C7139" s="23" t="s">
        <v>7650</v>
      </c>
      <c r="D7139" s="23" t="s">
        <v>12296</v>
      </c>
      <c r="E7139" s="24">
        <v>4.58</v>
      </c>
    </row>
    <row r="7140" spans="2:5" ht="50.1" customHeight="1">
      <c r="B7140" s="23">
        <v>39888</v>
      </c>
      <c r="C7140" s="23" t="s">
        <v>7651</v>
      </c>
      <c r="D7140" s="23" t="s">
        <v>12296</v>
      </c>
      <c r="E7140" s="24">
        <v>10.47</v>
      </c>
    </row>
    <row r="7141" spans="2:5" ht="50.1" customHeight="1">
      <c r="B7141" s="23">
        <v>39890</v>
      </c>
      <c r="C7141" s="23" t="s">
        <v>7652</v>
      </c>
      <c r="D7141" s="23" t="s">
        <v>12296</v>
      </c>
      <c r="E7141" s="24">
        <v>17.87</v>
      </c>
    </row>
    <row r="7142" spans="2:5" ht="50.1" customHeight="1">
      <c r="B7142" s="23">
        <v>39891</v>
      </c>
      <c r="C7142" s="23" t="s">
        <v>7653</v>
      </c>
      <c r="D7142" s="23" t="s">
        <v>12296</v>
      </c>
      <c r="E7142" s="24">
        <v>25.2</v>
      </c>
    </row>
    <row r="7143" spans="2:5" ht="50.1" customHeight="1">
      <c r="B7143" s="23">
        <v>39892</v>
      </c>
      <c r="C7143" s="23" t="s">
        <v>7654</v>
      </c>
      <c r="D7143" s="23" t="s">
        <v>12296</v>
      </c>
      <c r="E7143" s="24">
        <v>78.56</v>
      </c>
    </row>
    <row r="7144" spans="2:5" ht="50.1" customHeight="1">
      <c r="B7144" s="23">
        <v>790</v>
      </c>
      <c r="C7144" s="23" t="s">
        <v>7655</v>
      </c>
      <c r="D7144" s="23" t="s">
        <v>12296</v>
      </c>
      <c r="E7144" s="24">
        <v>11.85</v>
      </c>
    </row>
    <row r="7145" spans="2:5" ht="50.1" customHeight="1">
      <c r="B7145" s="23">
        <v>766</v>
      </c>
      <c r="C7145" s="23" t="s">
        <v>7656</v>
      </c>
      <c r="D7145" s="23" t="s">
        <v>12296</v>
      </c>
      <c r="E7145" s="24">
        <v>11.85</v>
      </c>
    </row>
    <row r="7146" spans="2:5" ht="50.1" customHeight="1">
      <c r="B7146" s="23">
        <v>791</v>
      </c>
      <c r="C7146" s="23" t="s">
        <v>7657</v>
      </c>
      <c r="D7146" s="23" t="s">
        <v>12296</v>
      </c>
      <c r="E7146" s="24">
        <v>11.85</v>
      </c>
    </row>
    <row r="7147" spans="2:5" ht="50.1" customHeight="1">
      <c r="B7147" s="23">
        <v>767</v>
      </c>
      <c r="C7147" s="23" t="s">
        <v>7658</v>
      </c>
      <c r="D7147" s="23" t="s">
        <v>12296</v>
      </c>
      <c r="E7147" s="24">
        <v>11.85</v>
      </c>
    </row>
    <row r="7148" spans="2:5" ht="50.1" customHeight="1">
      <c r="B7148" s="23">
        <v>768</v>
      </c>
      <c r="C7148" s="23" t="s">
        <v>7659</v>
      </c>
      <c r="D7148" s="23" t="s">
        <v>12296</v>
      </c>
      <c r="E7148" s="24">
        <v>9.31</v>
      </c>
    </row>
    <row r="7149" spans="2:5" ht="50.1" customHeight="1">
      <c r="B7149" s="23">
        <v>789</v>
      </c>
      <c r="C7149" s="23" t="s">
        <v>7660</v>
      </c>
      <c r="D7149" s="23" t="s">
        <v>12296</v>
      </c>
      <c r="E7149" s="24">
        <v>9.11</v>
      </c>
    </row>
    <row r="7150" spans="2:5" ht="50.1" customHeight="1">
      <c r="B7150" s="23">
        <v>769</v>
      </c>
      <c r="C7150" s="23" t="s">
        <v>7661</v>
      </c>
      <c r="D7150" s="23" t="s">
        <v>12296</v>
      </c>
      <c r="E7150" s="24">
        <v>9.31</v>
      </c>
    </row>
    <row r="7151" spans="2:5" ht="50.1" customHeight="1">
      <c r="B7151" s="23">
        <v>770</v>
      </c>
      <c r="C7151" s="23" t="s">
        <v>7662</v>
      </c>
      <c r="D7151" s="23" t="s">
        <v>12296</v>
      </c>
      <c r="E7151" s="24">
        <v>3.28</v>
      </c>
    </row>
    <row r="7152" spans="2:5" ht="50.1" customHeight="1">
      <c r="B7152" s="23">
        <v>12394</v>
      </c>
      <c r="C7152" s="23" t="s">
        <v>7663</v>
      </c>
      <c r="D7152" s="23" t="s">
        <v>12296</v>
      </c>
      <c r="E7152" s="24">
        <v>3.28</v>
      </c>
    </row>
    <row r="7153" spans="2:5" ht="50.1" customHeight="1">
      <c r="B7153" s="23">
        <v>764</v>
      </c>
      <c r="C7153" s="23" t="s">
        <v>7664</v>
      </c>
      <c r="D7153" s="23" t="s">
        <v>12296</v>
      </c>
      <c r="E7153" s="24">
        <v>5.73</v>
      </c>
    </row>
    <row r="7154" spans="2:5" ht="50.1" customHeight="1">
      <c r="B7154" s="23">
        <v>765</v>
      </c>
      <c r="C7154" s="23" t="s">
        <v>7665</v>
      </c>
      <c r="D7154" s="23" t="s">
        <v>12296</v>
      </c>
      <c r="E7154" s="24">
        <v>5.73</v>
      </c>
    </row>
    <row r="7155" spans="2:5" ht="50.1" customHeight="1">
      <c r="B7155" s="23">
        <v>787</v>
      </c>
      <c r="C7155" s="23" t="s">
        <v>7666</v>
      </c>
      <c r="D7155" s="23" t="s">
        <v>12296</v>
      </c>
      <c r="E7155" s="24">
        <v>25.59</v>
      </c>
    </row>
    <row r="7156" spans="2:5" ht="50.1" customHeight="1">
      <c r="B7156" s="23">
        <v>774</v>
      </c>
      <c r="C7156" s="23" t="s">
        <v>7667</v>
      </c>
      <c r="D7156" s="23" t="s">
        <v>12296</v>
      </c>
      <c r="E7156" s="24">
        <v>25.59</v>
      </c>
    </row>
    <row r="7157" spans="2:5" ht="50.1" customHeight="1">
      <c r="B7157" s="23">
        <v>773</v>
      </c>
      <c r="C7157" s="23" t="s">
        <v>7668</v>
      </c>
      <c r="D7157" s="23" t="s">
        <v>12296</v>
      </c>
      <c r="E7157" s="24">
        <v>25.59</v>
      </c>
    </row>
    <row r="7158" spans="2:5" ht="50.1" customHeight="1">
      <c r="B7158" s="23">
        <v>775</v>
      </c>
      <c r="C7158" s="23" t="s">
        <v>7669</v>
      </c>
      <c r="D7158" s="23" t="s">
        <v>12296</v>
      </c>
      <c r="E7158" s="24">
        <v>25.59</v>
      </c>
    </row>
    <row r="7159" spans="2:5" ht="50.1" customHeight="1">
      <c r="B7159" s="23">
        <v>788</v>
      </c>
      <c r="C7159" s="23" t="s">
        <v>7670</v>
      </c>
      <c r="D7159" s="23" t="s">
        <v>12296</v>
      </c>
      <c r="E7159" s="24">
        <v>15.91</v>
      </c>
    </row>
    <row r="7160" spans="2:5" ht="50.1" customHeight="1">
      <c r="B7160" s="23">
        <v>772</v>
      </c>
      <c r="C7160" s="23" t="s">
        <v>7671</v>
      </c>
      <c r="D7160" s="23" t="s">
        <v>12296</v>
      </c>
      <c r="E7160" s="24">
        <v>15.91</v>
      </c>
    </row>
    <row r="7161" spans="2:5" ht="50.1" customHeight="1">
      <c r="B7161" s="23">
        <v>771</v>
      </c>
      <c r="C7161" s="23" t="s">
        <v>7672</v>
      </c>
      <c r="D7161" s="23" t="s">
        <v>12296</v>
      </c>
      <c r="E7161" s="24">
        <v>15.91</v>
      </c>
    </row>
    <row r="7162" spans="2:5" ht="50.1" customHeight="1">
      <c r="B7162" s="23">
        <v>779</v>
      </c>
      <c r="C7162" s="23" t="s">
        <v>7673</v>
      </c>
      <c r="D7162" s="23" t="s">
        <v>12296</v>
      </c>
      <c r="E7162" s="24">
        <v>3.95</v>
      </c>
    </row>
    <row r="7163" spans="2:5" ht="50.1" customHeight="1">
      <c r="B7163" s="23">
        <v>776</v>
      </c>
      <c r="C7163" s="23" t="s">
        <v>7674</v>
      </c>
      <c r="D7163" s="23" t="s">
        <v>12296</v>
      </c>
      <c r="E7163" s="24">
        <v>37.729999999999997</v>
      </c>
    </row>
    <row r="7164" spans="2:5" ht="50.1" customHeight="1">
      <c r="B7164" s="23">
        <v>777</v>
      </c>
      <c r="C7164" s="23" t="s">
        <v>7675</v>
      </c>
      <c r="D7164" s="23" t="s">
        <v>12296</v>
      </c>
      <c r="E7164" s="24">
        <v>36.68</v>
      </c>
    </row>
    <row r="7165" spans="2:5" ht="50.1" customHeight="1">
      <c r="B7165" s="23">
        <v>780</v>
      </c>
      <c r="C7165" s="23" t="s">
        <v>7676</v>
      </c>
      <c r="D7165" s="23" t="s">
        <v>12296</v>
      </c>
      <c r="E7165" s="24">
        <v>36.86</v>
      </c>
    </row>
    <row r="7166" spans="2:5" ht="50.1" customHeight="1">
      <c r="B7166" s="23">
        <v>778</v>
      </c>
      <c r="C7166" s="23" t="s">
        <v>7677</v>
      </c>
      <c r="D7166" s="23" t="s">
        <v>12296</v>
      </c>
      <c r="E7166" s="24">
        <v>37.729999999999997</v>
      </c>
    </row>
    <row r="7167" spans="2:5" ht="50.1" customHeight="1">
      <c r="B7167" s="23">
        <v>781</v>
      </c>
      <c r="C7167" s="23" t="s">
        <v>7678</v>
      </c>
      <c r="D7167" s="23" t="s">
        <v>12296</v>
      </c>
      <c r="E7167" s="24">
        <v>69.709999999999994</v>
      </c>
    </row>
    <row r="7168" spans="2:5" ht="50.1" customHeight="1">
      <c r="B7168" s="23">
        <v>786</v>
      </c>
      <c r="C7168" s="23" t="s">
        <v>7679</v>
      </c>
      <c r="D7168" s="23" t="s">
        <v>12296</v>
      </c>
      <c r="E7168" s="24">
        <v>69.709999999999994</v>
      </c>
    </row>
    <row r="7169" spans="2:5" ht="50.1" customHeight="1">
      <c r="B7169" s="23">
        <v>782</v>
      </c>
      <c r="C7169" s="23" t="s">
        <v>7680</v>
      </c>
      <c r="D7169" s="23" t="s">
        <v>12296</v>
      </c>
      <c r="E7169" s="24">
        <v>69.709999999999994</v>
      </c>
    </row>
    <row r="7170" spans="2:5" ht="50.1" customHeight="1">
      <c r="B7170" s="23">
        <v>783</v>
      </c>
      <c r="C7170" s="23" t="s">
        <v>7681</v>
      </c>
      <c r="D7170" s="23" t="s">
        <v>12296</v>
      </c>
      <c r="E7170" s="24">
        <v>190.8</v>
      </c>
    </row>
    <row r="7171" spans="2:5" ht="50.1" customHeight="1">
      <c r="B7171" s="23">
        <v>785</v>
      </c>
      <c r="C7171" s="23" t="s">
        <v>7682</v>
      </c>
      <c r="D7171" s="23" t="s">
        <v>12296</v>
      </c>
      <c r="E7171" s="24">
        <v>201.6</v>
      </c>
    </row>
    <row r="7172" spans="2:5" ht="50.1" customHeight="1">
      <c r="B7172" s="23">
        <v>784</v>
      </c>
      <c r="C7172" s="23" t="s">
        <v>7683</v>
      </c>
      <c r="D7172" s="23" t="s">
        <v>12296</v>
      </c>
      <c r="E7172" s="24">
        <v>216.26</v>
      </c>
    </row>
    <row r="7173" spans="2:5" ht="50.1" customHeight="1">
      <c r="B7173" s="23">
        <v>831</v>
      </c>
      <c r="C7173" s="23" t="s">
        <v>7684</v>
      </c>
      <c r="D7173" s="23" t="s">
        <v>12296</v>
      </c>
      <c r="E7173" s="24">
        <v>46.01</v>
      </c>
    </row>
    <row r="7174" spans="2:5" ht="50.1" customHeight="1">
      <c r="B7174" s="23">
        <v>828</v>
      </c>
      <c r="C7174" s="23" t="s">
        <v>7685</v>
      </c>
      <c r="D7174" s="23" t="s">
        <v>12296</v>
      </c>
      <c r="E7174" s="24">
        <v>0.26</v>
      </c>
    </row>
    <row r="7175" spans="2:5" ht="50.1" customHeight="1">
      <c r="B7175" s="23">
        <v>829</v>
      </c>
      <c r="C7175" s="23" t="s">
        <v>7686</v>
      </c>
      <c r="D7175" s="23" t="s">
        <v>12296</v>
      </c>
      <c r="E7175" s="24">
        <v>0.55000000000000004</v>
      </c>
    </row>
    <row r="7176" spans="2:5" ht="50.1" customHeight="1">
      <c r="B7176" s="23">
        <v>812</v>
      </c>
      <c r="C7176" s="23" t="s">
        <v>7687</v>
      </c>
      <c r="D7176" s="23" t="s">
        <v>12296</v>
      </c>
      <c r="E7176" s="24">
        <v>1.21</v>
      </c>
    </row>
    <row r="7177" spans="2:5" ht="50.1" customHeight="1">
      <c r="B7177" s="23">
        <v>819</v>
      </c>
      <c r="C7177" s="23" t="s">
        <v>7688</v>
      </c>
      <c r="D7177" s="23" t="s">
        <v>12296</v>
      </c>
      <c r="E7177" s="24">
        <v>1.98</v>
      </c>
    </row>
    <row r="7178" spans="2:5" ht="50.1" customHeight="1">
      <c r="B7178" s="23">
        <v>818</v>
      </c>
      <c r="C7178" s="23" t="s">
        <v>7689</v>
      </c>
      <c r="D7178" s="23" t="s">
        <v>12296</v>
      </c>
      <c r="E7178" s="24">
        <v>3.34</v>
      </c>
    </row>
    <row r="7179" spans="2:5" ht="50.1" customHeight="1">
      <c r="B7179" s="23">
        <v>823</v>
      </c>
      <c r="C7179" s="23" t="s">
        <v>7690</v>
      </c>
      <c r="D7179" s="23" t="s">
        <v>12296</v>
      </c>
      <c r="E7179" s="24">
        <v>10.06</v>
      </c>
    </row>
    <row r="7180" spans="2:5" ht="50.1" customHeight="1">
      <c r="B7180" s="23">
        <v>830</v>
      </c>
      <c r="C7180" s="23" t="s">
        <v>7691</v>
      </c>
      <c r="D7180" s="23" t="s">
        <v>12296</v>
      </c>
      <c r="E7180" s="24">
        <v>8.2899999999999991</v>
      </c>
    </row>
    <row r="7181" spans="2:5" ht="50.1" customHeight="1">
      <c r="B7181" s="23">
        <v>826</v>
      </c>
      <c r="C7181" s="23" t="s">
        <v>7692</v>
      </c>
      <c r="D7181" s="23" t="s">
        <v>12296</v>
      </c>
      <c r="E7181" s="24">
        <v>25.8</v>
      </c>
    </row>
    <row r="7182" spans="2:5" ht="50.1" customHeight="1">
      <c r="B7182" s="23">
        <v>827</v>
      </c>
      <c r="C7182" s="23" t="s">
        <v>7693</v>
      </c>
      <c r="D7182" s="23" t="s">
        <v>12296</v>
      </c>
      <c r="E7182" s="24">
        <v>21.8</v>
      </c>
    </row>
    <row r="7183" spans="2:5" ht="50.1" customHeight="1">
      <c r="B7183" s="23">
        <v>832</v>
      </c>
      <c r="C7183" s="23" t="s">
        <v>7694</v>
      </c>
      <c r="D7183" s="23" t="s">
        <v>12296</v>
      </c>
      <c r="E7183" s="24">
        <v>1.5</v>
      </c>
    </row>
    <row r="7184" spans="2:5" ht="50.1" customHeight="1">
      <c r="B7184" s="23">
        <v>833</v>
      </c>
      <c r="C7184" s="23" t="s">
        <v>7695</v>
      </c>
      <c r="D7184" s="23" t="s">
        <v>12296</v>
      </c>
      <c r="E7184" s="24">
        <v>2.13</v>
      </c>
    </row>
    <row r="7185" spans="2:5" ht="50.1" customHeight="1">
      <c r="B7185" s="23">
        <v>834</v>
      </c>
      <c r="C7185" s="23" t="s">
        <v>7696</v>
      </c>
      <c r="D7185" s="23" t="s">
        <v>12296</v>
      </c>
      <c r="E7185" s="24">
        <v>2.34</v>
      </c>
    </row>
    <row r="7186" spans="2:5" ht="50.1" customHeight="1">
      <c r="B7186" s="23">
        <v>825</v>
      </c>
      <c r="C7186" s="23" t="s">
        <v>7697</v>
      </c>
      <c r="D7186" s="23" t="s">
        <v>12296</v>
      </c>
      <c r="E7186" s="24">
        <v>2.61</v>
      </c>
    </row>
    <row r="7187" spans="2:5" ht="50.1" customHeight="1">
      <c r="B7187" s="23">
        <v>813</v>
      </c>
      <c r="C7187" s="23" t="s">
        <v>7698</v>
      </c>
      <c r="D7187" s="23" t="s">
        <v>12296</v>
      </c>
      <c r="E7187" s="24">
        <v>2.57</v>
      </c>
    </row>
    <row r="7188" spans="2:5" ht="50.1" customHeight="1">
      <c r="B7188" s="23">
        <v>820</v>
      </c>
      <c r="C7188" s="23" t="s">
        <v>7699</v>
      </c>
      <c r="D7188" s="23" t="s">
        <v>12296</v>
      </c>
      <c r="E7188" s="24">
        <v>3.26</v>
      </c>
    </row>
    <row r="7189" spans="2:5" ht="50.1" customHeight="1">
      <c r="B7189" s="23">
        <v>816</v>
      </c>
      <c r="C7189" s="23" t="s">
        <v>7700</v>
      </c>
      <c r="D7189" s="23" t="s">
        <v>12296</v>
      </c>
      <c r="E7189" s="24">
        <v>5.55</v>
      </c>
    </row>
    <row r="7190" spans="2:5" ht="50.1" customHeight="1">
      <c r="B7190" s="23">
        <v>814</v>
      </c>
      <c r="C7190" s="23" t="s">
        <v>7701</v>
      </c>
      <c r="D7190" s="23" t="s">
        <v>12296</v>
      </c>
      <c r="E7190" s="24">
        <v>6.71</v>
      </c>
    </row>
    <row r="7191" spans="2:5" ht="50.1" customHeight="1">
      <c r="B7191" s="23">
        <v>815</v>
      </c>
      <c r="C7191" s="23" t="s">
        <v>7702</v>
      </c>
      <c r="D7191" s="23" t="s">
        <v>12296</v>
      </c>
      <c r="E7191" s="24">
        <v>7.25</v>
      </c>
    </row>
    <row r="7192" spans="2:5" ht="50.1" customHeight="1">
      <c r="B7192" s="23">
        <v>822</v>
      </c>
      <c r="C7192" s="23" t="s">
        <v>7703</v>
      </c>
      <c r="D7192" s="23" t="s">
        <v>12296</v>
      </c>
      <c r="E7192" s="24">
        <v>8.83</v>
      </c>
    </row>
    <row r="7193" spans="2:5" ht="50.1" customHeight="1">
      <c r="B7193" s="23">
        <v>821</v>
      </c>
      <c r="C7193" s="23" t="s">
        <v>7704</v>
      </c>
      <c r="D7193" s="23" t="s">
        <v>12296</v>
      </c>
      <c r="E7193" s="24">
        <v>10.32</v>
      </c>
    </row>
    <row r="7194" spans="2:5" ht="50.1" customHeight="1">
      <c r="B7194" s="23">
        <v>817</v>
      </c>
      <c r="C7194" s="23" t="s">
        <v>7705</v>
      </c>
      <c r="D7194" s="23" t="s">
        <v>12296</v>
      </c>
      <c r="E7194" s="24">
        <v>12.28</v>
      </c>
    </row>
    <row r="7195" spans="2:5" ht="50.1" customHeight="1">
      <c r="B7195" s="23">
        <v>20086</v>
      </c>
      <c r="C7195" s="23" t="s">
        <v>7706</v>
      </c>
      <c r="D7195" s="23" t="s">
        <v>12296</v>
      </c>
      <c r="E7195" s="24">
        <v>1.29</v>
      </c>
    </row>
    <row r="7196" spans="2:5" ht="50.1" customHeight="1">
      <c r="B7196" s="23">
        <v>39191</v>
      </c>
      <c r="C7196" s="23" t="s">
        <v>7707</v>
      </c>
      <c r="D7196" s="23" t="s">
        <v>12296</v>
      </c>
      <c r="E7196" s="24">
        <v>10.69</v>
      </c>
    </row>
    <row r="7197" spans="2:5" ht="50.1" customHeight="1">
      <c r="B7197" s="23">
        <v>39190</v>
      </c>
      <c r="C7197" s="23" t="s">
        <v>7708</v>
      </c>
      <c r="D7197" s="23" t="s">
        <v>12296</v>
      </c>
      <c r="E7197" s="24">
        <v>11.17</v>
      </c>
    </row>
    <row r="7198" spans="2:5" ht="50.1" customHeight="1">
      <c r="B7198" s="23">
        <v>39189</v>
      </c>
      <c r="C7198" s="23" t="s">
        <v>7709</v>
      </c>
      <c r="D7198" s="23" t="s">
        <v>12296</v>
      </c>
      <c r="E7198" s="24">
        <v>11.82</v>
      </c>
    </row>
    <row r="7199" spans="2:5" ht="50.1" customHeight="1">
      <c r="B7199" s="23">
        <v>39186</v>
      </c>
      <c r="C7199" s="23" t="s">
        <v>7710</v>
      </c>
      <c r="D7199" s="23" t="s">
        <v>12296</v>
      </c>
      <c r="E7199" s="24">
        <v>10.58</v>
      </c>
    </row>
    <row r="7200" spans="2:5" ht="50.1" customHeight="1">
      <c r="B7200" s="23">
        <v>39188</v>
      </c>
      <c r="C7200" s="23" t="s">
        <v>7711</v>
      </c>
      <c r="D7200" s="23" t="s">
        <v>12296</v>
      </c>
      <c r="E7200" s="24">
        <v>8.6999999999999993</v>
      </c>
    </row>
    <row r="7201" spans="2:5" ht="50.1" customHeight="1">
      <c r="B7201" s="23">
        <v>39187</v>
      </c>
      <c r="C7201" s="23" t="s">
        <v>7712</v>
      </c>
      <c r="D7201" s="23" t="s">
        <v>12296</v>
      </c>
      <c r="E7201" s="24">
        <v>9.1199999999999992</v>
      </c>
    </row>
    <row r="7202" spans="2:5" ht="50.1" customHeight="1">
      <c r="B7202" s="23">
        <v>39184</v>
      </c>
      <c r="C7202" s="23" t="s">
        <v>7713</v>
      </c>
      <c r="D7202" s="23" t="s">
        <v>12296</v>
      </c>
      <c r="E7202" s="24">
        <v>3.43</v>
      </c>
    </row>
    <row r="7203" spans="2:5" ht="50.1" customHeight="1">
      <c r="B7203" s="23">
        <v>39185</v>
      </c>
      <c r="C7203" s="23" t="s">
        <v>7714</v>
      </c>
      <c r="D7203" s="23" t="s">
        <v>12296</v>
      </c>
      <c r="E7203" s="24">
        <v>3.13</v>
      </c>
    </row>
    <row r="7204" spans="2:5" ht="50.1" customHeight="1">
      <c r="B7204" s="23">
        <v>39198</v>
      </c>
      <c r="C7204" s="23" t="s">
        <v>7715</v>
      </c>
      <c r="D7204" s="23" t="s">
        <v>12296</v>
      </c>
      <c r="E7204" s="24">
        <v>35.090000000000003</v>
      </c>
    </row>
    <row r="7205" spans="2:5" ht="50.1" customHeight="1">
      <c r="B7205" s="23">
        <v>39197</v>
      </c>
      <c r="C7205" s="23" t="s">
        <v>7716</v>
      </c>
      <c r="D7205" s="23" t="s">
        <v>12296</v>
      </c>
      <c r="E7205" s="24">
        <v>36.659999999999997</v>
      </c>
    </row>
    <row r="7206" spans="2:5" ht="50.1" customHeight="1">
      <c r="B7206" s="23">
        <v>39196</v>
      </c>
      <c r="C7206" s="23" t="s">
        <v>7717</v>
      </c>
      <c r="D7206" s="23" t="s">
        <v>12296</v>
      </c>
      <c r="E7206" s="24">
        <v>37.81</v>
      </c>
    </row>
    <row r="7207" spans="2:5" ht="50.1" customHeight="1">
      <c r="B7207" s="23">
        <v>39199</v>
      </c>
      <c r="C7207" s="23" t="s">
        <v>7718</v>
      </c>
      <c r="D7207" s="23" t="s">
        <v>12296</v>
      </c>
      <c r="E7207" s="24">
        <v>33.770000000000003</v>
      </c>
    </row>
    <row r="7208" spans="2:5" ht="50.1" customHeight="1">
      <c r="B7208" s="23">
        <v>39195</v>
      </c>
      <c r="C7208" s="23" t="s">
        <v>7719</v>
      </c>
      <c r="D7208" s="23" t="s">
        <v>12296</v>
      </c>
      <c r="E7208" s="24">
        <v>19.489999999999998</v>
      </c>
    </row>
    <row r="7209" spans="2:5" ht="50.1" customHeight="1">
      <c r="B7209" s="23">
        <v>39194</v>
      </c>
      <c r="C7209" s="23" t="s">
        <v>7720</v>
      </c>
      <c r="D7209" s="23" t="s">
        <v>12296</v>
      </c>
      <c r="E7209" s="24">
        <v>20.86</v>
      </c>
    </row>
    <row r="7210" spans="2:5" ht="50.1" customHeight="1">
      <c r="B7210" s="23">
        <v>39193</v>
      </c>
      <c r="C7210" s="23" t="s">
        <v>7721</v>
      </c>
      <c r="D7210" s="23" t="s">
        <v>12296</v>
      </c>
      <c r="E7210" s="24">
        <v>22.86</v>
      </c>
    </row>
    <row r="7211" spans="2:5" ht="50.1" customHeight="1">
      <c r="B7211" s="23">
        <v>39192</v>
      </c>
      <c r="C7211" s="23" t="s">
        <v>7722</v>
      </c>
      <c r="D7211" s="23" t="s">
        <v>12296</v>
      </c>
      <c r="E7211" s="24">
        <v>23.78</v>
      </c>
    </row>
    <row r="7212" spans="2:5" ht="50.1" customHeight="1">
      <c r="B7212" s="23">
        <v>39920</v>
      </c>
      <c r="C7212" s="23" t="s">
        <v>7723</v>
      </c>
      <c r="D7212" s="23" t="s">
        <v>12296</v>
      </c>
      <c r="E7212" s="24">
        <v>2.88</v>
      </c>
    </row>
    <row r="7213" spans="2:5" ht="50.1" customHeight="1">
      <c r="B7213" s="23">
        <v>39201</v>
      </c>
      <c r="C7213" s="23" t="s">
        <v>7724</v>
      </c>
      <c r="D7213" s="23" t="s">
        <v>12296</v>
      </c>
      <c r="E7213" s="24">
        <v>41.96</v>
      </c>
    </row>
    <row r="7214" spans="2:5" ht="50.1" customHeight="1">
      <c r="B7214" s="23">
        <v>39200</v>
      </c>
      <c r="C7214" s="23" t="s">
        <v>7725</v>
      </c>
      <c r="D7214" s="23" t="s">
        <v>12296</v>
      </c>
      <c r="E7214" s="24">
        <v>42.29</v>
      </c>
    </row>
    <row r="7215" spans="2:5" ht="50.1" customHeight="1">
      <c r="B7215" s="23">
        <v>39203</v>
      </c>
      <c r="C7215" s="23" t="s">
        <v>7726</v>
      </c>
      <c r="D7215" s="23" t="s">
        <v>12296</v>
      </c>
      <c r="E7215" s="24">
        <v>34.15</v>
      </c>
    </row>
    <row r="7216" spans="2:5" ht="50.1" customHeight="1">
      <c r="B7216" s="23">
        <v>39202</v>
      </c>
      <c r="C7216" s="23" t="s">
        <v>7727</v>
      </c>
      <c r="D7216" s="23" t="s">
        <v>12296</v>
      </c>
      <c r="E7216" s="24">
        <v>40.119999999999997</v>
      </c>
    </row>
    <row r="7217" spans="2:5" ht="50.1" customHeight="1">
      <c r="B7217" s="23">
        <v>39205</v>
      </c>
      <c r="C7217" s="23" t="s">
        <v>7728</v>
      </c>
      <c r="D7217" s="23" t="s">
        <v>12296</v>
      </c>
      <c r="E7217" s="24">
        <v>66.930000000000007</v>
      </c>
    </row>
    <row r="7218" spans="2:5" ht="50.1" customHeight="1">
      <c r="B7218" s="23">
        <v>39204</v>
      </c>
      <c r="C7218" s="23" t="s">
        <v>7729</v>
      </c>
      <c r="D7218" s="23" t="s">
        <v>12296</v>
      </c>
      <c r="E7218" s="24">
        <v>68.55</v>
      </c>
    </row>
    <row r="7219" spans="2:5" ht="50.1" customHeight="1">
      <c r="B7219" s="23">
        <v>39206</v>
      </c>
      <c r="C7219" s="23" t="s">
        <v>7730</v>
      </c>
      <c r="D7219" s="23" t="s">
        <v>12296</v>
      </c>
      <c r="E7219" s="24">
        <v>65.03</v>
      </c>
    </row>
    <row r="7220" spans="2:5" ht="50.1" customHeight="1">
      <c r="B7220" s="23">
        <v>797</v>
      </c>
      <c r="C7220" s="23" t="s">
        <v>7731</v>
      </c>
      <c r="D7220" s="23" t="s">
        <v>12296</v>
      </c>
      <c r="E7220" s="24">
        <v>4.8</v>
      </c>
    </row>
    <row r="7221" spans="2:5" ht="50.1" customHeight="1">
      <c r="B7221" s="23">
        <v>798</v>
      </c>
      <c r="C7221" s="23" t="s">
        <v>7732</v>
      </c>
      <c r="D7221" s="23" t="s">
        <v>12296</v>
      </c>
      <c r="E7221" s="24">
        <v>0.66</v>
      </c>
    </row>
    <row r="7222" spans="2:5" ht="50.1" customHeight="1">
      <c r="B7222" s="23">
        <v>796</v>
      </c>
      <c r="C7222" s="23" t="s">
        <v>7733</v>
      </c>
      <c r="D7222" s="23" t="s">
        <v>12296</v>
      </c>
      <c r="E7222" s="24">
        <v>4.5999999999999996</v>
      </c>
    </row>
    <row r="7223" spans="2:5" ht="50.1" customHeight="1">
      <c r="B7223" s="23">
        <v>799</v>
      </c>
      <c r="C7223" s="23" t="s">
        <v>7734</v>
      </c>
      <c r="D7223" s="23" t="s">
        <v>12296</v>
      </c>
      <c r="E7223" s="24">
        <v>2.16</v>
      </c>
    </row>
    <row r="7224" spans="2:5" ht="50.1" customHeight="1">
      <c r="B7224" s="23">
        <v>792</v>
      </c>
      <c r="C7224" s="23" t="s">
        <v>7735</v>
      </c>
      <c r="D7224" s="23" t="s">
        <v>12296</v>
      </c>
      <c r="E7224" s="24">
        <v>2.2000000000000002</v>
      </c>
    </row>
    <row r="7225" spans="2:5" ht="50.1" customHeight="1">
      <c r="B7225" s="23">
        <v>804</v>
      </c>
      <c r="C7225" s="23" t="s">
        <v>7736</v>
      </c>
      <c r="D7225" s="23" t="s">
        <v>12296</v>
      </c>
      <c r="E7225" s="24">
        <v>10.9</v>
      </c>
    </row>
    <row r="7226" spans="2:5" ht="50.1" customHeight="1">
      <c r="B7226" s="23">
        <v>793</v>
      </c>
      <c r="C7226" s="23" t="s">
        <v>7737</v>
      </c>
      <c r="D7226" s="23" t="s">
        <v>12296</v>
      </c>
      <c r="E7226" s="24">
        <v>4.68</v>
      </c>
    </row>
    <row r="7227" spans="2:5" ht="50.1" customHeight="1">
      <c r="B7227" s="23">
        <v>801</v>
      </c>
      <c r="C7227" s="23" t="s">
        <v>7738</v>
      </c>
      <c r="D7227" s="23" t="s">
        <v>12296</v>
      </c>
      <c r="E7227" s="24">
        <v>3.34</v>
      </c>
    </row>
    <row r="7228" spans="2:5" ht="50.1" customHeight="1">
      <c r="B7228" s="23">
        <v>794</v>
      </c>
      <c r="C7228" s="23" t="s">
        <v>7739</v>
      </c>
      <c r="D7228" s="23" t="s">
        <v>12296</v>
      </c>
      <c r="E7228" s="24">
        <v>3.45</v>
      </c>
    </row>
    <row r="7229" spans="2:5" ht="50.1" customHeight="1">
      <c r="B7229" s="23">
        <v>802</v>
      </c>
      <c r="C7229" s="23" t="s">
        <v>7740</v>
      </c>
      <c r="D7229" s="23" t="s">
        <v>12296</v>
      </c>
      <c r="E7229" s="24">
        <v>9.6199999999999992</v>
      </c>
    </row>
    <row r="7230" spans="2:5" ht="50.1" customHeight="1">
      <c r="B7230" s="23">
        <v>803</v>
      </c>
      <c r="C7230" s="23" t="s">
        <v>7741</v>
      </c>
      <c r="D7230" s="23" t="s">
        <v>12296</v>
      </c>
      <c r="E7230" s="24">
        <v>8.39</v>
      </c>
    </row>
    <row r="7231" spans="2:5" ht="50.1" customHeight="1">
      <c r="B7231" s="23">
        <v>38001</v>
      </c>
      <c r="C7231" s="23" t="s">
        <v>7742</v>
      </c>
      <c r="D7231" s="23" t="s">
        <v>12296</v>
      </c>
      <c r="E7231" s="24">
        <v>0.62</v>
      </c>
    </row>
    <row r="7232" spans="2:5" ht="50.1" customHeight="1">
      <c r="B7232" s="23">
        <v>38002</v>
      </c>
      <c r="C7232" s="23" t="s">
        <v>7743</v>
      </c>
      <c r="D7232" s="23" t="s">
        <v>12296</v>
      </c>
      <c r="E7232" s="24">
        <v>1.1599999999999999</v>
      </c>
    </row>
    <row r="7233" spans="2:5" ht="50.1" customHeight="1">
      <c r="B7233" s="23">
        <v>38003</v>
      </c>
      <c r="C7233" s="23" t="s">
        <v>7744</v>
      </c>
      <c r="D7233" s="23" t="s">
        <v>12296</v>
      </c>
      <c r="E7233" s="24">
        <v>13.95</v>
      </c>
    </row>
    <row r="7234" spans="2:5" ht="50.1" customHeight="1">
      <c r="B7234" s="23">
        <v>38004</v>
      </c>
      <c r="C7234" s="23" t="s">
        <v>7745</v>
      </c>
      <c r="D7234" s="23" t="s">
        <v>12296</v>
      </c>
      <c r="E7234" s="24">
        <v>18.649999999999999</v>
      </c>
    </row>
    <row r="7235" spans="2:5" ht="50.1" customHeight="1">
      <c r="B7235" s="23">
        <v>36327</v>
      </c>
      <c r="C7235" s="23" t="s">
        <v>7746</v>
      </c>
      <c r="D7235" s="23" t="s">
        <v>12296</v>
      </c>
      <c r="E7235" s="24">
        <v>1.21</v>
      </c>
    </row>
    <row r="7236" spans="2:5" ht="50.1" customHeight="1">
      <c r="B7236" s="23">
        <v>38992</v>
      </c>
      <c r="C7236" s="23" t="s">
        <v>7747</v>
      </c>
      <c r="D7236" s="23" t="s">
        <v>12296</v>
      </c>
      <c r="E7236" s="24">
        <v>1.94</v>
      </c>
    </row>
    <row r="7237" spans="2:5" ht="50.1" customHeight="1">
      <c r="B7237" s="23">
        <v>38993</v>
      </c>
      <c r="C7237" s="23" t="s">
        <v>7748</v>
      </c>
      <c r="D7237" s="23" t="s">
        <v>12296</v>
      </c>
      <c r="E7237" s="24">
        <v>5.53</v>
      </c>
    </row>
    <row r="7238" spans="2:5" ht="50.1" customHeight="1">
      <c r="B7238" s="23">
        <v>38418</v>
      </c>
      <c r="C7238" s="23" t="s">
        <v>7749</v>
      </c>
      <c r="D7238" s="23" t="s">
        <v>12296</v>
      </c>
      <c r="E7238" s="24">
        <v>3.75</v>
      </c>
    </row>
    <row r="7239" spans="2:5" ht="50.1" customHeight="1">
      <c r="B7239" s="23">
        <v>39178</v>
      </c>
      <c r="C7239" s="23" t="s">
        <v>7750</v>
      </c>
      <c r="D7239" s="23" t="s">
        <v>12296</v>
      </c>
      <c r="E7239" s="24">
        <v>1.1499999999999999</v>
      </c>
    </row>
    <row r="7240" spans="2:5" ht="50.1" customHeight="1">
      <c r="B7240" s="23">
        <v>39177</v>
      </c>
      <c r="C7240" s="23" t="s">
        <v>7751</v>
      </c>
      <c r="D7240" s="23" t="s">
        <v>12296</v>
      </c>
      <c r="E7240" s="24">
        <v>1.04</v>
      </c>
    </row>
    <row r="7241" spans="2:5" ht="50.1" customHeight="1">
      <c r="B7241" s="23">
        <v>39174</v>
      </c>
      <c r="C7241" s="23" t="s">
        <v>7752</v>
      </c>
      <c r="D7241" s="23" t="s">
        <v>12296</v>
      </c>
      <c r="E7241" s="24">
        <v>0.52</v>
      </c>
    </row>
    <row r="7242" spans="2:5" ht="50.1" customHeight="1">
      <c r="B7242" s="23">
        <v>39176</v>
      </c>
      <c r="C7242" s="23" t="s">
        <v>7753</v>
      </c>
      <c r="D7242" s="23" t="s">
        <v>12296</v>
      </c>
      <c r="E7242" s="24">
        <v>0.68</v>
      </c>
    </row>
    <row r="7243" spans="2:5" ht="50.1" customHeight="1">
      <c r="B7243" s="23">
        <v>39180</v>
      </c>
      <c r="C7243" s="23" t="s">
        <v>7754</v>
      </c>
      <c r="D7243" s="23" t="s">
        <v>12296</v>
      </c>
      <c r="E7243" s="24">
        <v>3.14</v>
      </c>
    </row>
    <row r="7244" spans="2:5" ht="50.1" customHeight="1">
      <c r="B7244" s="23">
        <v>39179</v>
      </c>
      <c r="C7244" s="23" t="s">
        <v>7755</v>
      </c>
      <c r="D7244" s="23" t="s">
        <v>12296</v>
      </c>
      <c r="E7244" s="24">
        <v>2.78</v>
      </c>
    </row>
    <row r="7245" spans="2:5" ht="50.1" customHeight="1">
      <c r="B7245" s="23">
        <v>39175</v>
      </c>
      <c r="C7245" s="23" t="s">
        <v>7756</v>
      </c>
      <c r="D7245" s="23" t="s">
        <v>12296</v>
      </c>
      <c r="E7245" s="24">
        <v>0.64</v>
      </c>
    </row>
    <row r="7246" spans="2:5" ht="50.1" customHeight="1">
      <c r="B7246" s="23">
        <v>39217</v>
      </c>
      <c r="C7246" s="23" t="s">
        <v>7757</v>
      </c>
      <c r="D7246" s="23" t="s">
        <v>12296</v>
      </c>
      <c r="E7246" s="24">
        <v>0.49</v>
      </c>
    </row>
    <row r="7247" spans="2:5" ht="50.1" customHeight="1">
      <c r="B7247" s="23">
        <v>39181</v>
      </c>
      <c r="C7247" s="23" t="s">
        <v>7758</v>
      </c>
      <c r="D7247" s="23" t="s">
        <v>12296</v>
      </c>
      <c r="E7247" s="24">
        <v>4.21</v>
      </c>
    </row>
    <row r="7248" spans="2:5" ht="50.1" customHeight="1">
      <c r="B7248" s="23">
        <v>39182</v>
      </c>
      <c r="C7248" s="23" t="s">
        <v>7759</v>
      </c>
      <c r="D7248" s="23" t="s">
        <v>12296</v>
      </c>
      <c r="E7248" s="24">
        <v>5.92</v>
      </c>
    </row>
    <row r="7249" spans="2:5" ht="50.1" customHeight="1">
      <c r="B7249" s="23">
        <v>12616</v>
      </c>
      <c r="C7249" s="23" t="s">
        <v>7760</v>
      </c>
      <c r="D7249" s="23" t="s">
        <v>12296</v>
      </c>
      <c r="E7249" s="24">
        <v>5.17</v>
      </c>
    </row>
    <row r="7250" spans="2:5" ht="50.1" customHeight="1">
      <c r="B7250" s="23">
        <v>1049</v>
      </c>
      <c r="C7250" s="23" t="s">
        <v>7761</v>
      </c>
      <c r="D7250" s="23" t="s">
        <v>12296</v>
      </c>
      <c r="E7250" s="24">
        <v>4.95</v>
      </c>
    </row>
    <row r="7251" spans="2:5" ht="50.1" customHeight="1">
      <c r="B7251" s="23">
        <v>1099</v>
      </c>
      <c r="C7251" s="23" t="s">
        <v>7762</v>
      </c>
      <c r="D7251" s="23" t="s">
        <v>12296</v>
      </c>
      <c r="E7251" s="24">
        <v>3.79</v>
      </c>
    </row>
    <row r="7252" spans="2:5" ht="50.1" customHeight="1">
      <c r="B7252" s="23">
        <v>39678</v>
      </c>
      <c r="C7252" s="23" t="s">
        <v>7763</v>
      </c>
      <c r="D7252" s="23" t="s">
        <v>12296</v>
      </c>
      <c r="E7252" s="24">
        <v>1.53</v>
      </c>
    </row>
    <row r="7253" spans="2:5" ht="50.1" customHeight="1">
      <c r="B7253" s="23">
        <v>1050</v>
      </c>
      <c r="C7253" s="23" t="s">
        <v>7764</v>
      </c>
      <c r="D7253" s="23" t="s">
        <v>12296</v>
      </c>
      <c r="E7253" s="24">
        <v>2.59</v>
      </c>
    </row>
    <row r="7254" spans="2:5" ht="50.1" customHeight="1">
      <c r="B7254" s="23">
        <v>1101</v>
      </c>
      <c r="C7254" s="23" t="s">
        <v>7765</v>
      </c>
      <c r="D7254" s="23" t="s">
        <v>12296</v>
      </c>
      <c r="E7254" s="24">
        <v>16.350000000000001</v>
      </c>
    </row>
    <row r="7255" spans="2:5" ht="50.1" customHeight="1">
      <c r="B7255" s="23">
        <v>1100</v>
      </c>
      <c r="C7255" s="23" t="s">
        <v>7766</v>
      </c>
      <c r="D7255" s="23" t="s">
        <v>12296</v>
      </c>
      <c r="E7255" s="24">
        <v>8.44</v>
      </c>
    </row>
    <row r="7256" spans="2:5" ht="50.1" customHeight="1">
      <c r="B7256" s="23">
        <v>39679</v>
      </c>
      <c r="C7256" s="23" t="s">
        <v>7767</v>
      </c>
      <c r="D7256" s="23" t="s">
        <v>12296</v>
      </c>
      <c r="E7256" s="24">
        <v>32.6</v>
      </c>
    </row>
    <row r="7257" spans="2:5" ht="50.1" customHeight="1">
      <c r="B7257" s="23">
        <v>1098</v>
      </c>
      <c r="C7257" s="23" t="s">
        <v>7768</v>
      </c>
      <c r="D7257" s="23" t="s">
        <v>12296</v>
      </c>
      <c r="E7257" s="24">
        <v>2.02</v>
      </c>
    </row>
    <row r="7258" spans="2:5" ht="50.1" customHeight="1">
      <c r="B7258" s="23">
        <v>1102</v>
      </c>
      <c r="C7258" s="23" t="s">
        <v>7769</v>
      </c>
      <c r="D7258" s="23" t="s">
        <v>12296</v>
      </c>
      <c r="E7258" s="24">
        <v>24.39</v>
      </c>
    </row>
    <row r="7259" spans="2:5" ht="50.1" customHeight="1">
      <c r="B7259" s="23">
        <v>1051</v>
      </c>
      <c r="C7259" s="23" t="s">
        <v>7770</v>
      </c>
      <c r="D7259" s="23" t="s">
        <v>12296</v>
      </c>
      <c r="E7259" s="24">
        <v>35.450000000000003</v>
      </c>
    </row>
    <row r="7260" spans="2:5" ht="50.1" customHeight="1">
      <c r="B7260" s="23">
        <v>37399</v>
      </c>
      <c r="C7260" s="23" t="s">
        <v>7771</v>
      </c>
      <c r="D7260" s="23" t="s">
        <v>12296</v>
      </c>
      <c r="E7260" s="24">
        <v>15.66</v>
      </c>
    </row>
    <row r="7261" spans="2:5" ht="50.1" customHeight="1">
      <c r="B7261" s="23">
        <v>42655</v>
      </c>
      <c r="C7261" s="23" t="s">
        <v>7772</v>
      </c>
      <c r="D7261" s="23" t="s">
        <v>12334</v>
      </c>
      <c r="E7261" s="24">
        <v>8.1</v>
      </c>
    </row>
    <row r="7262" spans="2:5" ht="50.1" customHeight="1">
      <c r="B7262" s="23">
        <v>25004</v>
      </c>
      <c r="C7262" s="23" t="s">
        <v>7773</v>
      </c>
      <c r="D7262" s="23" t="s">
        <v>12334</v>
      </c>
      <c r="E7262" s="24">
        <v>26.53</v>
      </c>
    </row>
    <row r="7263" spans="2:5" ht="50.1" customHeight="1">
      <c r="B7263" s="23">
        <v>25002</v>
      </c>
      <c r="C7263" s="23" t="s">
        <v>7774</v>
      </c>
      <c r="D7263" s="23" t="s">
        <v>12334</v>
      </c>
      <c r="E7263" s="24">
        <v>26.75</v>
      </c>
    </row>
    <row r="7264" spans="2:5" ht="50.1" customHeight="1">
      <c r="B7264" s="23">
        <v>37409</v>
      </c>
      <c r="C7264" s="23" t="s">
        <v>7775</v>
      </c>
      <c r="D7264" s="23" t="s">
        <v>12334</v>
      </c>
      <c r="E7264" s="24">
        <v>26.31</v>
      </c>
    </row>
    <row r="7265" spans="2:5" ht="50.1" customHeight="1">
      <c r="B7265" s="23">
        <v>841</v>
      </c>
      <c r="C7265" s="23" t="s">
        <v>7776</v>
      </c>
      <c r="D7265" s="23" t="s">
        <v>12334</v>
      </c>
      <c r="E7265" s="24">
        <v>27.18</v>
      </c>
    </row>
    <row r="7266" spans="2:5" ht="50.1" customHeight="1">
      <c r="B7266" s="23">
        <v>25005</v>
      </c>
      <c r="C7266" s="23" t="s">
        <v>7777</v>
      </c>
      <c r="D7266" s="23" t="s">
        <v>12334</v>
      </c>
      <c r="E7266" s="24">
        <v>29.8</v>
      </c>
    </row>
    <row r="7267" spans="2:5" ht="50.1" customHeight="1">
      <c r="B7267" s="23">
        <v>25003</v>
      </c>
      <c r="C7267" s="23" t="s">
        <v>7778</v>
      </c>
      <c r="D7267" s="23" t="s">
        <v>12334</v>
      </c>
      <c r="E7267" s="24">
        <v>31.83</v>
      </c>
    </row>
    <row r="7268" spans="2:5" ht="50.1" customHeight="1">
      <c r="B7268" s="23">
        <v>37410</v>
      </c>
      <c r="C7268" s="23" t="s">
        <v>7779</v>
      </c>
      <c r="D7268" s="23" t="s">
        <v>12334</v>
      </c>
      <c r="E7268" s="24">
        <v>29.8</v>
      </c>
    </row>
    <row r="7269" spans="2:5" ht="50.1" customHeight="1">
      <c r="B7269" s="23">
        <v>842</v>
      </c>
      <c r="C7269" s="23" t="s">
        <v>7780</v>
      </c>
      <c r="D7269" s="23" t="s">
        <v>12334</v>
      </c>
      <c r="E7269" s="24">
        <v>33.53</v>
      </c>
    </row>
    <row r="7270" spans="2:5" ht="50.1" customHeight="1">
      <c r="B7270" s="23">
        <v>862</v>
      </c>
      <c r="C7270" s="23" t="s">
        <v>7781</v>
      </c>
      <c r="D7270" s="23" t="s">
        <v>12293</v>
      </c>
      <c r="E7270" s="24">
        <v>4.9000000000000004</v>
      </c>
    </row>
    <row r="7271" spans="2:5" ht="50.1" customHeight="1">
      <c r="B7271" s="23">
        <v>866</v>
      </c>
      <c r="C7271" s="23" t="s">
        <v>7782</v>
      </c>
      <c r="D7271" s="23" t="s">
        <v>12293</v>
      </c>
      <c r="E7271" s="24">
        <v>60.33</v>
      </c>
    </row>
    <row r="7272" spans="2:5" ht="50.1" customHeight="1">
      <c r="B7272" s="23">
        <v>892</v>
      </c>
      <c r="C7272" s="23" t="s">
        <v>7783</v>
      </c>
      <c r="D7272" s="23" t="s">
        <v>12293</v>
      </c>
      <c r="E7272" s="24">
        <v>76.72</v>
      </c>
    </row>
    <row r="7273" spans="2:5" ht="50.1" customHeight="1">
      <c r="B7273" s="23">
        <v>857</v>
      </c>
      <c r="C7273" s="23" t="s">
        <v>7784</v>
      </c>
      <c r="D7273" s="23" t="s">
        <v>12293</v>
      </c>
      <c r="E7273" s="24">
        <v>7.81</v>
      </c>
    </row>
    <row r="7274" spans="2:5" ht="50.1" customHeight="1">
      <c r="B7274" s="23">
        <v>37404</v>
      </c>
      <c r="C7274" s="23" t="s">
        <v>7785</v>
      </c>
      <c r="D7274" s="23" t="s">
        <v>12293</v>
      </c>
      <c r="E7274" s="24">
        <v>92.25</v>
      </c>
    </row>
    <row r="7275" spans="2:5" ht="50.1" customHeight="1">
      <c r="B7275" s="23">
        <v>868</v>
      </c>
      <c r="C7275" s="23" t="s">
        <v>7786</v>
      </c>
      <c r="D7275" s="23" t="s">
        <v>12293</v>
      </c>
      <c r="E7275" s="24">
        <v>12.06</v>
      </c>
    </row>
    <row r="7276" spans="2:5" ht="50.1" customHeight="1">
      <c r="B7276" s="23">
        <v>870</v>
      </c>
      <c r="C7276" s="23" t="s">
        <v>7787</v>
      </c>
      <c r="D7276" s="23" t="s">
        <v>12293</v>
      </c>
      <c r="E7276" s="24">
        <v>158.96</v>
      </c>
    </row>
    <row r="7277" spans="2:5" ht="50.1" customHeight="1">
      <c r="B7277" s="23">
        <v>863</v>
      </c>
      <c r="C7277" s="23" t="s">
        <v>7788</v>
      </c>
      <c r="D7277" s="23" t="s">
        <v>12293</v>
      </c>
      <c r="E7277" s="24">
        <v>16.66</v>
      </c>
    </row>
    <row r="7278" spans="2:5" ht="50.1" customHeight="1">
      <c r="B7278" s="23">
        <v>867</v>
      </c>
      <c r="C7278" s="23" t="s">
        <v>7789</v>
      </c>
      <c r="D7278" s="23" t="s">
        <v>12293</v>
      </c>
      <c r="E7278" s="24">
        <v>23.21</v>
      </c>
    </row>
    <row r="7279" spans="2:5" ht="50.1" customHeight="1">
      <c r="B7279" s="23">
        <v>891</v>
      </c>
      <c r="C7279" s="23" t="s">
        <v>7790</v>
      </c>
      <c r="D7279" s="23" t="s">
        <v>12293</v>
      </c>
      <c r="E7279" s="24">
        <v>266.97000000000003</v>
      </c>
    </row>
    <row r="7280" spans="2:5" ht="50.1" customHeight="1">
      <c r="B7280" s="23">
        <v>864</v>
      </c>
      <c r="C7280" s="23" t="s">
        <v>7791</v>
      </c>
      <c r="D7280" s="23" t="s">
        <v>12293</v>
      </c>
      <c r="E7280" s="24">
        <v>32.69</v>
      </c>
    </row>
    <row r="7281" spans="2:5" ht="50.1" customHeight="1">
      <c r="B7281" s="23">
        <v>865</v>
      </c>
      <c r="C7281" s="23" t="s">
        <v>7792</v>
      </c>
      <c r="D7281" s="23" t="s">
        <v>12293</v>
      </c>
      <c r="E7281" s="24">
        <v>46.05</v>
      </c>
    </row>
    <row r="7282" spans="2:5" ht="50.1" customHeight="1">
      <c r="B7282" s="23">
        <v>1006</v>
      </c>
      <c r="C7282" s="23" t="s">
        <v>7793</v>
      </c>
      <c r="D7282" s="23" t="s">
        <v>12293</v>
      </c>
      <c r="E7282" s="24">
        <v>51.09</v>
      </c>
    </row>
    <row r="7283" spans="2:5" ht="50.1" customHeight="1">
      <c r="B7283" s="23">
        <v>948</v>
      </c>
      <c r="C7283" s="23" t="s">
        <v>7794</v>
      </c>
      <c r="D7283" s="23" t="s">
        <v>12293</v>
      </c>
      <c r="E7283" s="24">
        <v>23.21</v>
      </c>
    </row>
    <row r="7284" spans="2:5" ht="50.1" customHeight="1">
      <c r="B7284" s="23">
        <v>947</v>
      </c>
      <c r="C7284" s="23" t="s">
        <v>7795</v>
      </c>
      <c r="D7284" s="23" t="s">
        <v>12293</v>
      </c>
      <c r="E7284" s="24">
        <v>23.61</v>
      </c>
    </row>
    <row r="7285" spans="2:5" ht="50.1" customHeight="1">
      <c r="B7285" s="23">
        <v>911</v>
      </c>
      <c r="C7285" s="23" t="s">
        <v>7796</v>
      </c>
      <c r="D7285" s="23" t="s">
        <v>12293</v>
      </c>
      <c r="E7285" s="24">
        <v>34.33</v>
      </c>
    </row>
    <row r="7286" spans="2:5" ht="50.1" customHeight="1">
      <c r="B7286" s="23">
        <v>925</v>
      </c>
      <c r="C7286" s="23" t="s">
        <v>7797</v>
      </c>
      <c r="D7286" s="23" t="s">
        <v>12293</v>
      </c>
      <c r="E7286" s="24">
        <v>31.73</v>
      </c>
    </row>
    <row r="7287" spans="2:5" ht="50.1" customHeight="1">
      <c r="B7287" s="23">
        <v>954</v>
      </c>
      <c r="C7287" s="23" t="s">
        <v>7798</v>
      </c>
      <c r="D7287" s="23" t="s">
        <v>12293</v>
      </c>
      <c r="E7287" s="24">
        <v>35.049999999999997</v>
      </c>
    </row>
    <row r="7288" spans="2:5" ht="50.1" customHeight="1">
      <c r="B7288" s="23">
        <v>901</v>
      </c>
      <c r="C7288" s="23" t="s">
        <v>7799</v>
      </c>
      <c r="D7288" s="23" t="s">
        <v>12293</v>
      </c>
      <c r="E7288" s="24">
        <v>37.520000000000003</v>
      </c>
    </row>
    <row r="7289" spans="2:5" ht="50.1" customHeight="1">
      <c r="B7289" s="23">
        <v>926</v>
      </c>
      <c r="C7289" s="23" t="s">
        <v>7800</v>
      </c>
      <c r="D7289" s="23" t="s">
        <v>12293</v>
      </c>
      <c r="E7289" s="24">
        <v>39.65</v>
      </c>
    </row>
    <row r="7290" spans="2:5" ht="50.1" customHeight="1">
      <c r="B7290" s="23">
        <v>912</v>
      </c>
      <c r="C7290" s="23" t="s">
        <v>7801</v>
      </c>
      <c r="D7290" s="23" t="s">
        <v>12293</v>
      </c>
      <c r="E7290" s="24">
        <v>39.89</v>
      </c>
    </row>
    <row r="7291" spans="2:5" ht="50.1" customHeight="1">
      <c r="B7291" s="23">
        <v>955</v>
      </c>
      <c r="C7291" s="23" t="s">
        <v>7802</v>
      </c>
      <c r="D7291" s="23" t="s">
        <v>12293</v>
      </c>
      <c r="E7291" s="24">
        <v>47.62</v>
      </c>
    </row>
    <row r="7292" spans="2:5" ht="50.1" customHeight="1">
      <c r="B7292" s="23">
        <v>946</v>
      </c>
      <c r="C7292" s="23" t="s">
        <v>7803</v>
      </c>
      <c r="D7292" s="23" t="s">
        <v>12293</v>
      </c>
      <c r="E7292" s="24">
        <v>53.53</v>
      </c>
    </row>
    <row r="7293" spans="2:5" ht="50.1" customHeight="1">
      <c r="B7293" s="23">
        <v>953</v>
      </c>
      <c r="C7293" s="23" t="s">
        <v>7804</v>
      </c>
      <c r="D7293" s="23" t="s">
        <v>12293</v>
      </c>
      <c r="E7293" s="24">
        <v>48.72</v>
      </c>
    </row>
    <row r="7294" spans="2:5" ht="50.1" customHeight="1">
      <c r="B7294" s="23">
        <v>902</v>
      </c>
      <c r="C7294" s="23" t="s">
        <v>7805</v>
      </c>
      <c r="D7294" s="23" t="s">
        <v>12293</v>
      </c>
      <c r="E7294" s="24">
        <v>59.22</v>
      </c>
    </row>
    <row r="7295" spans="2:5" ht="50.1" customHeight="1">
      <c r="B7295" s="23">
        <v>927</v>
      </c>
      <c r="C7295" s="23" t="s">
        <v>7806</v>
      </c>
      <c r="D7295" s="23" t="s">
        <v>12293</v>
      </c>
      <c r="E7295" s="24">
        <v>57.4</v>
      </c>
    </row>
    <row r="7296" spans="2:5" ht="50.1" customHeight="1">
      <c r="B7296" s="23">
        <v>913</v>
      </c>
      <c r="C7296" s="23" t="s">
        <v>7807</v>
      </c>
      <c r="D7296" s="23" t="s">
        <v>12293</v>
      </c>
      <c r="E7296" s="24">
        <v>64.069999999999993</v>
      </c>
    </row>
    <row r="7297" spans="2:5" ht="50.1" customHeight="1">
      <c r="B7297" s="23">
        <v>903</v>
      </c>
      <c r="C7297" s="23" t="s">
        <v>7808</v>
      </c>
      <c r="D7297" s="23" t="s">
        <v>12293</v>
      </c>
      <c r="E7297" s="24">
        <v>72.510000000000005</v>
      </c>
    </row>
    <row r="7298" spans="2:5" ht="50.1" customHeight="1">
      <c r="B7298" s="23">
        <v>945</v>
      </c>
      <c r="C7298" s="23" t="s">
        <v>7809</v>
      </c>
      <c r="D7298" s="23" t="s">
        <v>12293</v>
      </c>
      <c r="E7298" s="24">
        <v>76.7</v>
      </c>
    </row>
    <row r="7299" spans="2:5" ht="50.1" customHeight="1">
      <c r="B7299" s="23">
        <v>914</v>
      </c>
      <c r="C7299" s="23" t="s">
        <v>7810</v>
      </c>
      <c r="D7299" s="23" t="s">
        <v>12293</v>
      </c>
      <c r="E7299" s="24">
        <v>78.58</v>
      </c>
    </row>
    <row r="7300" spans="2:5" ht="50.1" customHeight="1">
      <c r="B7300" s="23">
        <v>993</v>
      </c>
      <c r="C7300" s="23" t="s">
        <v>7811</v>
      </c>
      <c r="D7300" s="23" t="s">
        <v>12293</v>
      </c>
      <c r="E7300" s="24">
        <v>1.1000000000000001</v>
      </c>
    </row>
    <row r="7301" spans="2:5" ht="50.1" customHeight="1">
      <c r="B7301" s="23">
        <v>1020</v>
      </c>
      <c r="C7301" s="23" t="s">
        <v>7812</v>
      </c>
      <c r="D7301" s="23" t="s">
        <v>12293</v>
      </c>
      <c r="E7301" s="24">
        <v>4.79</v>
      </c>
    </row>
    <row r="7302" spans="2:5" ht="50.1" customHeight="1">
      <c r="B7302" s="23">
        <v>1017</v>
      </c>
      <c r="C7302" s="23" t="s">
        <v>7813</v>
      </c>
      <c r="D7302" s="23" t="s">
        <v>12293</v>
      </c>
      <c r="E7302" s="24">
        <v>52.63</v>
      </c>
    </row>
    <row r="7303" spans="2:5" ht="50.1" customHeight="1">
      <c r="B7303" s="23">
        <v>999</v>
      </c>
      <c r="C7303" s="23" t="s">
        <v>7814</v>
      </c>
      <c r="D7303" s="23" t="s">
        <v>12293</v>
      </c>
      <c r="E7303" s="24">
        <v>65.22</v>
      </c>
    </row>
    <row r="7304" spans="2:5" ht="50.1" customHeight="1">
      <c r="B7304" s="23">
        <v>995</v>
      </c>
      <c r="C7304" s="23" t="s">
        <v>7815</v>
      </c>
      <c r="D7304" s="23" t="s">
        <v>12293</v>
      </c>
      <c r="E7304" s="24">
        <v>7.34</v>
      </c>
    </row>
    <row r="7305" spans="2:5" ht="50.1" customHeight="1">
      <c r="B7305" s="23">
        <v>1000</v>
      </c>
      <c r="C7305" s="23" t="s">
        <v>7816</v>
      </c>
      <c r="D7305" s="23" t="s">
        <v>12293</v>
      </c>
      <c r="E7305" s="24">
        <v>79.94</v>
      </c>
    </row>
    <row r="7306" spans="2:5" ht="50.1" customHeight="1">
      <c r="B7306" s="23">
        <v>1022</v>
      </c>
      <c r="C7306" s="23" t="s">
        <v>7817</v>
      </c>
      <c r="D7306" s="23" t="s">
        <v>12293</v>
      </c>
      <c r="E7306" s="24">
        <v>1.52</v>
      </c>
    </row>
    <row r="7307" spans="2:5" ht="50.1" customHeight="1">
      <c r="B7307" s="23">
        <v>1015</v>
      </c>
      <c r="C7307" s="23" t="s">
        <v>7818</v>
      </c>
      <c r="D7307" s="23" t="s">
        <v>12293</v>
      </c>
      <c r="E7307" s="24">
        <v>105.27</v>
      </c>
    </row>
    <row r="7308" spans="2:5" ht="50.1" customHeight="1">
      <c r="B7308" s="23">
        <v>996</v>
      </c>
      <c r="C7308" s="23" t="s">
        <v>7819</v>
      </c>
      <c r="D7308" s="23" t="s">
        <v>12293</v>
      </c>
      <c r="E7308" s="24">
        <v>11.18</v>
      </c>
    </row>
    <row r="7309" spans="2:5" ht="50.1" customHeight="1">
      <c r="B7309" s="23">
        <v>1001</v>
      </c>
      <c r="C7309" s="23" t="s">
        <v>7820</v>
      </c>
      <c r="D7309" s="23" t="s">
        <v>12293</v>
      </c>
      <c r="E7309" s="24">
        <v>131.74</v>
      </c>
    </row>
    <row r="7310" spans="2:5" ht="50.1" customHeight="1">
      <c r="B7310" s="23">
        <v>1019</v>
      </c>
      <c r="C7310" s="23" t="s">
        <v>7821</v>
      </c>
      <c r="D7310" s="23" t="s">
        <v>12293</v>
      </c>
      <c r="E7310" s="24">
        <v>15.41</v>
      </c>
    </row>
    <row r="7311" spans="2:5" ht="50.1" customHeight="1">
      <c r="B7311" s="23">
        <v>1021</v>
      </c>
      <c r="C7311" s="23" t="s">
        <v>7822</v>
      </c>
      <c r="D7311" s="23" t="s">
        <v>12293</v>
      </c>
      <c r="E7311" s="24">
        <v>2.19</v>
      </c>
    </row>
    <row r="7312" spans="2:5" ht="50.1" customHeight="1">
      <c r="B7312" s="23">
        <v>39249</v>
      </c>
      <c r="C7312" s="23" t="s">
        <v>7823</v>
      </c>
      <c r="D7312" s="23" t="s">
        <v>12293</v>
      </c>
      <c r="E7312" s="24">
        <v>171.86</v>
      </c>
    </row>
    <row r="7313" spans="2:5" ht="50.1" customHeight="1">
      <c r="B7313" s="23">
        <v>1018</v>
      </c>
      <c r="C7313" s="23" t="s">
        <v>7824</v>
      </c>
      <c r="D7313" s="23" t="s">
        <v>12293</v>
      </c>
      <c r="E7313" s="24">
        <v>21.97</v>
      </c>
    </row>
    <row r="7314" spans="2:5" ht="50.1" customHeight="1">
      <c r="B7314" s="23">
        <v>39250</v>
      </c>
      <c r="C7314" s="23" t="s">
        <v>7825</v>
      </c>
      <c r="D7314" s="23" t="s">
        <v>12293</v>
      </c>
      <c r="E7314" s="24">
        <v>220.77</v>
      </c>
    </row>
    <row r="7315" spans="2:5" ht="50.1" customHeight="1">
      <c r="B7315" s="23">
        <v>994</v>
      </c>
      <c r="C7315" s="23" t="s">
        <v>7826</v>
      </c>
      <c r="D7315" s="23" t="s">
        <v>12293</v>
      </c>
      <c r="E7315" s="24">
        <v>2.99</v>
      </c>
    </row>
    <row r="7316" spans="2:5" ht="50.1" customHeight="1">
      <c r="B7316" s="23">
        <v>977</v>
      </c>
      <c r="C7316" s="23" t="s">
        <v>7827</v>
      </c>
      <c r="D7316" s="23" t="s">
        <v>12293</v>
      </c>
      <c r="E7316" s="24">
        <v>30.44</v>
      </c>
    </row>
    <row r="7317" spans="2:5" ht="50.1" customHeight="1">
      <c r="B7317" s="23">
        <v>998</v>
      </c>
      <c r="C7317" s="23" t="s">
        <v>7828</v>
      </c>
      <c r="D7317" s="23" t="s">
        <v>12293</v>
      </c>
      <c r="E7317" s="24">
        <v>40.43</v>
      </c>
    </row>
    <row r="7318" spans="2:5" ht="50.1" customHeight="1">
      <c r="B7318" s="23">
        <v>39251</v>
      </c>
      <c r="C7318" s="23" t="s">
        <v>7829</v>
      </c>
      <c r="D7318" s="23" t="s">
        <v>12293</v>
      </c>
      <c r="E7318" s="24">
        <v>0.28999999999999998</v>
      </c>
    </row>
    <row r="7319" spans="2:5" ht="50.1" customHeight="1">
      <c r="B7319" s="23">
        <v>1011</v>
      </c>
      <c r="C7319" s="23" t="s">
        <v>7830</v>
      </c>
      <c r="D7319" s="23" t="s">
        <v>12293</v>
      </c>
      <c r="E7319" s="24">
        <v>0.4</v>
      </c>
    </row>
    <row r="7320" spans="2:5" ht="50.1" customHeight="1">
      <c r="B7320" s="23">
        <v>39252</v>
      </c>
      <c r="C7320" s="23" t="s">
        <v>7831</v>
      </c>
      <c r="D7320" s="23" t="s">
        <v>12293</v>
      </c>
      <c r="E7320" s="24">
        <v>0.48</v>
      </c>
    </row>
    <row r="7321" spans="2:5" ht="50.1" customHeight="1">
      <c r="B7321" s="23">
        <v>1013</v>
      </c>
      <c r="C7321" s="23" t="s">
        <v>7832</v>
      </c>
      <c r="D7321" s="23" t="s">
        <v>12293</v>
      </c>
      <c r="E7321" s="24">
        <v>0.64</v>
      </c>
    </row>
    <row r="7322" spans="2:5" ht="50.1" customHeight="1">
      <c r="B7322" s="23">
        <v>980</v>
      </c>
      <c r="C7322" s="23" t="s">
        <v>7833</v>
      </c>
      <c r="D7322" s="23" t="s">
        <v>12293</v>
      </c>
      <c r="E7322" s="24">
        <v>4.3899999999999997</v>
      </c>
    </row>
    <row r="7323" spans="2:5" ht="50.1" customHeight="1">
      <c r="B7323" s="23">
        <v>39237</v>
      </c>
      <c r="C7323" s="23" t="s">
        <v>7834</v>
      </c>
      <c r="D7323" s="23" t="s">
        <v>12293</v>
      </c>
      <c r="E7323" s="24">
        <v>52.08</v>
      </c>
    </row>
    <row r="7324" spans="2:5" ht="50.1" customHeight="1">
      <c r="B7324" s="23">
        <v>39238</v>
      </c>
      <c r="C7324" s="23" t="s">
        <v>7835</v>
      </c>
      <c r="D7324" s="23" t="s">
        <v>12293</v>
      </c>
      <c r="E7324" s="24">
        <v>65.02</v>
      </c>
    </row>
    <row r="7325" spans="2:5" ht="50.1" customHeight="1">
      <c r="B7325" s="23">
        <v>979</v>
      </c>
      <c r="C7325" s="23" t="s">
        <v>7836</v>
      </c>
      <c r="D7325" s="23" t="s">
        <v>12293</v>
      </c>
      <c r="E7325" s="24">
        <v>6.77</v>
      </c>
    </row>
    <row r="7326" spans="2:5" ht="50.1" customHeight="1">
      <c r="B7326" s="23">
        <v>39239</v>
      </c>
      <c r="C7326" s="23" t="s">
        <v>7837</v>
      </c>
      <c r="D7326" s="23" t="s">
        <v>12293</v>
      </c>
      <c r="E7326" s="24">
        <v>79.14</v>
      </c>
    </row>
    <row r="7327" spans="2:5" ht="50.1" customHeight="1">
      <c r="B7327" s="23">
        <v>1014</v>
      </c>
      <c r="C7327" s="23" t="s">
        <v>7838</v>
      </c>
      <c r="D7327" s="23" t="s">
        <v>12293</v>
      </c>
      <c r="E7327" s="24">
        <v>1.02</v>
      </c>
    </row>
    <row r="7328" spans="2:5" ht="50.1" customHeight="1">
      <c r="B7328" s="23">
        <v>39240</v>
      </c>
      <c r="C7328" s="23" t="s">
        <v>7839</v>
      </c>
      <c r="D7328" s="23" t="s">
        <v>12293</v>
      </c>
      <c r="E7328" s="24">
        <v>104.6</v>
      </c>
    </row>
    <row r="7329" spans="2:5" ht="50.1" customHeight="1">
      <c r="B7329" s="23">
        <v>39232</v>
      </c>
      <c r="C7329" s="23" t="s">
        <v>7840</v>
      </c>
      <c r="D7329" s="23" t="s">
        <v>12293</v>
      </c>
      <c r="E7329" s="24">
        <v>10.86</v>
      </c>
    </row>
    <row r="7330" spans="2:5" ht="50.1" customHeight="1">
      <c r="B7330" s="23">
        <v>39233</v>
      </c>
      <c r="C7330" s="23" t="s">
        <v>7841</v>
      </c>
      <c r="D7330" s="23" t="s">
        <v>12293</v>
      </c>
      <c r="E7330" s="24">
        <v>14.93</v>
      </c>
    </row>
    <row r="7331" spans="2:5" ht="50.1" customHeight="1">
      <c r="B7331" s="23">
        <v>981</v>
      </c>
      <c r="C7331" s="23" t="s">
        <v>7842</v>
      </c>
      <c r="D7331" s="23" t="s">
        <v>12293</v>
      </c>
      <c r="E7331" s="24">
        <v>1.83</v>
      </c>
    </row>
    <row r="7332" spans="2:5" ht="50.1" customHeight="1">
      <c r="B7332" s="23">
        <v>39234</v>
      </c>
      <c r="C7332" s="23" t="s">
        <v>7843</v>
      </c>
      <c r="D7332" s="23" t="s">
        <v>12293</v>
      </c>
      <c r="E7332" s="24">
        <v>21.91</v>
      </c>
    </row>
    <row r="7333" spans="2:5" ht="50.1" customHeight="1">
      <c r="B7333" s="23">
        <v>982</v>
      </c>
      <c r="C7333" s="23" t="s">
        <v>7844</v>
      </c>
      <c r="D7333" s="23" t="s">
        <v>12293</v>
      </c>
      <c r="E7333" s="24">
        <v>2.57</v>
      </c>
    </row>
    <row r="7334" spans="2:5" ht="50.1" customHeight="1">
      <c r="B7334" s="23">
        <v>39235</v>
      </c>
      <c r="C7334" s="23" t="s">
        <v>7845</v>
      </c>
      <c r="D7334" s="23" t="s">
        <v>12293</v>
      </c>
      <c r="E7334" s="24">
        <v>30.82</v>
      </c>
    </row>
    <row r="7335" spans="2:5" ht="50.1" customHeight="1">
      <c r="B7335" s="23">
        <v>39236</v>
      </c>
      <c r="C7335" s="23" t="s">
        <v>7846</v>
      </c>
      <c r="D7335" s="23" t="s">
        <v>12293</v>
      </c>
      <c r="E7335" s="24">
        <v>40.4</v>
      </c>
    </row>
    <row r="7336" spans="2:5" ht="50.1" customHeight="1">
      <c r="B7336" s="23">
        <v>876</v>
      </c>
      <c r="C7336" s="23" t="s">
        <v>7847</v>
      </c>
      <c r="D7336" s="23" t="s">
        <v>12293</v>
      </c>
      <c r="E7336" s="24">
        <v>104.3</v>
      </c>
    </row>
    <row r="7337" spans="2:5" ht="50.1" customHeight="1">
      <c r="B7337" s="23">
        <v>877</v>
      </c>
      <c r="C7337" s="23" t="s">
        <v>7848</v>
      </c>
      <c r="D7337" s="23" t="s">
        <v>12293</v>
      </c>
      <c r="E7337" s="24">
        <v>122.62</v>
      </c>
    </row>
    <row r="7338" spans="2:5" ht="50.1" customHeight="1">
      <c r="B7338" s="23">
        <v>882</v>
      </c>
      <c r="C7338" s="23" t="s">
        <v>7849</v>
      </c>
      <c r="D7338" s="23" t="s">
        <v>12293</v>
      </c>
      <c r="E7338" s="24">
        <v>133.61000000000001</v>
      </c>
    </row>
    <row r="7339" spans="2:5" ht="50.1" customHeight="1">
      <c r="B7339" s="23">
        <v>878</v>
      </c>
      <c r="C7339" s="23" t="s">
        <v>7850</v>
      </c>
      <c r="D7339" s="23" t="s">
        <v>12293</v>
      </c>
      <c r="E7339" s="24">
        <v>166.11</v>
      </c>
    </row>
    <row r="7340" spans="2:5" ht="50.1" customHeight="1">
      <c r="B7340" s="23">
        <v>879</v>
      </c>
      <c r="C7340" s="23" t="s">
        <v>7851</v>
      </c>
      <c r="D7340" s="23" t="s">
        <v>12293</v>
      </c>
      <c r="E7340" s="24">
        <v>195.79</v>
      </c>
    </row>
    <row r="7341" spans="2:5" ht="50.1" customHeight="1">
      <c r="B7341" s="23">
        <v>880</v>
      </c>
      <c r="C7341" s="23" t="s">
        <v>7852</v>
      </c>
      <c r="D7341" s="23" t="s">
        <v>12293</v>
      </c>
      <c r="E7341" s="24">
        <v>230.37</v>
      </c>
    </row>
    <row r="7342" spans="2:5" ht="50.1" customHeight="1">
      <c r="B7342" s="23">
        <v>873</v>
      </c>
      <c r="C7342" s="23" t="s">
        <v>7853</v>
      </c>
      <c r="D7342" s="23" t="s">
        <v>12293</v>
      </c>
      <c r="E7342" s="24">
        <v>70.040000000000006</v>
      </c>
    </row>
    <row r="7343" spans="2:5" ht="50.1" customHeight="1">
      <c r="B7343" s="23">
        <v>881</v>
      </c>
      <c r="C7343" s="23" t="s">
        <v>7854</v>
      </c>
      <c r="D7343" s="23" t="s">
        <v>12293</v>
      </c>
      <c r="E7343" s="24">
        <v>314.88</v>
      </c>
    </row>
    <row r="7344" spans="2:5" ht="50.1" customHeight="1">
      <c r="B7344" s="23">
        <v>874</v>
      </c>
      <c r="C7344" s="23" t="s">
        <v>7855</v>
      </c>
      <c r="D7344" s="23" t="s">
        <v>12293</v>
      </c>
      <c r="E7344" s="24">
        <v>83.13</v>
      </c>
    </row>
    <row r="7345" spans="2:5" ht="50.1" customHeight="1">
      <c r="B7345" s="23">
        <v>875</v>
      </c>
      <c r="C7345" s="23" t="s">
        <v>7856</v>
      </c>
      <c r="D7345" s="23" t="s">
        <v>12293</v>
      </c>
      <c r="E7345" s="24">
        <v>99.18</v>
      </c>
    </row>
    <row r="7346" spans="2:5" ht="50.1" customHeight="1">
      <c r="B7346" s="23">
        <v>983</v>
      </c>
      <c r="C7346" s="23" t="s">
        <v>7857</v>
      </c>
      <c r="D7346" s="23" t="s">
        <v>12293</v>
      </c>
      <c r="E7346" s="24">
        <v>0.62</v>
      </c>
    </row>
    <row r="7347" spans="2:5" ht="50.1" customHeight="1">
      <c r="B7347" s="23">
        <v>985</v>
      </c>
      <c r="C7347" s="23" t="s">
        <v>7858</v>
      </c>
      <c r="D7347" s="23" t="s">
        <v>12293</v>
      </c>
      <c r="E7347" s="24">
        <v>4.6500000000000004</v>
      </c>
    </row>
    <row r="7348" spans="2:5" ht="50.1" customHeight="1">
      <c r="B7348" s="23">
        <v>990</v>
      </c>
      <c r="C7348" s="23" t="s">
        <v>7859</v>
      </c>
      <c r="D7348" s="23" t="s">
        <v>12293</v>
      </c>
      <c r="E7348" s="24">
        <v>63.76</v>
      </c>
    </row>
    <row r="7349" spans="2:5" ht="50.1" customHeight="1">
      <c r="B7349" s="23">
        <v>39241</v>
      </c>
      <c r="C7349" s="23" t="s">
        <v>7860</v>
      </c>
      <c r="D7349" s="23" t="s">
        <v>12293</v>
      </c>
      <c r="E7349" s="24">
        <v>7.29</v>
      </c>
    </row>
    <row r="7350" spans="2:5" ht="50.1" customHeight="1">
      <c r="B7350" s="23">
        <v>1005</v>
      </c>
      <c r="C7350" s="23" t="s">
        <v>7861</v>
      </c>
      <c r="D7350" s="23" t="s">
        <v>12293</v>
      </c>
      <c r="E7350" s="24">
        <v>78.25</v>
      </c>
    </row>
    <row r="7351" spans="2:5" ht="50.1" customHeight="1">
      <c r="B7351" s="23">
        <v>984</v>
      </c>
      <c r="C7351" s="23" t="s">
        <v>7862</v>
      </c>
      <c r="D7351" s="23" t="s">
        <v>12293</v>
      </c>
      <c r="E7351" s="24">
        <v>1.6</v>
      </c>
    </row>
    <row r="7352" spans="2:5" ht="50.1" customHeight="1">
      <c r="B7352" s="23">
        <v>991</v>
      </c>
      <c r="C7352" s="23" t="s">
        <v>7863</v>
      </c>
      <c r="D7352" s="23" t="s">
        <v>12293</v>
      </c>
      <c r="E7352" s="24">
        <v>103.4</v>
      </c>
    </row>
    <row r="7353" spans="2:5" ht="50.1" customHeight="1">
      <c r="B7353" s="23">
        <v>986</v>
      </c>
      <c r="C7353" s="23" t="s">
        <v>7864</v>
      </c>
      <c r="D7353" s="23" t="s">
        <v>12293</v>
      </c>
      <c r="E7353" s="24">
        <v>11.14</v>
      </c>
    </row>
    <row r="7354" spans="2:5" ht="50.1" customHeight="1">
      <c r="B7354" s="23">
        <v>1024</v>
      </c>
      <c r="C7354" s="23" t="s">
        <v>7865</v>
      </c>
      <c r="D7354" s="23" t="s">
        <v>12293</v>
      </c>
      <c r="E7354" s="24">
        <v>127.98</v>
      </c>
    </row>
    <row r="7355" spans="2:5" ht="50.1" customHeight="1">
      <c r="B7355" s="23">
        <v>987</v>
      </c>
      <c r="C7355" s="23" t="s">
        <v>7866</v>
      </c>
      <c r="D7355" s="23" t="s">
        <v>12293</v>
      </c>
      <c r="E7355" s="24">
        <v>15.14</v>
      </c>
    </row>
    <row r="7356" spans="2:5" ht="50.1" customHeight="1">
      <c r="B7356" s="23">
        <v>1003</v>
      </c>
      <c r="C7356" s="23" t="s">
        <v>7867</v>
      </c>
      <c r="D7356" s="23" t="s">
        <v>12293</v>
      </c>
      <c r="E7356" s="24">
        <v>2.35</v>
      </c>
    </row>
    <row r="7357" spans="2:5" ht="50.1" customHeight="1">
      <c r="B7357" s="23">
        <v>992</v>
      </c>
      <c r="C7357" s="23" t="s">
        <v>7868</v>
      </c>
      <c r="D7357" s="23" t="s">
        <v>12293</v>
      </c>
      <c r="E7357" s="24">
        <v>165.58</v>
      </c>
    </row>
    <row r="7358" spans="2:5" ht="50.1" customHeight="1">
      <c r="B7358" s="23">
        <v>1007</v>
      </c>
      <c r="C7358" s="23" t="s">
        <v>7869</v>
      </c>
      <c r="D7358" s="23" t="s">
        <v>12293</v>
      </c>
      <c r="E7358" s="24">
        <v>21.47</v>
      </c>
    </row>
    <row r="7359" spans="2:5" ht="50.1" customHeight="1">
      <c r="B7359" s="23">
        <v>39242</v>
      </c>
      <c r="C7359" s="23" t="s">
        <v>7870</v>
      </c>
      <c r="D7359" s="23" t="s">
        <v>12293</v>
      </c>
      <c r="E7359" s="24">
        <v>205.16</v>
      </c>
    </row>
    <row r="7360" spans="2:5" ht="50.1" customHeight="1">
      <c r="B7360" s="23">
        <v>1008</v>
      </c>
      <c r="C7360" s="23" t="s">
        <v>7871</v>
      </c>
      <c r="D7360" s="23" t="s">
        <v>12293</v>
      </c>
      <c r="E7360" s="24">
        <v>2.67</v>
      </c>
    </row>
    <row r="7361" spans="2:5" ht="50.1" customHeight="1">
      <c r="B7361" s="23">
        <v>988</v>
      </c>
      <c r="C7361" s="23" t="s">
        <v>7872</v>
      </c>
      <c r="D7361" s="23" t="s">
        <v>12293</v>
      </c>
      <c r="E7361" s="24">
        <v>29.66</v>
      </c>
    </row>
    <row r="7362" spans="2:5" ht="50.1" customHeight="1">
      <c r="B7362" s="23">
        <v>989</v>
      </c>
      <c r="C7362" s="23" t="s">
        <v>7873</v>
      </c>
      <c r="D7362" s="23" t="s">
        <v>12293</v>
      </c>
      <c r="E7362" s="24">
        <v>40.18</v>
      </c>
    </row>
    <row r="7363" spans="2:5" ht="50.1" customHeight="1">
      <c r="B7363" s="23">
        <v>39598</v>
      </c>
      <c r="C7363" s="23" t="s">
        <v>7874</v>
      </c>
      <c r="D7363" s="23" t="s">
        <v>12293</v>
      </c>
      <c r="E7363" s="24">
        <v>1.05</v>
      </c>
    </row>
    <row r="7364" spans="2:5" ht="50.1" customHeight="1">
      <c r="B7364" s="23">
        <v>39599</v>
      </c>
      <c r="C7364" s="23" t="s">
        <v>7875</v>
      </c>
      <c r="D7364" s="23" t="s">
        <v>12293</v>
      </c>
      <c r="E7364" s="24">
        <v>1.59</v>
      </c>
    </row>
    <row r="7365" spans="2:5" ht="50.1" customHeight="1">
      <c r="B7365" s="23">
        <v>34602</v>
      </c>
      <c r="C7365" s="23" t="s">
        <v>7876</v>
      </c>
      <c r="D7365" s="23" t="s">
        <v>12293</v>
      </c>
      <c r="E7365" s="24">
        <v>2.1800000000000002</v>
      </c>
    </row>
    <row r="7366" spans="2:5" ht="50.1" customHeight="1">
      <c r="B7366" s="23">
        <v>34603</v>
      </c>
      <c r="C7366" s="23" t="s">
        <v>7877</v>
      </c>
      <c r="D7366" s="23" t="s">
        <v>12293</v>
      </c>
      <c r="E7366" s="24">
        <v>10.51</v>
      </c>
    </row>
    <row r="7367" spans="2:5" ht="50.1" customHeight="1">
      <c r="B7367" s="23">
        <v>34607</v>
      </c>
      <c r="C7367" s="23" t="s">
        <v>7878</v>
      </c>
      <c r="D7367" s="23" t="s">
        <v>12293</v>
      </c>
      <c r="E7367" s="24">
        <v>4.6900000000000004</v>
      </c>
    </row>
    <row r="7368" spans="2:5" ht="50.1" customHeight="1">
      <c r="B7368" s="23">
        <v>34609</v>
      </c>
      <c r="C7368" s="23" t="s">
        <v>7879</v>
      </c>
      <c r="D7368" s="23" t="s">
        <v>12293</v>
      </c>
      <c r="E7368" s="24">
        <v>7.03</v>
      </c>
    </row>
    <row r="7369" spans="2:5" ht="50.1" customHeight="1">
      <c r="B7369" s="23">
        <v>34618</v>
      </c>
      <c r="C7369" s="23" t="s">
        <v>7880</v>
      </c>
      <c r="D7369" s="23" t="s">
        <v>12293</v>
      </c>
      <c r="E7369" s="24">
        <v>2.9</v>
      </c>
    </row>
    <row r="7370" spans="2:5" ht="50.1" customHeight="1">
      <c r="B7370" s="23">
        <v>34620</v>
      </c>
      <c r="C7370" s="23" t="s">
        <v>7881</v>
      </c>
      <c r="D7370" s="23" t="s">
        <v>12293</v>
      </c>
      <c r="E7370" s="24">
        <v>14.51</v>
      </c>
    </row>
    <row r="7371" spans="2:5" ht="50.1" customHeight="1">
      <c r="B7371" s="23">
        <v>34621</v>
      </c>
      <c r="C7371" s="23" t="s">
        <v>7882</v>
      </c>
      <c r="D7371" s="23" t="s">
        <v>12293</v>
      </c>
      <c r="E7371" s="24">
        <v>6.73</v>
      </c>
    </row>
    <row r="7372" spans="2:5" ht="50.1" customHeight="1">
      <c r="B7372" s="23">
        <v>34622</v>
      </c>
      <c r="C7372" s="23" t="s">
        <v>7883</v>
      </c>
      <c r="D7372" s="23" t="s">
        <v>12293</v>
      </c>
      <c r="E7372" s="24">
        <v>9.5299999999999994</v>
      </c>
    </row>
    <row r="7373" spans="2:5" ht="50.1" customHeight="1">
      <c r="B7373" s="23">
        <v>34624</v>
      </c>
      <c r="C7373" s="23" t="s">
        <v>7884</v>
      </c>
      <c r="D7373" s="23" t="s">
        <v>12293</v>
      </c>
      <c r="E7373" s="24">
        <v>3.7</v>
      </c>
    </row>
    <row r="7374" spans="2:5" ht="50.1" customHeight="1">
      <c r="B7374" s="23">
        <v>34626</v>
      </c>
      <c r="C7374" s="23" t="s">
        <v>7885</v>
      </c>
      <c r="D7374" s="23" t="s">
        <v>12293</v>
      </c>
      <c r="E7374" s="24">
        <v>19.940000000000001</v>
      </c>
    </row>
    <row r="7375" spans="2:5" ht="50.1" customHeight="1">
      <c r="B7375" s="23">
        <v>34627</v>
      </c>
      <c r="C7375" s="23" t="s">
        <v>7886</v>
      </c>
      <c r="D7375" s="23" t="s">
        <v>12293</v>
      </c>
      <c r="E7375" s="24">
        <v>8.59</v>
      </c>
    </row>
    <row r="7376" spans="2:5" ht="50.1" customHeight="1">
      <c r="B7376" s="23">
        <v>34629</v>
      </c>
      <c r="C7376" s="23" t="s">
        <v>7887</v>
      </c>
      <c r="D7376" s="23" t="s">
        <v>12293</v>
      </c>
      <c r="E7376" s="24">
        <v>12.58</v>
      </c>
    </row>
    <row r="7377" spans="2:5" ht="50.1" customHeight="1">
      <c r="B7377" s="23">
        <v>39257</v>
      </c>
      <c r="C7377" s="23" t="s">
        <v>7888</v>
      </c>
      <c r="D7377" s="23" t="s">
        <v>12293</v>
      </c>
      <c r="E7377" s="24">
        <v>2.8</v>
      </c>
    </row>
    <row r="7378" spans="2:5" ht="50.1" customHeight="1">
      <c r="B7378" s="23">
        <v>39261</v>
      </c>
      <c r="C7378" s="23" t="s">
        <v>7889</v>
      </c>
      <c r="D7378" s="23" t="s">
        <v>12293</v>
      </c>
      <c r="E7378" s="24">
        <v>14.94</v>
      </c>
    </row>
    <row r="7379" spans="2:5" ht="50.1" customHeight="1">
      <c r="B7379" s="23">
        <v>39268</v>
      </c>
      <c r="C7379" s="23" t="s">
        <v>7890</v>
      </c>
      <c r="D7379" s="23" t="s">
        <v>12293</v>
      </c>
      <c r="E7379" s="24">
        <v>172.45</v>
      </c>
    </row>
    <row r="7380" spans="2:5" ht="50.1" customHeight="1">
      <c r="B7380" s="23">
        <v>39262</v>
      </c>
      <c r="C7380" s="23" t="s">
        <v>7891</v>
      </c>
      <c r="D7380" s="23" t="s">
        <v>12293</v>
      </c>
      <c r="E7380" s="24">
        <v>23.37</v>
      </c>
    </row>
    <row r="7381" spans="2:5" ht="50.1" customHeight="1">
      <c r="B7381" s="23">
        <v>39258</v>
      </c>
      <c r="C7381" s="23" t="s">
        <v>7892</v>
      </c>
      <c r="D7381" s="23" t="s">
        <v>12293</v>
      </c>
      <c r="E7381" s="24">
        <v>4.1500000000000004</v>
      </c>
    </row>
    <row r="7382" spans="2:5" ht="50.1" customHeight="1">
      <c r="B7382" s="23">
        <v>39263</v>
      </c>
      <c r="C7382" s="23" t="s">
        <v>7893</v>
      </c>
      <c r="D7382" s="23" t="s">
        <v>12293</v>
      </c>
      <c r="E7382" s="24">
        <v>36.159999999999997</v>
      </c>
    </row>
    <row r="7383" spans="2:5" ht="50.1" customHeight="1">
      <c r="B7383" s="23">
        <v>39264</v>
      </c>
      <c r="C7383" s="23" t="s">
        <v>7894</v>
      </c>
      <c r="D7383" s="23" t="s">
        <v>12293</v>
      </c>
      <c r="E7383" s="24">
        <v>48.96</v>
      </c>
    </row>
    <row r="7384" spans="2:5" ht="50.1" customHeight="1">
      <c r="B7384" s="23">
        <v>39259</v>
      </c>
      <c r="C7384" s="23" t="s">
        <v>7895</v>
      </c>
      <c r="D7384" s="23" t="s">
        <v>12293</v>
      </c>
      <c r="E7384" s="24">
        <v>6.33</v>
      </c>
    </row>
    <row r="7385" spans="2:5" ht="50.1" customHeight="1">
      <c r="B7385" s="23">
        <v>39265</v>
      </c>
      <c r="C7385" s="23" t="s">
        <v>7896</v>
      </c>
      <c r="D7385" s="23" t="s">
        <v>12293</v>
      </c>
      <c r="E7385" s="24">
        <v>72.12</v>
      </c>
    </row>
    <row r="7386" spans="2:5" ht="50.1" customHeight="1">
      <c r="B7386" s="23">
        <v>39260</v>
      </c>
      <c r="C7386" s="23" t="s">
        <v>7897</v>
      </c>
      <c r="D7386" s="23" t="s">
        <v>12293</v>
      </c>
      <c r="E7386" s="24">
        <v>9.01</v>
      </c>
    </row>
    <row r="7387" spans="2:5" ht="50.1" customHeight="1">
      <c r="B7387" s="23">
        <v>39266</v>
      </c>
      <c r="C7387" s="23" t="s">
        <v>7898</v>
      </c>
      <c r="D7387" s="23" t="s">
        <v>12293</v>
      </c>
      <c r="E7387" s="24">
        <v>101.2</v>
      </c>
    </row>
    <row r="7388" spans="2:5" ht="50.1" customHeight="1">
      <c r="B7388" s="23">
        <v>39267</v>
      </c>
      <c r="C7388" s="23" t="s">
        <v>7899</v>
      </c>
      <c r="D7388" s="23" t="s">
        <v>12293</v>
      </c>
      <c r="E7388" s="24">
        <v>132.66</v>
      </c>
    </row>
    <row r="7389" spans="2:5" ht="50.1" customHeight="1">
      <c r="B7389" s="23">
        <v>11901</v>
      </c>
      <c r="C7389" s="23" t="s">
        <v>7900</v>
      </c>
      <c r="D7389" s="23" t="s">
        <v>12293</v>
      </c>
      <c r="E7389" s="24">
        <v>0.43</v>
      </c>
    </row>
    <row r="7390" spans="2:5" ht="50.1" customHeight="1">
      <c r="B7390" s="23">
        <v>11902</v>
      </c>
      <c r="C7390" s="23" t="s">
        <v>7901</v>
      </c>
      <c r="D7390" s="23" t="s">
        <v>12293</v>
      </c>
      <c r="E7390" s="24">
        <v>0.75</v>
      </c>
    </row>
    <row r="7391" spans="2:5" ht="50.1" customHeight="1">
      <c r="B7391" s="23">
        <v>11903</v>
      </c>
      <c r="C7391" s="23" t="s">
        <v>7902</v>
      </c>
      <c r="D7391" s="23" t="s">
        <v>12293</v>
      </c>
      <c r="E7391" s="24">
        <v>1.1499999999999999</v>
      </c>
    </row>
    <row r="7392" spans="2:5" ht="50.1" customHeight="1">
      <c r="B7392" s="23">
        <v>11904</v>
      </c>
      <c r="C7392" s="23" t="s">
        <v>7903</v>
      </c>
      <c r="D7392" s="23" t="s">
        <v>12293</v>
      </c>
      <c r="E7392" s="24">
        <v>1.47</v>
      </c>
    </row>
    <row r="7393" spans="2:5" ht="50.1" customHeight="1">
      <c r="B7393" s="23">
        <v>11905</v>
      </c>
      <c r="C7393" s="23" t="s">
        <v>7904</v>
      </c>
      <c r="D7393" s="23" t="s">
        <v>12293</v>
      </c>
      <c r="E7393" s="24">
        <v>1.98</v>
      </c>
    </row>
    <row r="7394" spans="2:5" ht="50.1" customHeight="1">
      <c r="B7394" s="23">
        <v>11906</v>
      </c>
      <c r="C7394" s="23" t="s">
        <v>7905</v>
      </c>
      <c r="D7394" s="23" t="s">
        <v>12293</v>
      </c>
      <c r="E7394" s="24">
        <v>2.2799999999999998</v>
      </c>
    </row>
    <row r="7395" spans="2:5" ht="50.1" customHeight="1">
      <c r="B7395" s="23">
        <v>11919</v>
      </c>
      <c r="C7395" s="23" t="s">
        <v>7906</v>
      </c>
      <c r="D7395" s="23" t="s">
        <v>12293</v>
      </c>
      <c r="E7395" s="24">
        <v>4.4800000000000004</v>
      </c>
    </row>
    <row r="7396" spans="2:5" ht="50.1" customHeight="1">
      <c r="B7396" s="23">
        <v>11920</v>
      </c>
      <c r="C7396" s="23" t="s">
        <v>7907</v>
      </c>
      <c r="D7396" s="23" t="s">
        <v>12293</v>
      </c>
      <c r="E7396" s="24">
        <v>8.67</v>
      </c>
    </row>
    <row r="7397" spans="2:5" ht="50.1" customHeight="1">
      <c r="B7397" s="23">
        <v>11924</v>
      </c>
      <c r="C7397" s="23" t="s">
        <v>7908</v>
      </c>
      <c r="D7397" s="23" t="s">
        <v>12293</v>
      </c>
      <c r="E7397" s="24">
        <v>84.38</v>
      </c>
    </row>
    <row r="7398" spans="2:5" ht="50.1" customHeight="1">
      <c r="B7398" s="23">
        <v>11921</v>
      </c>
      <c r="C7398" s="23" t="s">
        <v>7909</v>
      </c>
      <c r="D7398" s="23" t="s">
        <v>12293</v>
      </c>
      <c r="E7398" s="24">
        <v>11.81</v>
      </c>
    </row>
    <row r="7399" spans="2:5" ht="50.1" customHeight="1">
      <c r="B7399" s="23">
        <v>11922</v>
      </c>
      <c r="C7399" s="23" t="s">
        <v>7910</v>
      </c>
      <c r="D7399" s="23" t="s">
        <v>12293</v>
      </c>
      <c r="E7399" s="24">
        <v>20.97</v>
      </c>
    </row>
    <row r="7400" spans="2:5" ht="50.1" customHeight="1">
      <c r="B7400" s="23">
        <v>11923</v>
      </c>
      <c r="C7400" s="23" t="s">
        <v>7911</v>
      </c>
      <c r="D7400" s="23" t="s">
        <v>12293</v>
      </c>
      <c r="E7400" s="24">
        <v>34.25</v>
      </c>
    </row>
    <row r="7401" spans="2:5" ht="50.1" customHeight="1">
      <c r="B7401" s="23">
        <v>11916</v>
      </c>
      <c r="C7401" s="23" t="s">
        <v>7912</v>
      </c>
      <c r="D7401" s="23" t="s">
        <v>12293</v>
      </c>
      <c r="E7401" s="24">
        <v>5.81</v>
      </c>
    </row>
    <row r="7402" spans="2:5" ht="50.1" customHeight="1">
      <c r="B7402" s="23">
        <v>11914</v>
      </c>
      <c r="C7402" s="23" t="s">
        <v>7913</v>
      </c>
      <c r="D7402" s="23" t="s">
        <v>12293</v>
      </c>
      <c r="E7402" s="24">
        <v>42.2</v>
      </c>
    </row>
    <row r="7403" spans="2:5" ht="50.1" customHeight="1">
      <c r="B7403" s="23">
        <v>11917</v>
      </c>
      <c r="C7403" s="23" t="s">
        <v>7914</v>
      </c>
      <c r="D7403" s="23" t="s">
        <v>12293</v>
      </c>
      <c r="E7403" s="24">
        <v>10.11</v>
      </c>
    </row>
    <row r="7404" spans="2:5" ht="50.1" customHeight="1">
      <c r="B7404" s="23">
        <v>11918</v>
      </c>
      <c r="C7404" s="23" t="s">
        <v>7915</v>
      </c>
      <c r="D7404" s="23" t="s">
        <v>12293</v>
      </c>
      <c r="E7404" s="24">
        <v>13.72</v>
      </c>
    </row>
    <row r="7405" spans="2:5" ht="50.1" customHeight="1">
      <c r="B7405" s="23">
        <v>37734</v>
      </c>
      <c r="C7405" s="23" t="s">
        <v>7916</v>
      </c>
      <c r="D7405" s="23" t="s">
        <v>12296</v>
      </c>
      <c r="E7405" s="24">
        <v>34321.67</v>
      </c>
    </row>
    <row r="7406" spans="2:5" ht="50.1" customHeight="1">
      <c r="B7406" s="23">
        <v>42251</v>
      </c>
      <c r="C7406" s="23" t="s">
        <v>7917</v>
      </c>
      <c r="D7406" s="23" t="s">
        <v>12296</v>
      </c>
      <c r="E7406" s="24">
        <v>38974.35</v>
      </c>
    </row>
    <row r="7407" spans="2:5" ht="50.1" customHeight="1">
      <c r="B7407" s="23">
        <v>37733</v>
      </c>
      <c r="C7407" s="23" t="s">
        <v>7918</v>
      </c>
      <c r="D7407" s="23" t="s">
        <v>12296</v>
      </c>
      <c r="E7407" s="24">
        <v>25734.26</v>
      </c>
    </row>
    <row r="7408" spans="2:5" ht="50.1" customHeight="1">
      <c r="B7408" s="23">
        <v>37735</v>
      </c>
      <c r="C7408" s="23" t="s">
        <v>7919</v>
      </c>
      <c r="D7408" s="23" t="s">
        <v>12296</v>
      </c>
      <c r="E7408" s="24">
        <v>31009.79</v>
      </c>
    </row>
    <row r="7409" spans="2:5" ht="50.1" customHeight="1">
      <c r="B7409" s="23">
        <v>41758</v>
      </c>
      <c r="C7409" s="23" t="s">
        <v>7920</v>
      </c>
      <c r="D7409" s="23" t="s">
        <v>12296</v>
      </c>
      <c r="E7409" s="24">
        <v>130.06</v>
      </c>
    </row>
    <row r="7410" spans="2:5" ht="50.1" customHeight="1">
      <c r="B7410" s="23">
        <v>5090</v>
      </c>
      <c r="C7410" s="23" t="s">
        <v>7921</v>
      </c>
      <c r="D7410" s="23" t="s">
        <v>12296</v>
      </c>
      <c r="E7410" s="24">
        <v>14.9</v>
      </c>
    </row>
    <row r="7411" spans="2:5" ht="50.1" customHeight="1">
      <c r="B7411" s="23">
        <v>5085</v>
      </c>
      <c r="C7411" s="23" t="s">
        <v>7922</v>
      </c>
      <c r="D7411" s="23" t="s">
        <v>12296</v>
      </c>
      <c r="E7411" s="24">
        <v>16.61</v>
      </c>
    </row>
    <row r="7412" spans="2:5" ht="50.1" customHeight="1">
      <c r="B7412" s="23">
        <v>38374</v>
      </c>
      <c r="C7412" s="23" t="s">
        <v>7923</v>
      </c>
      <c r="D7412" s="23" t="s">
        <v>12296</v>
      </c>
      <c r="E7412" s="24">
        <v>721.22</v>
      </c>
    </row>
    <row r="7413" spans="2:5" ht="50.1" customHeight="1">
      <c r="B7413" s="23">
        <v>20212</v>
      </c>
      <c r="C7413" s="23" t="s">
        <v>7924</v>
      </c>
      <c r="D7413" s="23" t="s">
        <v>12293</v>
      </c>
      <c r="E7413" s="24">
        <v>15.92</v>
      </c>
    </row>
    <row r="7414" spans="2:5" ht="50.1" customHeight="1">
      <c r="B7414" s="23">
        <v>4430</v>
      </c>
      <c r="C7414" s="23" t="s">
        <v>7925</v>
      </c>
      <c r="D7414" s="23" t="s">
        <v>12293</v>
      </c>
      <c r="E7414" s="24">
        <v>10.1</v>
      </c>
    </row>
    <row r="7415" spans="2:5" ht="50.1" customHeight="1">
      <c r="B7415" s="23">
        <v>4400</v>
      </c>
      <c r="C7415" s="23" t="s">
        <v>7926</v>
      </c>
      <c r="D7415" s="23" t="s">
        <v>12293</v>
      </c>
      <c r="E7415" s="24">
        <v>12.75</v>
      </c>
    </row>
    <row r="7416" spans="2:5" ht="50.1" customHeight="1">
      <c r="B7416" s="23">
        <v>4500</v>
      </c>
      <c r="C7416" s="23" t="s">
        <v>7927</v>
      </c>
      <c r="D7416" s="23" t="s">
        <v>12293</v>
      </c>
      <c r="E7416" s="24">
        <v>9.9700000000000006</v>
      </c>
    </row>
    <row r="7417" spans="2:5" ht="50.1" customHeight="1">
      <c r="B7417" s="23">
        <v>4513</v>
      </c>
      <c r="C7417" s="23" t="s">
        <v>7928</v>
      </c>
      <c r="D7417" s="23" t="s">
        <v>12293</v>
      </c>
      <c r="E7417" s="24">
        <v>2.67</v>
      </c>
    </row>
    <row r="7418" spans="2:5" ht="50.1" customHeight="1">
      <c r="B7418" s="23">
        <v>4496</v>
      </c>
      <c r="C7418" s="23" t="s">
        <v>7929</v>
      </c>
      <c r="D7418" s="23" t="s">
        <v>12293</v>
      </c>
      <c r="E7418" s="24">
        <v>6.84</v>
      </c>
    </row>
    <row r="7419" spans="2:5" ht="50.1" customHeight="1">
      <c r="B7419" s="23">
        <v>11871</v>
      </c>
      <c r="C7419" s="23" t="s">
        <v>7930</v>
      </c>
      <c r="D7419" s="23" t="s">
        <v>12296</v>
      </c>
      <c r="E7419" s="24">
        <v>252</v>
      </c>
    </row>
    <row r="7420" spans="2:5" ht="50.1" customHeight="1">
      <c r="B7420" s="23">
        <v>34636</v>
      </c>
      <c r="C7420" s="23" t="s">
        <v>7931</v>
      </c>
      <c r="D7420" s="23" t="s">
        <v>12296</v>
      </c>
      <c r="E7420" s="24">
        <v>331.33</v>
      </c>
    </row>
    <row r="7421" spans="2:5" ht="50.1" customHeight="1">
      <c r="B7421" s="23">
        <v>34639</v>
      </c>
      <c r="C7421" s="23" t="s">
        <v>7932</v>
      </c>
      <c r="D7421" s="23" t="s">
        <v>12296</v>
      </c>
      <c r="E7421" s="24">
        <v>672.93</v>
      </c>
    </row>
    <row r="7422" spans="2:5" ht="50.1" customHeight="1">
      <c r="B7422" s="23">
        <v>34640</v>
      </c>
      <c r="C7422" s="23" t="s">
        <v>7933</v>
      </c>
      <c r="D7422" s="23" t="s">
        <v>12296</v>
      </c>
      <c r="E7422" s="24">
        <v>755.87</v>
      </c>
    </row>
    <row r="7423" spans="2:5" ht="50.1" customHeight="1">
      <c r="B7423" s="23">
        <v>34637</v>
      </c>
      <c r="C7423" s="23" t="s">
        <v>7934</v>
      </c>
      <c r="D7423" s="23" t="s">
        <v>12296</v>
      </c>
      <c r="E7423" s="24">
        <v>190.23</v>
      </c>
    </row>
    <row r="7424" spans="2:5" ht="50.1" customHeight="1">
      <c r="B7424" s="23">
        <v>34638</v>
      </c>
      <c r="C7424" s="23" t="s">
        <v>7935</v>
      </c>
      <c r="D7424" s="23" t="s">
        <v>12296</v>
      </c>
      <c r="E7424" s="24">
        <v>326.22000000000003</v>
      </c>
    </row>
    <row r="7425" spans="2:5" ht="50.1" customHeight="1">
      <c r="B7425" s="23">
        <v>11868</v>
      </c>
      <c r="C7425" s="23" t="s">
        <v>7936</v>
      </c>
      <c r="D7425" s="23" t="s">
        <v>12296</v>
      </c>
      <c r="E7425" s="24">
        <v>346.34</v>
      </c>
    </row>
    <row r="7426" spans="2:5" ht="50.1" customHeight="1">
      <c r="B7426" s="23">
        <v>37106</v>
      </c>
      <c r="C7426" s="23" t="s">
        <v>7937</v>
      </c>
      <c r="D7426" s="23" t="s">
        <v>12296</v>
      </c>
      <c r="E7426" s="24">
        <v>3345.24</v>
      </c>
    </row>
    <row r="7427" spans="2:5" ht="50.1" customHeight="1">
      <c r="B7427" s="23">
        <v>11869</v>
      </c>
      <c r="C7427" s="23" t="s">
        <v>7938</v>
      </c>
      <c r="D7427" s="23" t="s">
        <v>12296</v>
      </c>
      <c r="E7427" s="24">
        <v>561.92999999999995</v>
      </c>
    </row>
    <row r="7428" spans="2:5" ht="50.1" customHeight="1">
      <c r="B7428" s="23">
        <v>37104</v>
      </c>
      <c r="C7428" s="23" t="s">
        <v>7939</v>
      </c>
      <c r="D7428" s="23" t="s">
        <v>12296</v>
      </c>
      <c r="E7428" s="24">
        <v>724.36</v>
      </c>
    </row>
    <row r="7429" spans="2:5" ht="50.1" customHeight="1">
      <c r="B7429" s="23">
        <v>37105</v>
      </c>
      <c r="C7429" s="23" t="s">
        <v>7940</v>
      </c>
      <c r="D7429" s="23" t="s">
        <v>12296</v>
      </c>
      <c r="E7429" s="24">
        <v>1613.27</v>
      </c>
    </row>
    <row r="7430" spans="2:5" ht="50.1" customHeight="1">
      <c r="B7430" s="23">
        <v>11638</v>
      </c>
      <c r="C7430" s="23" t="s">
        <v>7941</v>
      </c>
      <c r="D7430" s="23" t="s">
        <v>12296</v>
      </c>
      <c r="E7430" s="24">
        <v>111.85</v>
      </c>
    </row>
    <row r="7431" spans="2:5" ht="50.1" customHeight="1">
      <c r="B7431" s="23">
        <v>1030</v>
      </c>
      <c r="C7431" s="23" t="s">
        <v>7942</v>
      </c>
      <c r="D7431" s="23" t="s">
        <v>12296</v>
      </c>
      <c r="E7431" s="24">
        <v>31.9</v>
      </c>
    </row>
    <row r="7432" spans="2:5" ht="50.1" customHeight="1">
      <c r="B7432" s="23">
        <v>11694</v>
      </c>
      <c r="C7432" s="23" t="s">
        <v>7943</v>
      </c>
      <c r="D7432" s="23" t="s">
        <v>12296</v>
      </c>
      <c r="E7432" s="24">
        <v>705.15</v>
      </c>
    </row>
    <row r="7433" spans="2:5" ht="50.1" customHeight="1">
      <c r="B7433" s="23">
        <v>35277</v>
      </c>
      <c r="C7433" s="23" t="s">
        <v>7944</v>
      </c>
      <c r="D7433" s="23" t="s">
        <v>12296</v>
      </c>
      <c r="E7433" s="24">
        <v>314.82</v>
      </c>
    </row>
    <row r="7434" spans="2:5" ht="50.1" customHeight="1">
      <c r="B7434" s="23">
        <v>10521</v>
      </c>
      <c r="C7434" s="23" t="s">
        <v>7945</v>
      </c>
      <c r="D7434" s="23" t="s">
        <v>12296</v>
      </c>
      <c r="E7434" s="24">
        <v>157.49</v>
      </c>
    </row>
    <row r="7435" spans="2:5" ht="50.1" customHeight="1">
      <c r="B7435" s="23">
        <v>10885</v>
      </c>
      <c r="C7435" s="23" t="s">
        <v>7946</v>
      </c>
      <c r="D7435" s="23" t="s">
        <v>12296</v>
      </c>
      <c r="E7435" s="24">
        <v>199.21</v>
      </c>
    </row>
    <row r="7436" spans="2:5" ht="50.1" customHeight="1">
      <c r="B7436" s="23">
        <v>20962</v>
      </c>
      <c r="C7436" s="23" t="s">
        <v>7947</v>
      </c>
      <c r="D7436" s="23" t="s">
        <v>12296</v>
      </c>
      <c r="E7436" s="24">
        <v>165</v>
      </c>
    </row>
    <row r="7437" spans="2:5" ht="50.1" customHeight="1">
      <c r="B7437" s="23">
        <v>20963</v>
      </c>
      <c r="C7437" s="23" t="s">
        <v>7948</v>
      </c>
      <c r="D7437" s="23" t="s">
        <v>12296</v>
      </c>
      <c r="E7437" s="24">
        <v>201.56</v>
      </c>
    </row>
    <row r="7438" spans="2:5" ht="50.1" customHeight="1">
      <c r="B7438" s="23">
        <v>2555</v>
      </c>
      <c r="C7438" s="23" t="s">
        <v>7949</v>
      </c>
      <c r="D7438" s="23" t="s">
        <v>12296</v>
      </c>
      <c r="E7438" s="24">
        <v>0.97</v>
      </c>
    </row>
    <row r="7439" spans="2:5" ht="50.1" customHeight="1">
      <c r="B7439" s="23">
        <v>2556</v>
      </c>
      <c r="C7439" s="23" t="s">
        <v>7950</v>
      </c>
      <c r="D7439" s="23" t="s">
        <v>12296</v>
      </c>
      <c r="E7439" s="24">
        <v>0.9</v>
      </c>
    </row>
    <row r="7440" spans="2:5" ht="50.1" customHeight="1">
      <c r="B7440" s="23">
        <v>2557</v>
      </c>
      <c r="C7440" s="23" t="s">
        <v>7951</v>
      </c>
      <c r="D7440" s="23" t="s">
        <v>12296</v>
      </c>
      <c r="E7440" s="24">
        <v>1.89</v>
      </c>
    </row>
    <row r="7441" spans="2:5" ht="50.1" customHeight="1">
      <c r="B7441" s="23">
        <v>39810</v>
      </c>
      <c r="C7441" s="23" t="s">
        <v>7952</v>
      </c>
      <c r="D7441" s="23" t="s">
        <v>12296</v>
      </c>
      <c r="E7441" s="24">
        <v>14.43</v>
      </c>
    </row>
    <row r="7442" spans="2:5" ht="50.1" customHeight="1">
      <c r="B7442" s="23">
        <v>39811</v>
      </c>
      <c r="C7442" s="23" t="s">
        <v>7953</v>
      </c>
      <c r="D7442" s="23" t="s">
        <v>12296</v>
      </c>
      <c r="E7442" s="24">
        <v>18.27</v>
      </c>
    </row>
    <row r="7443" spans="2:5" ht="50.1" customHeight="1">
      <c r="B7443" s="23">
        <v>39812</v>
      </c>
      <c r="C7443" s="23" t="s">
        <v>7954</v>
      </c>
      <c r="D7443" s="23" t="s">
        <v>12296</v>
      </c>
      <c r="E7443" s="24">
        <v>27.88</v>
      </c>
    </row>
    <row r="7444" spans="2:5" ht="50.1" customHeight="1">
      <c r="B7444" s="23">
        <v>20254</v>
      </c>
      <c r="C7444" s="23" t="s">
        <v>7955</v>
      </c>
      <c r="D7444" s="23" t="s">
        <v>12296</v>
      </c>
      <c r="E7444" s="24">
        <v>10.45</v>
      </c>
    </row>
    <row r="7445" spans="2:5" ht="50.1" customHeight="1">
      <c r="B7445" s="23">
        <v>39771</v>
      </c>
      <c r="C7445" s="23" t="s">
        <v>7956</v>
      </c>
      <c r="D7445" s="23" t="s">
        <v>12296</v>
      </c>
      <c r="E7445" s="24">
        <v>17.3</v>
      </c>
    </row>
    <row r="7446" spans="2:5" ht="50.1" customHeight="1">
      <c r="B7446" s="23">
        <v>20255</v>
      </c>
      <c r="C7446" s="23" t="s">
        <v>7957</v>
      </c>
      <c r="D7446" s="23" t="s">
        <v>12296</v>
      </c>
      <c r="E7446" s="24">
        <v>28.59</v>
      </c>
    </row>
    <row r="7447" spans="2:5" ht="50.1" customHeight="1">
      <c r="B7447" s="23">
        <v>39772</v>
      </c>
      <c r="C7447" s="23" t="s">
        <v>7958</v>
      </c>
      <c r="D7447" s="23" t="s">
        <v>12296</v>
      </c>
      <c r="E7447" s="24">
        <v>34.270000000000003</v>
      </c>
    </row>
    <row r="7448" spans="2:5" ht="50.1" customHeight="1">
      <c r="B7448" s="23">
        <v>20253</v>
      </c>
      <c r="C7448" s="23" t="s">
        <v>7959</v>
      </c>
      <c r="D7448" s="23" t="s">
        <v>12296</v>
      </c>
      <c r="E7448" s="24">
        <v>59.74</v>
      </c>
    </row>
    <row r="7449" spans="2:5" ht="50.1" customHeight="1">
      <c r="B7449" s="23">
        <v>39773</v>
      </c>
      <c r="C7449" s="23" t="s">
        <v>7960</v>
      </c>
      <c r="D7449" s="23" t="s">
        <v>12296</v>
      </c>
      <c r="E7449" s="24">
        <v>62.06</v>
      </c>
    </row>
    <row r="7450" spans="2:5" ht="50.1" customHeight="1">
      <c r="B7450" s="23">
        <v>39774</v>
      </c>
      <c r="C7450" s="23" t="s">
        <v>7961</v>
      </c>
      <c r="D7450" s="23" t="s">
        <v>12296</v>
      </c>
      <c r="E7450" s="24">
        <v>80.63</v>
      </c>
    </row>
    <row r="7451" spans="2:5" ht="50.1" customHeight="1">
      <c r="B7451" s="23">
        <v>39775</v>
      </c>
      <c r="C7451" s="23" t="s">
        <v>7962</v>
      </c>
      <c r="D7451" s="23" t="s">
        <v>12296</v>
      </c>
      <c r="E7451" s="24">
        <v>141.22</v>
      </c>
    </row>
    <row r="7452" spans="2:5" ht="50.1" customHeight="1">
      <c r="B7452" s="23">
        <v>39776</v>
      </c>
      <c r="C7452" s="23" t="s">
        <v>7963</v>
      </c>
      <c r="D7452" s="23" t="s">
        <v>12296</v>
      </c>
      <c r="E7452" s="24">
        <v>173.81</v>
      </c>
    </row>
    <row r="7453" spans="2:5" ht="50.1" customHeight="1">
      <c r="B7453" s="23">
        <v>39777</v>
      </c>
      <c r="C7453" s="23" t="s">
        <v>7964</v>
      </c>
      <c r="D7453" s="23" t="s">
        <v>12296</v>
      </c>
      <c r="E7453" s="24">
        <v>208.57</v>
      </c>
    </row>
    <row r="7454" spans="2:5" ht="50.1" customHeight="1">
      <c r="B7454" s="23">
        <v>11250</v>
      </c>
      <c r="C7454" s="23" t="s">
        <v>7965</v>
      </c>
      <c r="D7454" s="23" t="s">
        <v>12296</v>
      </c>
      <c r="E7454" s="24">
        <v>30.97</v>
      </c>
    </row>
    <row r="7455" spans="2:5" ht="50.1" customHeight="1">
      <c r="B7455" s="23">
        <v>39766</v>
      </c>
      <c r="C7455" s="23" t="s">
        <v>7966</v>
      </c>
      <c r="D7455" s="23" t="s">
        <v>12296</v>
      </c>
      <c r="E7455" s="24">
        <v>37.799999999999997</v>
      </c>
    </row>
    <row r="7456" spans="2:5" ht="50.1" customHeight="1">
      <c r="B7456" s="23">
        <v>11251</v>
      </c>
      <c r="C7456" s="23" t="s">
        <v>7967</v>
      </c>
      <c r="D7456" s="23" t="s">
        <v>12296</v>
      </c>
      <c r="E7456" s="24">
        <v>65.180000000000007</v>
      </c>
    </row>
    <row r="7457" spans="2:5" ht="50.1" customHeight="1">
      <c r="B7457" s="23">
        <v>39767</v>
      </c>
      <c r="C7457" s="23" t="s">
        <v>7968</v>
      </c>
      <c r="D7457" s="23" t="s">
        <v>12296</v>
      </c>
      <c r="E7457" s="24">
        <v>85.82</v>
      </c>
    </row>
    <row r="7458" spans="2:5" ht="50.1" customHeight="1">
      <c r="B7458" s="23">
        <v>11253</v>
      </c>
      <c r="C7458" s="23" t="s">
        <v>7969</v>
      </c>
      <c r="D7458" s="23" t="s">
        <v>12296</v>
      </c>
      <c r="E7458" s="24">
        <v>128.18</v>
      </c>
    </row>
    <row r="7459" spans="2:5" ht="50.1" customHeight="1">
      <c r="B7459" s="23">
        <v>11254</v>
      </c>
      <c r="C7459" s="23" t="s">
        <v>7970</v>
      </c>
      <c r="D7459" s="23" t="s">
        <v>12296</v>
      </c>
      <c r="E7459" s="24">
        <v>137.71</v>
      </c>
    </row>
    <row r="7460" spans="2:5" ht="50.1" customHeight="1">
      <c r="B7460" s="23">
        <v>11255</v>
      </c>
      <c r="C7460" s="23" t="s">
        <v>7971</v>
      </c>
      <c r="D7460" s="23" t="s">
        <v>12296</v>
      </c>
      <c r="E7460" s="24">
        <v>208.57</v>
      </c>
    </row>
    <row r="7461" spans="2:5" ht="50.1" customHeight="1">
      <c r="B7461" s="23">
        <v>11256</v>
      </c>
      <c r="C7461" s="23" t="s">
        <v>7972</v>
      </c>
      <c r="D7461" s="23" t="s">
        <v>12296</v>
      </c>
      <c r="E7461" s="24">
        <v>238.67</v>
      </c>
    </row>
    <row r="7462" spans="2:5" ht="50.1" customHeight="1">
      <c r="B7462" s="23">
        <v>14055</v>
      </c>
      <c r="C7462" s="23" t="s">
        <v>7973</v>
      </c>
      <c r="D7462" s="23" t="s">
        <v>12296</v>
      </c>
      <c r="E7462" s="24">
        <v>423.4</v>
      </c>
    </row>
    <row r="7463" spans="2:5" ht="50.1" customHeight="1">
      <c r="B7463" s="23">
        <v>39768</v>
      </c>
      <c r="C7463" s="23" t="s">
        <v>7974</v>
      </c>
      <c r="D7463" s="23" t="s">
        <v>12296</v>
      </c>
      <c r="E7463" s="24">
        <v>451.78</v>
      </c>
    </row>
    <row r="7464" spans="2:5" ht="50.1" customHeight="1">
      <c r="B7464" s="23">
        <v>11247</v>
      </c>
      <c r="C7464" s="23" t="s">
        <v>7975</v>
      </c>
      <c r="D7464" s="23" t="s">
        <v>12296</v>
      </c>
      <c r="E7464" s="24">
        <v>606.58000000000004</v>
      </c>
    </row>
    <row r="7465" spans="2:5" ht="50.1" customHeight="1">
      <c r="B7465" s="23">
        <v>39769</v>
      </c>
      <c r="C7465" s="23" t="s">
        <v>7976</v>
      </c>
      <c r="D7465" s="23" t="s">
        <v>12296</v>
      </c>
      <c r="E7465" s="24">
        <v>735.36</v>
      </c>
    </row>
    <row r="7466" spans="2:5" ht="50.1" customHeight="1">
      <c r="B7466" s="23">
        <v>11249</v>
      </c>
      <c r="C7466" s="23" t="s">
        <v>7977</v>
      </c>
      <c r="D7466" s="23" t="s">
        <v>12296</v>
      </c>
      <c r="E7466" s="24">
        <v>1982.68</v>
      </c>
    </row>
    <row r="7467" spans="2:5" ht="50.1" customHeight="1">
      <c r="B7467" s="23">
        <v>39770</v>
      </c>
      <c r="C7467" s="23" t="s">
        <v>7978</v>
      </c>
      <c r="D7467" s="23" t="s">
        <v>12296</v>
      </c>
      <c r="E7467" s="24">
        <v>2578.08</v>
      </c>
    </row>
    <row r="7468" spans="2:5" ht="50.1" customHeight="1">
      <c r="B7468" s="23">
        <v>10569</v>
      </c>
      <c r="C7468" s="23" t="s">
        <v>7979</v>
      </c>
      <c r="D7468" s="23" t="s">
        <v>12296</v>
      </c>
      <c r="E7468" s="24">
        <v>1.88</v>
      </c>
    </row>
    <row r="7469" spans="2:5" ht="50.1" customHeight="1">
      <c r="B7469" s="23">
        <v>1872</v>
      </c>
      <c r="C7469" s="23" t="s">
        <v>7980</v>
      </c>
      <c r="D7469" s="23" t="s">
        <v>12296</v>
      </c>
      <c r="E7469" s="24">
        <v>1.59</v>
      </c>
    </row>
    <row r="7470" spans="2:5" ht="50.1" customHeight="1">
      <c r="B7470" s="23">
        <v>1873</v>
      </c>
      <c r="C7470" s="23" t="s">
        <v>7981</v>
      </c>
      <c r="D7470" s="23" t="s">
        <v>12296</v>
      </c>
      <c r="E7470" s="24">
        <v>3.16</v>
      </c>
    </row>
    <row r="7471" spans="2:5" ht="50.1" customHeight="1">
      <c r="B7471" s="23">
        <v>39693</v>
      </c>
      <c r="C7471" s="23" t="s">
        <v>7982</v>
      </c>
      <c r="D7471" s="23" t="s">
        <v>12296</v>
      </c>
      <c r="E7471" s="24">
        <v>1131.43</v>
      </c>
    </row>
    <row r="7472" spans="2:5" ht="50.1" customHeight="1">
      <c r="B7472" s="23">
        <v>39692</v>
      </c>
      <c r="C7472" s="23" t="s">
        <v>7983</v>
      </c>
      <c r="D7472" s="23" t="s">
        <v>12296</v>
      </c>
      <c r="E7472" s="24">
        <v>190.46</v>
      </c>
    </row>
    <row r="7473" spans="2:5" ht="50.1" customHeight="1">
      <c r="B7473" s="23">
        <v>39681</v>
      </c>
      <c r="C7473" s="23" t="s">
        <v>7984</v>
      </c>
      <c r="D7473" s="23" t="s">
        <v>12296</v>
      </c>
      <c r="E7473" s="24">
        <v>107.54</v>
      </c>
    </row>
    <row r="7474" spans="2:5" ht="50.1" customHeight="1">
      <c r="B7474" s="23">
        <v>39680</v>
      </c>
      <c r="C7474" s="23" t="s">
        <v>7985</v>
      </c>
      <c r="D7474" s="23" t="s">
        <v>12296</v>
      </c>
      <c r="E7474" s="24">
        <v>55.4</v>
      </c>
    </row>
    <row r="7475" spans="2:5" ht="50.1" customHeight="1">
      <c r="B7475" s="23">
        <v>39682</v>
      </c>
      <c r="C7475" s="23" t="s">
        <v>7986</v>
      </c>
      <c r="D7475" s="23" t="s">
        <v>12296</v>
      </c>
      <c r="E7475" s="24">
        <v>108.63</v>
      </c>
    </row>
    <row r="7476" spans="2:5" ht="50.1" customHeight="1">
      <c r="B7476" s="23">
        <v>39685</v>
      </c>
      <c r="C7476" s="23" t="s">
        <v>7987</v>
      </c>
      <c r="D7476" s="23" t="s">
        <v>12296</v>
      </c>
      <c r="E7476" s="24">
        <v>92.15</v>
      </c>
    </row>
    <row r="7477" spans="2:5" ht="50.1" customHeight="1">
      <c r="B7477" s="23">
        <v>39687</v>
      </c>
      <c r="C7477" s="23" t="s">
        <v>7988</v>
      </c>
      <c r="D7477" s="23" t="s">
        <v>12296</v>
      </c>
      <c r="E7477" s="24">
        <v>173.72</v>
      </c>
    </row>
    <row r="7478" spans="2:5" ht="50.1" customHeight="1">
      <c r="B7478" s="23">
        <v>3280</v>
      </c>
      <c r="C7478" s="23" t="s">
        <v>7989</v>
      </c>
      <c r="D7478" s="23" t="s">
        <v>12296</v>
      </c>
      <c r="E7478" s="24">
        <v>121.25</v>
      </c>
    </row>
    <row r="7479" spans="2:5" ht="50.1" customHeight="1">
      <c r="B7479" s="23">
        <v>11881</v>
      </c>
      <c r="C7479" s="23" t="s">
        <v>7990</v>
      </c>
      <c r="D7479" s="23" t="s">
        <v>12296</v>
      </c>
      <c r="E7479" s="24">
        <v>56.31</v>
      </c>
    </row>
    <row r="7480" spans="2:5" ht="50.1" customHeight="1">
      <c r="B7480" s="23">
        <v>34641</v>
      </c>
      <c r="C7480" s="23" t="s">
        <v>7991</v>
      </c>
      <c r="D7480" s="23" t="s">
        <v>12296</v>
      </c>
      <c r="E7480" s="24">
        <v>45.41</v>
      </c>
    </row>
    <row r="7481" spans="2:5" ht="50.1" customHeight="1">
      <c r="B7481" s="23">
        <v>34643</v>
      </c>
      <c r="C7481" s="23" t="s">
        <v>7992</v>
      </c>
      <c r="D7481" s="23" t="s">
        <v>12296</v>
      </c>
      <c r="E7481" s="24">
        <v>10.19</v>
      </c>
    </row>
    <row r="7482" spans="2:5" ht="50.1" customHeight="1">
      <c r="B7482" s="23">
        <v>3278</v>
      </c>
      <c r="C7482" s="23" t="s">
        <v>7993</v>
      </c>
      <c r="D7482" s="23" t="s">
        <v>12296</v>
      </c>
      <c r="E7482" s="24">
        <v>63.57</v>
      </c>
    </row>
    <row r="7483" spans="2:5" ht="50.1" customHeight="1">
      <c r="B7483" s="23">
        <v>3279</v>
      </c>
      <c r="C7483" s="23" t="s">
        <v>7994</v>
      </c>
      <c r="D7483" s="23" t="s">
        <v>12296</v>
      </c>
      <c r="E7483" s="24">
        <v>104.9</v>
      </c>
    </row>
    <row r="7484" spans="2:5" ht="50.1" customHeight="1">
      <c r="B7484" s="23">
        <v>1062</v>
      </c>
      <c r="C7484" s="23" t="s">
        <v>7995</v>
      </c>
      <c r="D7484" s="23" t="s">
        <v>12296</v>
      </c>
      <c r="E7484" s="24">
        <v>97.77</v>
      </c>
    </row>
    <row r="7485" spans="2:5" ht="50.1" customHeight="1">
      <c r="B7485" s="23">
        <v>39686</v>
      </c>
      <c r="C7485" s="23" t="s">
        <v>7996</v>
      </c>
      <c r="D7485" s="23" t="s">
        <v>12296</v>
      </c>
      <c r="E7485" s="24">
        <v>166.77</v>
      </c>
    </row>
    <row r="7486" spans="2:5" ht="50.1" customHeight="1">
      <c r="B7486" s="23">
        <v>39683</v>
      </c>
      <c r="C7486" s="23" t="s">
        <v>7997</v>
      </c>
      <c r="D7486" s="23" t="s">
        <v>12296</v>
      </c>
      <c r="E7486" s="24">
        <v>33.909999999999997</v>
      </c>
    </row>
    <row r="7487" spans="2:5" ht="50.1" customHeight="1">
      <c r="B7487" s="23">
        <v>1871</v>
      </c>
      <c r="C7487" s="23" t="s">
        <v>7998</v>
      </c>
      <c r="D7487" s="23" t="s">
        <v>12296</v>
      </c>
      <c r="E7487" s="24">
        <v>2.84</v>
      </c>
    </row>
    <row r="7488" spans="2:5" ht="50.1" customHeight="1">
      <c r="B7488" s="23">
        <v>12001</v>
      </c>
      <c r="C7488" s="23" t="s">
        <v>7999</v>
      </c>
      <c r="D7488" s="23" t="s">
        <v>12296</v>
      </c>
      <c r="E7488" s="24">
        <v>4.1100000000000003</v>
      </c>
    </row>
    <row r="7489" spans="2:5" ht="50.1" customHeight="1">
      <c r="B7489" s="23">
        <v>11882</v>
      </c>
      <c r="C7489" s="23" t="s">
        <v>8000</v>
      </c>
      <c r="D7489" s="23" t="s">
        <v>12296</v>
      </c>
      <c r="E7489" s="24">
        <v>63.57</v>
      </c>
    </row>
    <row r="7490" spans="2:5" ht="50.1" customHeight="1">
      <c r="B7490" s="23">
        <v>39689</v>
      </c>
      <c r="C7490" s="23" t="s">
        <v>8001</v>
      </c>
      <c r="D7490" s="23" t="s">
        <v>12296</v>
      </c>
      <c r="E7490" s="24">
        <v>2172.66</v>
      </c>
    </row>
    <row r="7491" spans="2:5" ht="50.1" customHeight="1">
      <c r="B7491" s="23">
        <v>39688</v>
      </c>
      <c r="C7491" s="23" t="s">
        <v>8002</v>
      </c>
      <c r="D7491" s="23" t="s">
        <v>12296</v>
      </c>
      <c r="E7491" s="24">
        <v>313.95</v>
      </c>
    </row>
    <row r="7492" spans="2:5" ht="50.1" customHeight="1">
      <c r="B7492" s="23">
        <v>1068</v>
      </c>
      <c r="C7492" s="23" t="s">
        <v>8003</v>
      </c>
      <c r="D7492" s="23" t="s">
        <v>12296</v>
      </c>
      <c r="E7492" s="24">
        <v>1311.2</v>
      </c>
    </row>
    <row r="7493" spans="2:5" ht="50.1" customHeight="1">
      <c r="B7493" s="23">
        <v>39690</v>
      </c>
      <c r="C7493" s="23" t="s">
        <v>8004</v>
      </c>
      <c r="D7493" s="23" t="s">
        <v>12296</v>
      </c>
      <c r="E7493" s="24">
        <v>2949.39</v>
      </c>
    </row>
    <row r="7494" spans="2:5" ht="50.1" customHeight="1">
      <c r="B7494" s="23">
        <v>39691</v>
      </c>
      <c r="C7494" s="23" t="s">
        <v>8005</v>
      </c>
      <c r="D7494" s="23" t="s">
        <v>12296</v>
      </c>
      <c r="E7494" s="24">
        <v>3297.02</v>
      </c>
    </row>
    <row r="7495" spans="2:5" ht="50.1" customHeight="1">
      <c r="B7495" s="23">
        <v>39808</v>
      </c>
      <c r="C7495" s="23" t="s">
        <v>8006</v>
      </c>
      <c r="D7495" s="23" t="s">
        <v>12296</v>
      </c>
      <c r="E7495" s="24">
        <v>53.26</v>
      </c>
    </row>
    <row r="7496" spans="2:5" ht="50.1" customHeight="1">
      <c r="B7496" s="23">
        <v>39809</v>
      </c>
      <c r="C7496" s="23" t="s">
        <v>8007</v>
      </c>
      <c r="D7496" s="23" t="s">
        <v>12296</v>
      </c>
      <c r="E7496" s="24">
        <v>147.04</v>
      </c>
    </row>
    <row r="7497" spans="2:5" ht="50.1" customHeight="1">
      <c r="B7497" s="23">
        <v>11713</v>
      </c>
      <c r="C7497" s="23" t="s">
        <v>8008</v>
      </c>
      <c r="D7497" s="23" t="s">
        <v>12296</v>
      </c>
      <c r="E7497" s="24">
        <v>22.11</v>
      </c>
    </row>
    <row r="7498" spans="2:5" ht="50.1" customHeight="1">
      <c r="B7498" s="23">
        <v>11716</v>
      </c>
      <c r="C7498" s="23" t="s">
        <v>8009</v>
      </c>
      <c r="D7498" s="23" t="s">
        <v>12296</v>
      </c>
      <c r="E7498" s="24">
        <v>9.44</v>
      </c>
    </row>
    <row r="7499" spans="2:5" ht="50.1" customHeight="1">
      <c r="B7499" s="23">
        <v>5103</v>
      </c>
      <c r="C7499" s="23" t="s">
        <v>8010</v>
      </c>
      <c r="D7499" s="23" t="s">
        <v>12296</v>
      </c>
      <c r="E7499" s="24">
        <v>9.57</v>
      </c>
    </row>
    <row r="7500" spans="2:5" ht="50.1" customHeight="1">
      <c r="B7500" s="23">
        <v>11712</v>
      </c>
      <c r="C7500" s="23" t="s">
        <v>8011</v>
      </c>
      <c r="D7500" s="23" t="s">
        <v>12296</v>
      </c>
      <c r="E7500" s="24">
        <v>22.3</v>
      </c>
    </row>
    <row r="7501" spans="2:5" ht="50.1" customHeight="1">
      <c r="B7501" s="23">
        <v>11717</v>
      </c>
      <c r="C7501" s="23" t="s">
        <v>8012</v>
      </c>
      <c r="D7501" s="23" t="s">
        <v>12296</v>
      </c>
      <c r="E7501" s="24">
        <v>24.23</v>
      </c>
    </row>
    <row r="7502" spans="2:5" ht="50.1" customHeight="1">
      <c r="B7502" s="23">
        <v>11714</v>
      </c>
      <c r="C7502" s="23" t="s">
        <v>8013</v>
      </c>
      <c r="D7502" s="23" t="s">
        <v>12296</v>
      </c>
      <c r="E7502" s="24">
        <v>30.15</v>
      </c>
    </row>
    <row r="7503" spans="2:5" ht="50.1" customHeight="1">
      <c r="B7503" s="23">
        <v>11715</v>
      </c>
      <c r="C7503" s="23" t="s">
        <v>8014</v>
      </c>
      <c r="D7503" s="23" t="s">
        <v>12296</v>
      </c>
      <c r="E7503" s="24">
        <v>34.69</v>
      </c>
    </row>
    <row r="7504" spans="2:5" ht="50.1" customHeight="1">
      <c r="B7504" s="23">
        <v>11880</v>
      </c>
      <c r="C7504" s="23" t="s">
        <v>8015</v>
      </c>
      <c r="D7504" s="23" t="s">
        <v>12296</v>
      </c>
      <c r="E7504" s="24">
        <v>62.35</v>
      </c>
    </row>
    <row r="7505" spans="2:5" ht="50.1" customHeight="1">
      <c r="B7505" s="23">
        <v>1106</v>
      </c>
      <c r="C7505" s="23" t="s">
        <v>8016</v>
      </c>
      <c r="D7505" s="23" t="s">
        <v>12334</v>
      </c>
      <c r="E7505" s="24">
        <v>0.64</v>
      </c>
    </row>
    <row r="7506" spans="2:5" ht="50.1" customHeight="1">
      <c r="B7506" s="23">
        <v>11161</v>
      </c>
      <c r="C7506" s="23" t="s">
        <v>8017</v>
      </c>
      <c r="D7506" s="23" t="s">
        <v>12334</v>
      </c>
      <c r="E7506" s="24">
        <v>1.06</v>
      </c>
    </row>
    <row r="7507" spans="2:5" ht="50.1" customHeight="1">
      <c r="B7507" s="23">
        <v>1107</v>
      </c>
      <c r="C7507" s="23" t="s">
        <v>8018</v>
      </c>
      <c r="D7507" s="23" t="s">
        <v>12334</v>
      </c>
      <c r="E7507" s="24">
        <v>0.73</v>
      </c>
    </row>
    <row r="7508" spans="2:5" ht="50.1" customHeight="1">
      <c r="B7508" s="23">
        <v>4758</v>
      </c>
      <c r="C7508" s="23" t="s">
        <v>8019</v>
      </c>
      <c r="D7508" s="23" t="s">
        <v>12331</v>
      </c>
      <c r="E7508" s="24">
        <v>19.63</v>
      </c>
    </row>
    <row r="7509" spans="2:5" ht="50.1" customHeight="1">
      <c r="B7509" s="23">
        <v>41080</v>
      </c>
      <c r="C7509" s="23" t="s">
        <v>8020</v>
      </c>
      <c r="D7509" s="23" t="s">
        <v>12304</v>
      </c>
      <c r="E7509" s="24">
        <v>3478.79</v>
      </c>
    </row>
    <row r="7510" spans="2:5" ht="50.1" customHeight="1">
      <c r="B7510" s="23">
        <v>25963</v>
      </c>
      <c r="C7510" s="23" t="s">
        <v>8021</v>
      </c>
      <c r="D7510" s="23" t="s">
        <v>12334</v>
      </c>
      <c r="E7510" s="24">
        <v>0.09</v>
      </c>
    </row>
    <row r="7511" spans="2:5" ht="50.1" customHeight="1">
      <c r="B7511" s="23">
        <v>4759</v>
      </c>
      <c r="C7511" s="23" t="s">
        <v>8022</v>
      </c>
      <c r="D7511" s="23" t="s">
        <v>12331</v>
      </c>
      <c r="E7511" s="24">
        <v>11.28</v>
      </c>
    </row>
    <row r="7512" spans="2:5" ht="50.1" customHeight="1">
      <c r="B7512" s="23">
        <v>41068</v>
      </c>
      <c r="C7512" s="23" t="s">
        <v>8023</v>
      </c>
      <c r="D7512" s="23" t="s">
        <v>12304</v>
      </c>
      <c r="E7512" s="24">
        <v>1999.69</v>
      </c>
    </row>
    <row r="7513" spans="2:5" ht="50.1" customHeight="1">
      <c r="B7513" s="23">
        <v>1108</v>
      </c>
      <c r="C7513" s="23" t="s">
        <v>8024</v>
      </c>
      <c r="D7513" s="23" t="s">
        <v>12293</v>
      </c>
      <c r="E7513" s="24">
        <v>21.22</v>
      </c>
    </row>
    <row r="7514" spans="2:5" ht="50.1" customHeight="1">
      <c r="B7514" s="23">
        <v>1117</v>
      </c>
      <c r="C7514" s="23" t="s">
        <v>8025</v>
      </c>
      <c r="D7514" s="23" t="s">
        <v>12293</v>
      </c>
      <c r="E7514" s="24">
        <v>24.63</v>
      </c>
    </row>
    <row r="7515" spans="2:5" ht="50.1" customHeight="1">
      <c r="B7515" s="23">
        <v>1118</v>
      </c>
      <c r="C7515" s="23" t="s">
        <v>8026</v>
      </c>
      <c r="D7515" s="23" t="s">
        <v>12293</v>
      </c>
      <c r="E7515" s="24">
        <v>31.67</v>
      </c>
    </row>
    <row r="7516" spans="2:5" ht="50.1" customHeight="1">
      <c r="B7516" s="23">
        <v>1110</v>
      </c>
      <c r="C7516" s="23" t="s">
        <v>8027</v>
      </c>
      <c r="D7516" s="23" t="s">
        <v>12293</v>
      </c>
      <c r="E7516" s="24">
        <v>31.67</v>
      </c>
    </row>
    <row r="7517" spans="2:5" ht="50.1" customHeight="1">
      <c r="B7517" s="23">
        <v>12618</v>
      </c>
      <c r="C7517" s="23" t="s">
        <v>8028</v>
      </c>
      <c r="D7517" s="23" t="s">
        <v>12296</v>
      </c>
      <c r="E7517" s="24">
        <v>41.57</v>
      </c>
    </row>
    <row r="7518" spans="2:5" ht="50.1" customHeight="1">
      <c r="B7518" s="23">
        <v>40871</v>
      </c>
      <c r="C7518" s="23" t="s">
        <v>8029</v>
      </c>
      <c r="D7518" s="23" t="s">
        <v>12293</v>
      </c>
      <c r="E7518" s="24">
        <v>56</v>
      </c>
    </row>
    <row r="7519" spans="2:5" ht="50.1" customHeight="1">
      <c r="B7519" s="23">
        <v>40869</v>
      </c>
      <c r="C7519" s="23" t="s">
        <v>8030</v>
      </c>
      <c r="D7519" s="23" t="s">
        <v>12293</v>
      </c>
      <c r="E7519" s="24">
        <v>20.8</v>
      </c>
    </row>
    <row r="7520" spans="2:5" ht="50.1" customHeight="1">
      <c r="B7520" s="23">
        <v>40870</v>
      </c>
      <c r="C7520" s="23" t="s">
        <v>8031</v>
      </c>
      <c r="D7520" s="23" t="s">
        <v>12293</v>
      </c>
      <c r="E7520" s="24">
        <v>28.2</v>
      </c>
    </row>
    <row r="7521" spans="2:5" ht="50.1" customHeight="1">
      <c r="B7521" s="23">
        <v>1109</v>
      </c>
      <c r="C7521" s="23" t="s">
        <v>8032</v>
      </c>
      <c r="D7521" s="23" t="s">
        <v>12293</v>
      </c>
      <c r="E7521" s="24">
        <v>21.11</v>
      </c>
    </row>
    <row r="7522" spans="2:5" ht="50.1" customHeight="1">
      <c r="B7522" s="23">
        <v>1119</v>
      </c>
      <c r="C7522" s="23" t="s">
        <v>8033</v>
      </c>
      <c r="D7522" s="23" t="s">
        <v>12293</v>
      </c>
      <c r="E7522" s="24">
        <v>15.83</v>
      </c>
    </row>
    <row r="7523" spans="2:5" ht="50.1" customHeight="1">
      <c r="B7523" s="23">
        <v>13115</v>
      </c>
      <c r="C7523" s="23" t="s">
        <v>8034</v>
      </c>
      <c r="D7523" s="23" t="s">
        <v>12293</v>
      </c>
      <c r="E7523" s="24">
        <v>24.69</v>
      </c>
    </row>
    <row r="7524" spans="2:5" ht="50.1" customHeight="1">
      <c r="B7524" s="23">
        <v>10541</v>
      </c>
      <c r="C7524" s="23" t="s">
        <v>8035</v>
      </c>
      <c r="D7524" s="23" t="s">
        <v>12293</v>
      </c>
      <c r="E7524" s="24">
        <v>28.67</v>
      </c>
    </row>
    <row r="7525" spans="2:5" ht="50.1" customHeight="1">
      <c r="B7525" s="23">
        <v>10543</v>
      </c>
      <c r="C7525" s="23" t="s">
        <v>8036</v>
      </c>
      <c r="D7525" s="23" t="s">
        <v>12293</v>
      </c>
      <c r="E7525" s="24">
        <v>55.64</v>
      </c>
    </row>
    <row r="7526" spans="2:5" ht="50.1" customHeight="1">
      <c r="B7526" s="23">
        <v>10544</v>
      </c>
      <c r="C7526" s="23" t="s">
        <v>8037</v>
      </c>
      <c r="D7526" s="23" t="s">
        <v>12293</v>
      </c>
      <c r="E7526" s="24">
        <v>66.91</v>
      </c>
    </row>
    <row r="7527" spans="2:5" ht="50.1" customHeight="1">
      <c r="B7527" s="23">
        <v>10545</v>
      </c>
      <c r="C7527" s="23" t="s">
        <v>8038</v>
      </c>
      <c r="D7527" s="23" t="s">
        <v>12293</v>
      </c>
      <c r="E7527" s="24">
        <v>102.63</v>
      </c>
    </row>
    <row r="7528" spans="2:5" ht="50.1" customHeight="1">
      <c r="B7528" s="23">
        <v>10542</v>
      </c>
      <c r="C7528" s="23" t="s">
        <v>8039</v>
      </c>
      <c r="D7528" s="23" t="s">
        <v>12293</v>
      </c>
      <c r="E7528" s="24">
        <v>39.51</v>
      </c>
    </row>
    <row r="7529" spans="2:5" ht="50.1" customHeight="1">
      <c r="B7529" s="23">
        <v>38365</v>
      </c>
      <c r="C7529" s="23" t="s">
        <v>8040</v>
      </c>
      <c r="D7529" s="23" t="s">
        <v>12297</v>
      </c>
      <c r="E7529" s="24">
        <v>1.24</v>
      </c>
    </row>
    <row r="7530" spans="2:5" ht="50.1" customHeight="1">
      <c r="B7530" s="23">
        <v>37745</v>
      </c>
      <c r="C7530" s="23" t="s">
        <v>8041</v>
      </c>
      <c r="D7530" s="23" t="s">
        <v>12296</v>
      </c>
      <c r="E7530" s="24">
        <v>220716</v>
      </c>
    </row>
    <row r="7531" spans="2:5" ht="50.1" customHeight="1">
      <c r="B7531" s="23">
        <v>37754</v>
      </c>
      <c r="C7531" s="23" t="s">
        <v>8042</v>
      </c>
      <c r="D7531" s="23" t="s">
        <v>12296</v>
      </c>
      <c r="E7531" s="24">
        <v>230494.55</v>
      </c>
    </row>
    <row r="7532" spans="2:5" ht="50.1" customHeight="1">
      <c r="B7532" s="23">
        <v>37748</v>
      </c>
      <c r="C7532" s="23" t="s">
        <v>8043</v>
      </c>
      <c r="D7532" s="23" t="s">
        <v>12296</v>
      </c>
      <c r="E7532" s="24">
        <v>234650.44</v>
      </c>
    </row>
    <row r="7533" spans="2:5" ht="50.1" customHeight="1">
      <c r="B7533" s="23">
        <v>37761</v>
      </c>
      <c r="C7533" s="23" t="s">
        <v>8044</v>
      </c>
      <c r="D7533" s="23" t="s">
        <v>12296</v>
      </c>
      <c r="E7533" s="24">
        <v>194174.19</v>
      </c>
    </row>
    <row r="7534" spans="2:5" ht="50.1" customHeight="1">
      <c r="B7534" s="23">
        <v>37757</v>
      </c>
      <c r="C7534" s="23" t="s">
        <v>8045</v>
      </c>
      <c r="D7534" s="23" t="s">
        <v>12296</v>
      </c>
      <c r="E7534" s="24">
        <v>270307.24</v>
      </c>
    </row>
    <row r="7535" spans="2:5" ht="50.1" customHeight="1">
      <c r="B7535" s="23">
        <v>37759</v>
      </c>
      <c r="C7535" s="23" t="s">
        <v>8046</v>
      </c>
      <c r="D7535" s="23" t="s">
        <v>12296</v>
      </c>
      <c r="E7535" s="24">
        <v>271354.96000000002</v>
      </c>
    </row>
    <row r="7536" spans="2:5" ht="50.1" customHeight="1">
      <c r="B7536" s="23">
        <v>37766</v>
      </c>
      <c r="C7536" s="23" t="s">
        <v>8047</v>
      </c>
      <c r="D7536" s="23" t="s">
        <v>12296</v>
      </c>
      <c r="E7536" s="24">
        <v>271354.93</v>
      </c>
    </row>
    <row r="7537" spans="2:5" ht="50.1" customHeight="1">
      <c r="B7537" s="23">
        <v>37752</v>
      </c>
      <c r="C7537" s="23" t="s">
        <v>8048</v>
      </c>
      <c r="D7537" s="23" t="s">
        <v>12296</v>
      </c>
      <c r="E7537" s="24">
        <v>246070.39</v>
      </c>
    </row>
    <row r="7538" spans="2:5" ht="50.1" customHeight="1">
      <c r="B7538" s="23">
        <v>37760</v>
      </c>
      <c r="C7538" s="23" t="s">
        <v>8049</v>
      </c>
      <c r="D7538" s="23" t="s">
        <v>12296</v>
      </c>
      <c r="E7538" s="24">
        <v>259131.75</v>
      </c>
    </row>
    <row r="7539" spans="2:5" ht="50.1" customHeight="1">
      <c r="B7539" s="23">
        <v>37765</v>
      </c>
      <c r="C7539" s="23" t="s">
        <v>8050</v>
      </c>
      <c r="D7539" s="23" t="s">
        <v>12296</v>
      </c>
      <c r="E7539" s="24">
        <v>180903.31</v>
      </c>
    </row>
    <row r="7540" spans="2:5" ht="50.1" customHeight="1">
      <c r="B7540" s="23">
        <v>37746</v>
      </c>
      <c r="C7540" s="23" t="s">
        <v>8051</v>
      </c>
      <c r="D7540" s="23" t="s">
        <v>12296</v>
      </c>
      <c r="E7540" s="24">
        <v>198330.07</v>
      </c>
    </row>
    <row r="7541" spans="2:5" ht="50.1" customHeight="1">
      <c r="B7541" s="23">
        <v>37750</v>
      </c>
      <c r="C7541" s="23" t="s">
        <v>8052</v>
      </c>
      <c r="D7541" s="23" t="s">
        <v>12296</v>
      </c>
      <c r="E7541" s="24">
        <v>197631.62</v>
      </c>
    </row>
    <row r="7542" spans="2:5" ht="50.1" customHeight="1">
      <c r="B7542" s="23">
        <v>37753</v>
      </c>
      <c r="C7542" s="23" t="s">
        <v>8053</v>
      </c>
      <c r="D7542" s="23" t="s">
        <v>12296</v>
      </c>
      <c r="E7542" s="24">
        <v>196933.14</v>
      </c>
    </row>
    <row r="7543" spans="2:5" ht="50.1" customHeight="1">
      <c r="B7543" s="23">
        <v>37756</v>
      </c>
      <c r="C7543" s="23" t="s">
        <v>8054</v>
      </c>
      <c r="D7543" s="23" t="s">
        <v>12296</v>
      </c>
      <c r="E7543" s="24">
        <v>194174.19</v>
      </c>
    </row>
    <row r="7544" spans="2:5" ht="50.1" customHeight="1">
      <c r="B7544" s="23">
        <v>37755</v>
      </c>
      <c r="C7544" s="23" t="s">
        <v>8055</v>
      </c>
      <c r="D7544" s="23" t="s">
        <v>12296</v>
      </c>
      <c r="E7544" s="24">
        <v>282181.21000000002</v>
      </c>
    </row>
    <row r="7545" spans="2:5" ht="50.1" customHeight="1">
      <c r="B7545" s="23">
        <v>37758</v>
      </c>
      <c r="C7545" s="23" t="s">
        <v>8056</v>
      </c>
      <c r="D7545" s="23" t="s">
        <v>12296</v>
      </c>
      <c r="E7545" s="24">
        <v>318501.57</v>
      </c>
    </row>
    <row r="7546" spans="2:5" ht="50.1" customHeight="1">
      <c r="B7546" s="23">
        <v>37747</v>
      </c>
      <c r="C7546" s="23" t="s">
        <v>8057</v>
      </c>
      <c r="D7546" s="23" t="s">
        <v>12296</v>
      </c>
      <c r="E7546" s="24">
        <v>286581.56</v>
      </c>
    </row>
    <row r="7547" spans="2:5" ht="50.1" customHeight="1">
      <c r="B7547" s="23">
        <v>37767</v>
      </c>
      <c r="C7547" s="23" t="s">
        <v>8058</v>
      </c>
      <c r="D7547" s="23" t="s">
        <v>12296</v>
      </c>
      <c r="E7547" s="24">
        <v>302436.8</v>
      </c>
    </row>
    <row r="7548" spans="2:5" ht="50.1" customHeight="1">
      <c r="B7548" s="23">
        <v>37751</v>
      </c>
      <c r="C7548" s="23" t="s">
        <v>8059</v>
      </c>
      <c r="D7548" s="23" t="s">
        <v>12296</v>
      </c>
      <c r="E7548" s="24">
        <v>302436.8</v>
      </c>
    </row>
    <row r="7549" spans="2:5" ht="50.1" customHeight="1">
      <c r="B7549" s="23">
        <v>37749</v>
      </c>
      <c r="C7549" s="23" t="s">
        <v>8060</v>
      </c>
      <c r="D7549" s="23" t="s">
        <v>12296</v>
      </c>
      <c r="E7549" s="24">
        <v>298944.46000000002</v>
      </c>
    </row>
    <row r="7550" spans="2:5" ht="50.1" customHeight="1">
      <c r="B7550" s="23">
        <v>13617</v>
      </c>
      <c r="C7550" s="23" t="s">
        <v>8061</v>
      </c>
      <c r="D7550" s="23" t="s">
        <v>12296</v>
      </c>
      <c r="E7550" s="24">
        <v>46194.01</v>
      </c>
    </row>
    <row r="7551" spans="2:5" ht="50.1" customHeight="1">
      <c r="B7551" s="23">
        <v>1159</v>
      </c>
      <c r="C7551" s="23" t="s">
        <v>8062</v>
      </c>
      <c r="D7551" s="23" t="s">
        <v>12296</v>
      </c>
      <c r="E7551" s="24">
        <v>151472.44</v>
      </c>
    </row>
    <row r="7552" spans="2:5" ht="50.1" customHeight="1">
      <c r="B7552" s="23">
        <v>12114</v>
      </c>
      <c r="C7552" s="23" t="s">
        <v>8063</v>
      </c>
      <c r="D7552" s="23" t="s">
        <v>12296</v>
      </c>
      <c r="E7552" s="24">
        <v>92.75</v>
      </c>
    </row>
    <row r="7553" spans="2:5" ht="50.1" customHeight="1">
      <c r="B7553" s="23">
        <v>38106</v>
      </c>
      <c r="C7553" s="23" t="s">
        <v>8064</v>
      </c>
      <c r="D7553" s="23" t="s">
        <v>12296</v>
      </c>
      <c r="E7553" s="24">
        <v>12.6</v>
      </c>
    </row>
    <row r="7554" spans="2:5" ht="50.1" customHeight="1">
      <c r="B7554" s="23">
        <v>38085</v>
      </c>
      <c r="C7554" s="23" t="s">
        <v>8065</v>
      </c>
      <c r="D7554" s="23" t="s">
        <v>12296</v>
      </c>
      <c r="E7554" s="24">
        <v>14.89</v>
      </c>
    </row>
    <row r="7555" spans="2:5" ht="50.1" customHeight="1">
      <c r="B7555" s="23">
        <v>38599</v>
      </c>
      <c r="C7555" s="23" t="s">
        <v>8066</v>
      </c>
      <c r="D7555" s="23" t="s">
        <v>12296</v>
      </c>
      <c r="E7555" s="24">
        <v>2.4500000000000002</v>
      </c>
    </row>
    <row r="7556" spans="2:5" ht="50.1" customHeight="1">
      <c r="B7556" s="23">
        <v>38596</v>
      </c>
      <c r="C7556" s="23" t="s">
        <v>8067</v>
      </c>
      <c r="D7556" s="23" t="s">
        <v>12296</v>
      </c>
      <c r="E7556" s="24">
        <v>1.67</v>
      </c>
    </row>
    <row r="7557" spans="2:5" ht="50.1" customHeight="1">
      <c r="B7557" s="23">
        <v>38600</v>
      </c>
      <c r="C7557" s="23" t="s">
        <v>8068</v>
      </c>
      <c r="D7557" s="23" t="s">
        <v>12296</v>
      </c>
      <c r="E7557" s="24">
        <v>2.88</v>
      </c>
    </row>
    <row r="7558" spans="2:5" ht="50.1" customHeight="1">
      <c r="B7558" s="23">
        <v>38597</v>
      </c>
      <c r="C7558" s="23" t="s">
        <v>8069</v>
      </c>
      <c r="D7558" s="23" t="s">
        <v>12296</v>
      </c>
      <c r="E7558" s="24">
        <v>2.04</v>
      </c>
    </row>
    <row r="7559" spans="2:5" ht="50.1" customHeight="1">
      <c r="B7559" s="23">
        <v>659</v>
      </c>
      <c r="C7559" s="23" t="s">
        <v>8070</v>
      </c>
      <c r="D7559" s="23" t="s">
        <v>12296</v>
      </c>
      <c r="E7559" s="24">
        <v>0.99</v>
      </c>
    </row>
    <row r="7560" spans="2:5" ht="50.1" customHeight="1">
      <c r="B7560" s="23">
        <v>660</v>
      </c>
      <c r="C7560" s="23" t="s">
        <v>8071</v>
      </c>
      <c r="D7560" s="23" t="s">
        <v>12296</v>
      </c>
      <c r="E7560" s="24">
        <v>1.45</v>
      </c>
    </row>
    <row r="7561" spans="2:5" ht="50.1" customHeight="1">
      <c r="B7561" s="23">
        <v>658</v>
      </c>
      <c r="C7561" s="23" t="s">
        <v>8072</v>
      </c>
      <c r="D7561" s="23" t="s">
        <v>12296</v>
      </c>
      <c r="E7561" s="24">
        <v>0.8</v>
      </c>
    </row>
    <row r="7562" spans="2:5" ht="50.1" customHeight="1">
      <c r="B7562" s="23">
        <v>38548</v>
      </c>
      <c r="C7562" s="23" t="s">
        <v>8073</v>
      </c>
      <c r="D7562" s="23" t="s">
        <v>12296</v>
      </c>
      <c r="E7562" s="24">
        <v>0.91</v>
      </c>
    </row>
    <row r="7563" spans="2:5" ht="50.1" customHeight="1">
      <c r="B7563" s="23">
        <v>34647</v>
      </c>
      <c r="C7563" s="23" t="s">
        <v>8074</v>
      </c>
      <c r="D7563" s="23" t="s">
        <v>12296</v>
      </c>
      <c r="E7563" s="24">
        <v>1.58</v>
      </c>
    </row>
    <row r="7564" spans="2:5" ht="50.1" customHeight="1">
      <c r="B7564" s="23">
        <v>34649</v>
      </c>
      <c r="C7564" s="23" t="s">
        <v>8075</v>
      </c>
      <c r="D7564" s="23" t="s">
        <v>12296</v>
      </c>
      <c r="E7564" s="24">
        <v>1.62</v>
      </c>
    </row>
    <row r="7565" spans="2:5" ht="50.1" customHeight="1">
      <c r="B7565" s="23">
        <v>34652</v>
      </c>
      <c r="C7565" s="23" t="s">
        <v>8076</v>
      </c>
      <c r="D7565" s="23" t="s">
        <v>12296</v>
      </c>
      <c r="E7565" s="24">
        <v>2.2200000000000002</v>
      </c>
    </row>
    <row r="7566" spans="2:5" ht="50.1" customHeight="1">
      <c r="B7566" s="23">
        <v>34655</v>
      </c>
      <c r="C7566" s="23" t="s">
        <v>8077</v>
      </c>
      <c r="D7566" s="23" t="s">
        <v>12296</v>
      </c>
      <c r="E7566" s="24">
        <v>2.15</v>
      </c>
    </row>
    <row r="7567" spans="2:5" ht="50.1" customHeight="1">
      <c r="B7567" s="23">
        <v>40607</v>
      </c>
      <c r="C7567" s="23" t="s">
        <v>8078</v>
      </c>
      <c r="D7567" s="23" t="s">
        <v>12296</v>
      </c>
      <c r="E7567" s="24">
        <v>4.29</v>
      </c>
    </row>
    <row r="7568" spans="2:5" ht="50.1" customHeight="1">
      <c r="B7568" s="23">
        <v>585</v>
      </c>
      <c r="C7568" s="23" t="s">
        <v>8079</v>
      </c>
      <c r="D7568" s="23" t="s">
        <v>12334</v>
      </c>
      <c r="E7568" s="24">
        <v>28.56</v>
      </c>
    </row>
    <row r="7569" spans="2:5" ht="50.1" customHeight="1">
      <c r="B7569" s="23">
        <v>4777</v>
      </c>
      <c r="C7569" s="23" t="s">
        <v>8080</v>
      </c>
      <c r="D7569" s="23" t="s">
        <v>12334</v>
      </c>
      <c r="E7569" s="24">
        <v>4.4800000000000004</v>
      </c>
    </row>
    <row r="7570" spans="2:5" ht="50.1" customHeight="1">
      <c r="B7570" s="23">
        <v>587</v>
      </c>
      <c r="C7570" s="23" t="s">
        <v>8081</v>
      </c>
      <c r="D7570" s="23" t="s">
        <v>12334</v>
      </c>
      <c r="E7570" s="24">
        <v>30.61</v>
      </c>
    </row>
    <row r="7571" spans="2:5" ht="50.1" customHeight="1">
      <c r="B7571" s="23">
        <v>590</v>
      </c>
      <c r="C7571" s="23" t="s">
        <v>8082</v>
      </c>
      <c r="D7571" s="23" t="s">
        <v>12334</v>
      </c>
      <c r="E7571" s="24">
        <v>29.58</v>
      </c>
    </row>
    <row r="7572" spans="2:5" ht="50.1" customHeight="1">
      <c r="B7572" s="23">
        <v>592</v>
      </c>
      <c r="C7572" s="23" t="s">
        <v>8083</v>
      </c>
      <c r="D7572" s="23" t="s">
        <v>12334</v>
      </c>
      <c r="E7572" s="24">
        <v>30.61</v>
      </c>
    </row>
    <row r="7573" spans="2:5" ht="50.1" customHeight="1">
      <c r="B7573" s="23">
        <v>586</v>
      </c>
      <c r="C7573" s="23" t="s">
        <v>8084</v>
      </c>
      <c r="D7573" s="23" t="s">
        <v>12293</v>
      </c>
      <c r="E7573" s="24">
        <v>17.989999999999998</v>
      </c>
    </row>
    <row r="7574" spans="2:5" ht="50.1" customHeight="1">
      <c r="B7574" s="23">
        <v>591</v>
      </c>
      <c r="C7574" s="23" t="s">
        <v>8085</v>
      </c>
      <c r="D7574" s="23" t="s">
        <v>12334</v>
      </c>
      <c r="E7574" s="24">
        <v>28.56</v>
      </c>
    </row>
    <row r="7575" spans="2:5" ht="50.1" customHeight="1">
      <c r="B7575" s="23">
        <v>588</v>
      </c>
      <c r="C7575" s="23" t="s">
        <v>8086</v>
      </c>
      <c r="D7575" s="23" t="s">
        <v>12293</v>
      </c>
      <c r="E7575" s="24">
        <v>28.46</v>
      </c>
    </row>
    <row r="7576" spans="2:5" ht="50.1" customHeight="1">
      <c r="B7576" s="23">
        <v>589</v>
      </c>
      <c r="C7576" s="23" t="s">
        <v>8087</v>
      </c>
      <c r="D7576" s="23" t="s">
        <v>12293</v>
      </c>
      <c r="E7576" s="24">
        <v>48.11</v>
      </c>
    </row>
    <row r="7577" spans="2:5" ht="50.1" customHeight="1">
      <c r="B7577" s="23">
        <v>584</v>
      </c>
      <c r="C7577" s="23" t="s">
        <v>8088</v>
      </c>
      <c r="D7577" s="23" t="s">
        <v>12293</v>
      </c>
      <c r="E7577" s="24">
        <v>30.4</v>
      </c>
    </row>
    <row r="7578" spans="2:5" ht="50.1" customHeight="1">
      <c r="B7578" s="23">
        <v>4912</v>
      </c>
      <c r="C7578" s="23" t="s">
        <v>8089</v>
      </c>
      <c r="D7578" s="23" t="s">
        <v>12334</v>
      </c>
      <c r="E7578" s="24">
        <v>5.21</v>
      </c>
    </row>
    <row r="7579" spans="2:5" ht="50.1" customHeight="1">
      <c r="B7579" s="23">
        <v>574</v>
      </c>
      <c r="C7579" s="23" t="s">
        <v>8090</v>
      </c>
      <c r="D7579" s="23" t="s">
        <v>12293</v>
      </c>
      <c r="E7579" s="24">
        <v>17.420000000000002</v>
      </c>
    </row>
    <row r="7580" spans="2:5" ht="50.1" customHeight="1">
      <c r="B7580" s="23">
        <v>567</v>
      </c>
      <c r="C7580" s="23" t="s">
        <v>8091</v>
      </c>
      <c r="D7580" s="23" t="s">
        <v>12293</v>
      </c>
      <c r="E7580" s="24">
        <v>6.46</v>
      </c>
    </row>
    <row r="7581" spans="2:5" ht="50.1" customHeight="1">
      <c r="B7581" s="23">
        <v>568</v>
      </c>
      <c r="C7581" s="23" t="s">
        <v>8092</v>
      </c>
      <c r="D7581" s="23" t="s">
        <v>12293</v>
      </c>
      <c r="E7581" s="24">
        <v>39.090000000000003</v>
      </c>
    </row>
    <row r="7582" spans="2:5" ht="50.1" customHeight="1">
      <c r="B7582" s="23">
        <v>569</v>
      </c>
      <c r="C7582" s="23" t="s">
        <v>8093</v>
      </c>
      <c r="D7582" s="23" t="s">
        <v>12334</v>
      </c>
      <c r="E7582" s="24">
        <v>5.44</v>
      </c>
    </row>
    <row r="7583" spans="2:5" ht="50.1" customHeight="1">
      <c r="B7583" s="23">
        <v>1165</v>
      </c>
      <c r="C7583" s="23" t="s">
        <v>8094</v>
      </c>
      <c r="D7583" s="23" t="s">
        <v>12296</v>
      </c>
      <c r="E7583" s="24">
        <v>10.98</v>
      </c>
    </row>
    <row r="7584" spans="2:5" ht="50.1" customHeight="1">
      <c r="B7584" s="23">
        <v>1164</v>
      </c>
      <c r="C7584" s="23" t="s">
        <v>8095</v>
      </c>
      <c r="D7584" s="23" t="s">
        <v>12296</v>
      </c>
      <c r="E7584" s="24">
        <v>8.9</v>
      </c>
    </row>
    <row r="7585" spans="2:5" ht="50.1" customHeight="1">
      <c r="B7585" s="23">
        <v>1162</v>
      </c>
      <c r="C7585" s="23" t="s">
        <v>8096</v>
      </c>
      <c r="D7585" s="23" t="s">
        <v>12296</v>
      </c>
      <c r="E7585" s="24">
        <v>3.09</v>
      </c>
    </row>
    <row r="7586" spans="2:5" ht="50.1" customHeight="1">
      <c r="B7586" s="23">
        <v>12395</v>
      </c>
      <c r="C7586" s="23" t="s">
        <v>8097</v>
      </c>
      <c r="D7586" s="23" t="s">
        <v>12296</v>
      </c>
      <c r="E7586" s="24">
        <v>3</v>
      </c>
    </row>
    <row r="7587" spans="2:5" ht="50.1" customHeight="1">
      <c r="B7587" s="23">
        <v>1170</v>
      </c>
      <c r="C7587" s="23" t="s">
        <v>8098</v>
      </c>
      <c r="D7587" s="23" t="s">
        <v>12296</v>
      </c>
      <c r="E7587" s="24">
        <v>5.83</v>
      </c>
    </row>
    <row r="7588" spans="2:5" ht="50.1" customHeight="1">
      <c r="B7588" s="23">
        <v>1169</v>
      </c>
      <c r="C7588" s="23" t="s">
        <v>8099</v>
      </c>
      <c r="D7588" s="23" t="s">
        <v>12296</v>
      </c>
      <c r="E7588" s="24">
        <v>28.62</v>
      </c>
    </row>
    <row r="7589" spans="2:5" ht="50.1" customHeight="1">
      <c r="B7589" s="23">
        <v>1166</v>
      </c>
      <c r="C7589" s="23" t="s">
        <v>8100</v>
      </c>
      <c r="D7589" s="23" t="s">
        <v>12296</v>
      </c>
      <c r="E7589" s="24">
        <v>15.87</v>
      </c>
    </row>
    <row r="7590" spans="2:5" ht="50.1" customHeight="1">
      <c r="B7590" s="23">
        <v>1163</v>
      </c>
      <c r="C7590" s="23" t="s">
        <v>8101</v>
      </c>
      <c r="D7590" s="23" t="s">
        <v>12296</v>
      </c>
      <c r="E7590" s="24">
        <v>4</v>
      </c>
    </row>
    <row r="7591" spans="2:5" ht="50.1" customHeight="1">
      <c r="B7591" s="23">
        <v>12396</v>
      </c>
      <c r="C7591" s="23" t="s">
        <v>8102</v>
      </c>
      <c r="D7591" s="23" t="s">
        <v>12296</v>
      </c>
      <c r="E7591" s="24">
        <v>3</v>
      </c>
    </row>
    <row r="7592" spans="2:5" ht="50.1" customHeight="1">
      <c r="B7592" s="23">
        <v>1168</v>
      </c>
      <c r="C7592" s="23" t="s">
        <v>8103</v>
      </c>
      <c r="D7592" s="23" t="s">
        <v>12296</v>
      </c>
      <c r="E7592" s="24">
        <v>40.799999999999997</v>
      </c>
    </row>
    <row r="7593" spans="2:5" ht="50.1" customHeight="1">
      <c r="B7593" s="23">
        <v>1167</v>
      </c>
      <c r="C7593" s="23" t="s">
        <v>8104</v>
      </c>
      <c r="D7593" s="23" t="s">
        <v>12296</v>
      </c>
      <c r="E7593" s="24">
        <v>68.25</v>
      </c>
    </row>
    <row r="7594" spans="2:5" ht="50.1" customHeight="1">
      <c r="B7594" s="23">
        <v>36331</v>
      </c>
      <c r="C7594" s="23" t="s">
        <v>8105</v>
      </c>
      <c r="D7594" s="23" t="s">
        <v>12296</v>
      </c>
      <c r="E7594" s="24">
        <v>0.93</v>
      </c>
    </row>
    <row r="7595" spans="2:5" ht="50.1" customHeight="1">
      <c r="B7595" s="23">
        <v>36346</v>
      </c>
      <c r="C7595" s="23" t="s">
        <v>8106</v>
      </c>
      <c r="D7595" s="23" t="s">
        <v>12296</v>
      </c>
      <c r="E7595" s="24">
        <v>1.61</v>
      </c>
    </row>
    <row r="7596" spans="2:5" ht="50.1" customHeight="1">
      <c r="B7596" s="23">
        <v>1210</v>
      </c>
      <c r="C7596" s="23" t="s">
        <v>8107</v>
      </c>
      <c r="D7596" s="23" t="s">
        <v>12296</v>
      </c>
      <c r="E7596" s="24">
        <v>7.43</v>
      </c>
    </row>
    <row r="7597" spans="2:5" ht="50.1" customHeight="1">
      <c r="B7597" s="23">
        <v>1203</v>
      </c>
      <c r="C7597" s="23" t="s">
        <v>8108</v>
      </c>
      <c r="D7597" s="23" t="s">
        <v>12296</v>
      </c>
      <c r="E7597" s="24">
        <v>7.2</v>
      </c>
    </row>
    <row r="7598" spans="2:5" ht="50.1" customHeight="1">
      <c r="B7598" s="23">
        <v>1197</v>
      </c>
      <c r="C7598" s="23" t="s">
        <v>8109</v>
      </c>
      <c r="D7598" s="23" t="s">
        <v>12296</v>
      </c>
      <c r="E7598" s="24">
        <v>0.92</v>
      </c>
    </row>
    <row r="7599" spans="2:5" ht="50.1" customHeight="1">
      <c r="B7599" s="23">
        <v>1202</v>
      </c>
      <c r="C7599" s="23" t="s">
        <v>8110</v>
      </c>
      <c r="D7599" s="23" t="s">
        <v>12296</v>
      </c>
      <c r="E7599" s="24">
        <v>2.4700000000000002</v>
      </c>
    </row>
    <row r="7600" spans="2:5" ht="50.1" customHeight="1">
      <c r="B7600" s="23">
        <v>1188</v>
      </c>
      <c r="C7600" s="23" t="s">
        <v>8111</v>
      </c>
      <c r="D7600" s="23" t="s">
        <v>12296</v>
      </c>
      <c r="E7600" s="24">
        <v>14.64</v>
      </c>
    </row>
    <row r="7601" spans="2:5" ht="50.1" customHeight="1">
      <c r="B7601" s="23">
        <v>1211</v>
      </c>
      <c r="C7601" s="23" t="s">
        <v>8112</v>
      </c>
      <c r="D7601" s="23" t="s">
        <v>12296</v>
      </c>
      <c r="E7601" s="24">
        <v>7.56</v>
      </c>
    </row>
    <row r="7602" spans="2:5" ht="50.1" customHeight="1">
      <c r="B7602" s="23">
        <v>1198</v>
      </c>
      <c r="C7602" s="23" t="s">
        <v>8113</v>
      </c>
      <c r="D7602" s="23" t="s">
        <v>12296</v>
      </c>
      <c r="E7602" s="24">
        <v>1.36</v>
      </c>
    </row>
    <row r="7603" spans="2:5" ht="50.1" customHeight="1">
      <c r="B7603" s="23">
        <v>1199</v>
      </c>
      <c r="C7603" s="23" t="s">
        <v>8114</v>
      </c>
      <c r="D7603" s="23" t="s">
        <v>12296</v>
      </c>
      <c r="E7603" s="24">
        <v>19.13</v>
      </c>
    </row>
    <row r="7604" spans="2:5" ht="50.1" customHeight="1">
      <c r="B7604" s="23">
        <v>20088</v>
      </c>
      <c r="C7604" s="23" t="s">
        <v>8115</v>
      </c>
      <c r="D7604" s="23" t="s">
        <v>12296</v>
      </c>
      <c r="E7604" s="24">
        <v>8.6300000000000008</v>
      </c>
    </row>
    <row r="7605" spans="2:5" ht="50.1" customHeight="1">
      <c r="B7605" s="23">
        <v>20089</v>
      </c>
      <c r="C7605" s="23" t="s">
        <v>8116</v>
      </c>
      <c r="D7605" s="23" t="s">
        <v>12296</v>
      </c>
      <c r="E7605" s="24">
        <v>41.16</v>
      </c>
    </row>
    <row r="7606" spans="2:5" ht="50.1" customHeight="1">
      <c r="B7606" s="23">
        <v>20087</v>
      </c>
      <c r="C7606" s="23" t="s">
        <v>8117</v>
      </c>
      <c r="D7606" s="23" t="s">
        <v>12296</v>
      </c>
      <c r="E7606" s="24">
        <v>6.21</v>
      </c>
    </row>
    <row r="7607" spans="2:5" ht="50.1" customHeight="1">
      <c r="B7607" s="23">
        <v>1200</v>
      </c>
      <c r="C7607" s="23" t="s">
        <v>8118</v>
      </c>
      <c r="D7607" s="23" t="s">
        <v>12296</v>
      </c>
      <c r="E7607" s="24">
        <v>5.05</v>
      </c>
    </row>
    <row r="7608" spans="2:5" ht="50.1" customHeight="1">
      <c r="B7608" s="23">
        <v>12909</v>
      </c>
      <c r="C7608" s="23" t="s">
        <v>8119</v>
      </c>
      <c r="D7608" s="23" t="s">
        <v>12296</v>
      </c>
      <c r="E7608" s="24">
        <v>2.29</v>
      </c>
    </row>
    <row r="7609" spans="2:5" ht="50.1" customHeight="1">
      <c r="B7609" s="23">
        <v>12910</v>
      </c>
      <c r="C7609" s="23" t="s">
        <v>8120</v>
      </c>
      <c r="D7609" s="23" t="s">
        <v>12296</v>
      </c>
      <c r="E7609" s="24">
        <v>3.82</v>
      </c>
    </row>
    <row r="7610" spans="2:5" ht="50.1" customHeight="1">
      <c r="B7610" s="23">
        <v>1184</v>
      </c>
      <c r="C7610" s="23" t="s">
        <v>8121</v>
      </c>
      <c r="D7610" s="23" t="s">
        <v>12296</v>
      </c>
      <c r="E7610" s="24">
        <v>47.03</v>
      </c>
    </row>
    <row r="7611" spans="2:5" ht="50.1" customHeight="1">
      <c r="B7611" s="23">
        <v>1191</v>
      </c>
      <c r="C7611" s="23" t="s">
        <v>8122</v>
      </c>
      <c r="D7611" s="23" t="s">
        <v>12296</v>
      </c>
      <c r="E7611" s="24">
        <v>0.67</v>
      </c>
    </row>
    <row r="7612" spans="2:5" ht="50.1" customHeight="1">
      <c r="B7612" s="23">
        <v>1185</v>
      </c>
      <c r="C7612" s="23" t="s">
        <v>8123</v>
      </c>
      <c r="D7612" s="23" t="s">
        <v>12296</v>
      </c>
      <c r="E7612" s="24">
        <v>0.76</v>
      </c>
    </row>
    <row r="7613" spans="2:5" ht="50.1" customHeight="1">
      <c r="B7613" s="23">
        <v>1189</v>
      </c>
      <c r="C7613" s="23" t="s">
        <v>8124</v>
      </c>
      <c r="D7613" s="23" t="s">
        <v>12296</v>
      </c>
      <c r="E7613" s="24">
        <v>1.32</v>
      </c>
    </row>
    <row r="7614" spans="2:5" ht="50.1" customHeight="1">
      <c r="B7614" s="23">
        <v>1193</v>
      </c>
      <c r="C7614" s="23" t="s">
        <v>8125</v>
      </c>
      <c r="D7614" s="23" t="s">
        <v>12296</v>
      </c>
      <c r="E7614" s="24">
        <v>2.5499999999999998</v>
      </c>
    </row>
    <row r="7615" spans="2:5" ht="50.1" customHeight="1">
      <c r="B7615" s="23">
        <v>1194</v>
      </c>
      <c r="C7615" s="23" t="s">
        <v>8126</v>
      </c>
      <c r="D7615" s="23" t="s">
        <v>12296</v>
      </c>
      <c r="E7615" s="24">
        <v>4.82</v>
      </c>
    </row>
    <row r="7616" spans="2:5" ht="50.1" customHeight="1">
      <c r="B7616" s="23">
        <v>1195</v>
      </c>
      <c r="C7616" s="23" t="s">
        <v>8127</v>
      </c>
      <c r="D7616" s="23" t="s">
        <v>12296</v>
      </c>
      <c r="E7616" s="24">
        <v>7.25</v>
      </c>
    </row>
    <row r="7617" spans="2:5" ht="50.1" customHeight="1">
      <c r="B7617" s="23">
        <v>1204</v>
      </c>
      <c r="C7617" s="23" t="s">
        <v>8128</v>
      </c>
      <c r="D7617" s="23" t="s">
        <v>12296</v>
      </c>
      <c r="E7617" s="24">
        <v>13.19</v>
      </c>
    </row>
    <row r="7618" spans="2:5" ht="50.1" customHeight="1">
      <c r="B7618" s="23">
        <v>1205</v>
      </c>
      <c r="C7618" s="23" t="s">
        <v>8129</v>
      </c>
      <c r="D7618" s="23" t="s">
        <v>12296</v>
      </c>
      <c r="E7618" s="24">
        <v>31.29</v>
      </c>
    </row>
    <row r="7619" spans="2:5" ht="50.1" customHeight="1">
      <c r="B7619" s="23">
        <v>1207</v>
      </c>
      <c r="C7619" s="23" t="s">
        <v>8130</v>
      </c>
      <c r="D7619" s="23" t="s">
        <v>12296</v>
      </c>
      <c r="E7619" s="24">
        <v>22.59</v>
      </c>
    </row>
    <row r="7620" spans="2:5" ht="50.1" customHeight="1">
      <c r="B7620" s="23">
        <v>1206</v>
      </c>
      <c r="C7620" s="23" t="s">
        <v>8131</v>
      </c>
      <c r="D7620" s="23" t="s">
        <v>12296</v>
      </c>
      <c r="E7620" s="24">
        <v>5.66</v>
      </c>
    </row>
    <row r="7621" spans="2:5" ht="50.1" customHeight="1">
      <c r="B7621" s="23">
        <v>1183</v>
      </c>
      <c r="C7621" s="23" t="s">
        <v>8132</v>
      </c>
      <c r="D7621" s="23" t="s">
        <v>12296</v>
      </c>
      <c r="E7621" s="24">
        <v>14.75</v>
      </c>
    </row>
    <row r="7622" spans="2:5" ht="50.1" customHeight="1">
      <c r="B7622" s="23">
        <v>42685</v>
      </c>
      <c r="C7622" s="23" t="s">
        <v>8133</v>
      </c>
      <c r="D7622" s="23" t="s">
        <v>12296</v>
      </c>
      <c r="E7622" s="24">
        <v>35.26</v>
      </c>
    </row>
    <row r="7623" spans="2:5" ht="50.1" customHeight="1">
      <c r="B7623" s="23">
        <v>42686</v>
      </c>
      <c r="C7623" s="23" t="s">
        <v>8134</v>
      </c>
      <c r="D7623" s="23" t="s">
        <v>12296</v>
      </c>
      <c r="E7623" s="24">
        <v>54.9</v>
      </c>
    </row>
    <row r="7624" spans="2:5" ht="50.1" customHeight="1">
      <c r="B7624" s="23">
        <v>12894</v>
      </c>
      <c r="C7624" s="23" t="s">
        <v>8135</v>
      </c>
      <c r="D7624" s="23" t="s">
        <v>12296</v>
      </c>
      <c r="E7624" s="24">
        <v>12.98</v>
      </c>
    </row>
    <row r="7625" spans="2:5" ht="50.1" customHeight="1">
      <c r="B7625" s="23">
        <v>12895</v>
      </c>
      <c r="C7625" s="23" t="s">
        <v>8136</v>
      </c>
      <c r="D7625" s="23" t="s">
        <v>12296</v>
      </c>
      <c r="E7625" s="24">
        <v>9.99</v>
      </c>
    </row>
    <row r="7626" spans="2:5" ht="50.1" customHeight="1">
      <c r="B7626" s="23">
        <v>1631</v>
      </c>
      <c r="C7626" s="23" t="s">
        <v>8137</v>
      </c>
      <c r="D7626" s="23" t="s">
        <v>12296</v>
      </c>
      <c r="E7626" s="24">
        <v>176.64</v>
      </c>
    </row>
    <row r="7627" spans="2:5" ht="50.1" customHeight="1">
      <c r="B7627" s="23">
        <v>1633</v>
      </c>
      <c r="C7627" s="23" t="s">
        <v>8138</v>
      </c>
      <c r="D7627" s="23" t="s">
        <v>12296</v>
      </c>
      <c r="E7627" s="24">
        <v>300.13</v>
      </c>
    </row>
    <row r="7628" spans="2:5" ht="50.1" customHeight="1">
      <c r="B7628" s="23">
        <v>10818</v>
      </c>
      <c r="C7628" s="23" t="s">
        <v>8139</v>
      </c>
      <c r="D7628" s="23" t="s">
        <v>12334</v>
      </c>
      <c r="E7628" s="24">
        <v>22.83</v>
      </c>
    </row>
    <row r="7629" spans="2:5" ht="50.1" customHeight="1">
      <c r="B7629" s="23">
        <v>39359</v>
      </c>
      <c r="C7629" s="23" t="s">
        <v>8140</v>
      </c>
      <c r="D7629" s="23" t="s">
        <v>12296</v>
      </c>
      <c r="E7629" s="24">
        <v>19.52</v>
      </c>
    </row>
    <row r="7630" spans="2:5" ht="50.1" customHeight="1">
      <c r="B7630" s="23">
        <v>39360</v>
      </c>
      <c r="C7630" s="23" t="s">
        <v>8141</v>
      </c>
      <c r="D7630" s="23" t="s">
        <v>12296</v>
      </c>
      <c r="E7630" s="24">
        <v>17.739999999999998</v>
      </c>
    </row>
    <row r="7631" spans="2:5" ht="50.1" customHeight="1">
      <c r="B7631" s="23">
        <v>10710</v>
      </c>
      <c r="C7631" s="23" t="s">
        <v>8142</v>
      </c>
      <c r="D7631" s="23" t="s">
        <v>12297</v>
      </c>
      <c r="E7631" s="24">
        <v>80.45</v>
      </c>
    </row>
    <row r="7632" spans="2:5" ht="50.1" customHeight="1">
      <c r="B7632" s="23">
        <v>10709</v>
      </c>
      <c r="C7632" s="23" t="s">
        <v>8143</v>
      </c>
      <c r="D7632" s="23" t="s">
        <v>12297</v>
      </c>
      <c r="E7632" s="24">
        <v>98.83</v>
      </c>
    </row>
    <row r="7633" spans="2:5" ht="50.1" customHeight="1">
      <c r="B7633" s="23">
        <v>39636</v>
      </c>
      <c r="C7633" s="23" t="s">
        <v>8144</v>
      </c>
      <c r="D7633" s="23" t="s">
        <v>12297</v>
      </c>
      <c r="E7633" s="24">
        <v>100.92</v>
      </c>
    </row>
    <row r="7634" spans="2:5" ht="50.1" customHeight="1">
      <c r="B7634" s="23">
        <v>10708</v>
      </c>
      <c r="C7634" s="23" t="s">
        <v>8145</v>
      </c>
      <c r="D7634" s="23" t="s">
        <v>12297</v>
      </c>
      <c r="E7634" s="24">
        <v>31.14</v>
      </c>
    </row>
    <row r="7635" spans="2:5" ht="50.1" customHeight="1">
      <c r="B7635" s="23">
        <v>39635</v>
      </c>
      <c r="C7635" s="23" t="s">
        <v>8146</v>
      </c>
      <c r="D7635" s="23" t="s">
        <v>12297</v>
      </c>
      <c r="E7635" s="24">
        <v>53.02</v>
      </c>
    </row>
    <row r="7636" spans="2:5" ht="50.1" customHeight="1">
      <c r="B7636" s="23">
        <v>6117</v>
      </c>
      <c r="C7636" s="23" t="s">
        <v>8147</v>
      </c>
      <c r="D7636" s="23" t="s">
        <v>12331</v>
      </c>
      <c r="E7636" s="24">
        <v>12.69</v>
      </c>
    </row>
    <row r="7637" spans="2:5" ht="50.1" customHeight="1">
      <c r="B7637" s="23">
        <v>40913</v>
      </c>
      <c r="C7637" s="23" t="s">
        <v>8148</v>
      </c>
      <c r="D7637" s="23" t="s">
        <v>12304</v>
      </c>
      <c r="E7637" s="24">
        <v>2249.75</v>
      </c>
    </row>
    <row r="7638" spans="2:5" ht="50.1" customHeight="1">
      <c r="B7638" s="23">
        <v>1214</v>
      </c>
      <c r="C7638" s="23" t="s">
        <v>8149</v>
      </c>
      <c r="D7638" s="23" t="s">
        <v>12331</v>
      </c>
      <c r="E7638" s="24">
        <v>14.17</v>
      </c>
    </row>
    <row r="7639" spans="2:5" ht="50.1" customHeight="1">
      <c r="B7639" s="23">
        <v>40915</v>
      </c>
      <c r="C7639" s="23" t="s">
        <v>8150</v>
      </c>
      <c r="D7639" s="23" t="s">
        <v>12304</v>
      </c>
      <c r="E7639" s="24">
        <v>2511.34</v>
      </c>
    </row>
    <row r="7640" spans="2:5" ht="50.1" customHeight="1">
      <c r="B7640" s="23">
        <v>1213</v>
      </c>
      <c r="C7640" s="23" t="s">
        <v>8151</v>
      </c>
      <c r="D7640" s="23" t="s">
        <v>12331</v>
      </c>
      <c r="E7640" s="24">
        <v>16.13</v>
      </c>
    </row>
    <row r="7641" spans="2:5" ht="50.1" customHeight="1">
      <c r="B7641" s="23">
        <v>40914</v>
      </c>
      <c r="C7641" s="23" t="s">
        <v>8152</v>
      </c>
      <c r="D7641" s="23" t="s">
        <v>12304</v>
      </c>
      <c r="E7641" s="24">
        <v>2855.55</v>
      </c>
    </row>
    <row r="7642" spans="2:5" ht="50.1" customHeight="1">
      <c r="B7642" s="23">
        <v>5091</v>
      </c>
      <c r="C7642" s="23" t="s">
        <v>8153</v>
      </c>
      <c r="D7642" s="23" t="s">
        <v>12296</v>
      </c>
      <c r="E7642" s="24">
        <v>14.55</v>
      </c>
    </row>
    <row r="7643" spans="2:5" ht="50.1" customHeight="1">
      <c r="B7643" s="23">
        <v>14615</v>
      </c>
      <c r="C7643" s="23" t="s">
        <v>8154</v>
      </c>
      <c r="D7643" s="23" t="s">
        <v>12296</v>
      </c>
      <c r="E7643" s="24">
        <v>3898.01</v>
      </c>
    </row>
    <row r="7644" spans="2:5" ht="50.1" customHeight="1">
      <c r="B7644" s="23">
        <v>2711</v>
      </c>
      <c r="C7644" s="23" t="s">
        <v>8155</v>
      </c>
      <c r="D7644" s="23" t="s">
        <v>12296</v>
      </c>
      <c r="E7644" s="24">
        <v>123.85</v>
      </c>
    </row>
    <row r="7645" spans="2:5" ht="50.1" customHeight="1">
      <c r="B7645" s="23">
        <v>37727</v>
      </c>
      <c r="C7645" s="23" t="s">
        <v>8156</v>
      </c>
      <c r="D7645" s="23" t="s">
        <v>12296</v>
      </c>
      <c r="E7645" s="24">
        <v>8000</v>
      </c>
    </row>
    <row r="7646" spans="2:5" ht="50.1" customHeight="1">
      <c r="B7646" s="23">
        <v>37728</v>
      </c>
      <c r="C7646" s="23" t="s">
        <v>8157</v>
      </c>
      <c r="D7646" s="23" t="s">
        <v>12296</v>
      </c>
      <c r="E7646" s="24">
        <v>10853.14</v>
      </c>
    </row>
    <row r="7647" spans="2:5" ht="50.1" customHeight="1">
      <c r="B7647" s="23">
        <v>37729</v>
      </c>
      <c r="C7647" s="23" t="s">
        <v>8158</v>
      </c>
      <c r="D7647" s="23" t="s">
        <v>12296</v>
      </c>
      <c r="E7647" s="24">
        <v>11748.25</v>
      </c>
    </row>
    <row r="7648" spans="2:5" ht="50.1" customHeight="1">
      <c r="B7648" s="23">
        <v>37730</v>
      </c>
      <c r="C7648" s="23" t="s">
        <v>8159</v>
      </c>
      <c r="D7648" s="23" t="s">
        <v>12296</v>
      </c>
      <c r="E7648" s="24">
        <v>12643.35</v>
      </c>
    </row>
    <row r="7649" spans="2:5" ht="50.1" customHeight="1">
      <c r="B7649" s="23">
        <v>37731</v>
      </c>
      <c r="C7649" s="23" t="s">
        <v>8160</v>
      </c>
      <c r="D7649" s="23" t="s">
        <v>12296</v>
      </c>
      <c r="E7649" s="24">
        <v>13538.46</v>
      </c>
    </row>
    <row r="7650" spans="2:5" ht="50.1" customHeight="1">
      <c r="B7650" s="23">
        <v>37732</v>
      </c>
      <c r="C7650" s="23" t="s">
        <v>8161</v>
      </c>
      <c r="D7650" s="23" t="s">
        <v>12296</v>
      </c>
      <c r="E7650" s="24">
        <v>15440.55</v>
      </c>
    </row>
    <row r="7651" spans="2:5" ht="50.1" customHeight="1">
      <c r="B7651" s="23">
        <v>42250</v>
      </c>
      <c r="C7651" s="23" t="s">
        <v>8162</v>
      </c>
      <c r="D7651" s="23" t="s">
        <v>12327</v>
      </c>
      <c r="E7651" s="24">
        <v>1748.71</v>
      </c>
    </row>
    <row r="7652" spans="2:5" ht="50.1" customHeight="1">
      <c r="B7652" s="23">
        <v>42256</v>
      </c>
      <c r="C7652" s="23" t="s">
        <v>8163</v>
      </c>
      <c r="D7652" s="23" t="s">
        <v>12334</v>
      </c>
      <c r="E7652" s="24">
        <v>3.67</v>
      </c>
    </row>
    <row r="7653" spans="2:5" ht="50.1" customHeight="1">
      <c r="B7653" s="23">
        <v>4743</v>
      </c>
      <c r="C7653" s="23" t="s">
        <v>8164</v>
      </c>
      <c r="D7653" s="23" t="s">
        <v>12300</v>
      </c>
      <c r="E7653" s="24">
        <v>30.32</v>
      </c>
    </row>
    <row r="7654" spans="2:5" ht="50.1" customHeight="1">
      <c r="B7654" s="23">
        <v>4744</v>
      </c>
      <c r="C7654" s="23" t="s">
        <v>8165</v>
      </c>
      <c r="D7654" s="23" t="s">
        <v>12300</v>
      </c>
      <c r="E7654" s="24">
        <v>39.64</v>
      </c>
    </row>
    <row r="7655" spans="2:5" ht="50.1" customHeight="1">
      <c r="B7655" s="23">
        <v>4745</v>
      </c>
      <c r="C7655" s="23" t="s">
        <v>8166</v>
      </c>
      <c r="D7655" s="23" t="s">
        <v>12300</v>
      </c>
      <c r="E7655" s="24">
        <v>53.11</v>
      </c>
    </row>
    <row r="7656" spans="2:5" ht="50.1" customHeight="1">
      <c r="B7656" s="23">
        <v>36496</v>
      </c>
      <c r="C7656" s="23" t="s">
        <v>8167</v>
      </c>
      <c r="D7656" s="23" t="s">
        <v>12296</v>
      </c>
      <c r="E7656" s="24">
        <v>9896.9699999999993</v>
      </c>
    </row>
    <row r="7657" spans="2:5" ht="50.1" customHeight="1">
      <c r="B7657" s="23">
        <v>10630</v>
      </c>
      <c r="C7657" s="23" t="s">
        <v>8168</v>
      </c>
      <c r="D7657" s="23" t="s">
        <v>12296</v>
      </c>
      <c r="E7657" s="24">
        <v>397038.64</v>
      </c>
    </row>
    <row r="7658" spans="2:5" ht="50.1" customHeight="1">
      <c r="B7658" s="23">
        <v>37762</v>
      </c>
      <c r="C7658" s="23" t="s">
        <v>8169</v>
      </c>
      <c r="D7658" s="23" t="s">
        <v>12296</v>
      </c>
      <c r="E7658" s="24">
        <v>340515.84000000003</v>
      </c>
    </row>
    <row r="7659" spans="2:5" ht="50.1" customHeight="1">
      <c r="B7659" s="23">
        <v>37763</v>
      </c>
      <c r="C7659" s="23" t="s">
        <v>8170</v>
      </c>
      <c r="D7659" s="23" t="s">
        <v>12296</v>
      </c>
      <c r="E7659" s="24">
        <v>344651.61</v>
      </c>
    </row>
    <row r="7660" spans="2:5" ht="50.1" customHeight="1">
      <c r="B7660" s="23">
        <v>41992</v>
      </c>
      <c r="C7660" s="23" t="s">
        <v>8171</v>
      </c>
      <c r="D7660" s="23" t="s">
        <v>12296</v>
      </c>
      <c r="E7660" s="24">
        <v>391800</v>
      </c>
    </row>
    <row r="7661" spans="2:5" ht="50.1" customHeight="1">
      <c r="B7661" s="23">
        <v>13215</v>
      </c>
      <c r="C7661" s="23" t="s">
        <v>8172</v>
      </c>
      <c r="D7661" s="23" t="s">
        <v>12296</v>
      </c>
      <c r="E7661" s="24">
        <v>480444.35</v>
      </c>
    </row>
    <row r="7662" spans="2:5" ht="50.1" customHeight="1">
      <c r="B7662" s="23">
        <v>4235</v>
      </c>
      <c r="C7662" s="23" t="s">
        <v>8173</v>
      </c>
      <c r="D7662" s="23" t="s">
        <v>12331</v>
      </c>
      <c r="E7662" s="24">
        <v>12.26</v>
      </c>
    </row>
    <row r="7663" spans="2:5" ht="50.1" customHeight="1">
      <c r="B7663" s="23">
        <v>40976</v>
      </c>
      <c r="C7663" s="23" t="s">
        <v>8174</v>
      </c>
      <c r="D7663" s="23" t="s">
        <v>12304</v>
      </c>
      <c r="E7663" s="24">
        <v>2171.8000000000002</v>
      </c>
    </row>
    <row r="7664" spans="2:5" ht="50.1" customHeight="1">
      <c r="B7664" s="23">
        <v>39013</v>
      </c>
      <c r="C7664" s="23" t="s">
        <v>8175</v>
      </c>
      <c r="D7664" s="23" t="s">
        <v>12296</v>
      </c>
      <c r="E7664" s="24">
        <v>0.99</v>
      </c>
    </row>
    <row r="7665" spans="2:5" ht="50.1" customHeight="1">
      <c r="B7665" s="23">
        <v>41967</v>
      </c>
      <c r="C7665" s="23" t="s">
        <v>8176</v>
      </c>
      <c r="D7665" s="23" t="s">
        <v>7079</v>
      </c>
      <c r="E7665" s="24">
        <v>5.39</v>
      </c>
    </row>
    <row r="7666" spans="2:5" ht="50.1" customHeight="1">
      <c r="B7666" s="23">
        <v>12760</v>
      </c>
      <c r="C7666" s="23" t="s">
        <v>8177</v>
      </c>
      <c r="D7666" s="23" t="s">
        <v>12297</v>
      </c>
      <c r="E7666" s="24">
        <v>901.32</v>
      </c>
    </row>
    <row r="7667" spans="2:5" ht="50.1" customHeight="1">
      <c r="B7667" s="23">
        <v>12759</v>
      </c>
      <c r="C7667" s="23" t="s">
        <v>8178</v>
      </c>
      <c r="D7667" s="23" t="s">
        <v>12297</v>
      </c>
      <c r="E7667" s="24">
        <v>600.87</v>
      </c>
    </row>
    <row r="7668" spans="2:5" ht="50.1" customHeight="1">
      <c r="B7668" s="23">
        <v>40424</v>
      </c>
      <c r="C7668" s="23" t="s">
        <v>8179</v>
      </c>
      <c r="D7668" s="23" t="s">
        <v>12334</v>
      </c>
      <c r="E7668" s="24">
        <v>5.09</v>
      </c>
    </row>
    <row r="7669" spans="2:5" ht="50.1" customHeight="1">
      <c r="B7669" s="23">
        <v>1325</v>
      </c>
      <c r="C7669" s="23" t="s">
        <v>8180</v>
      </c>
      <c r="D7669" s="23" t="s">
        <v>12334</v>
      </c>
      <c r="E7669" s="24">
        <v>6.2</v>
      </c>
    </row>
    <row r="7670" spans="2:5" ht="50.1" customHeight="1">
      <c r="B7670" s="23">
        <v>1327</v>
      </c>
      <c r="C7670" s="23" t="s">
        <v>8181</v>
      </c>
      <c r="D7670" s="23" t="s">
        <v>12334</v>
      </c>
      <c r="E7670" s="24">
        <v>5.56</v>
      </c>
    </row>
    <row r="7671" spans="2:5" ht="50.1" customHeight="1">
      <c r="B7671" s="23">
        <v>1328</v>
      </c>
      <c r="C7671" s="23" t="s">
        <v>8182</v>
      </c>
      <c r="D7671" s="23" t="s">
        <v>12334</v>
      </c>
      <c r="E7671" s="24">
        <v>5.81</v>
      </c>
    </row>
    <row r="7672" spans="2:5" ht="50.1" customHeight="1">
      <c r="B7672" s="23">
        <v>1321</v>
      </c>
      <c r="C7672" s="23" t="s">
        <v>8183</v>
      </c>
      <c r="D7672" s="23" t="s">
        <v>12334</v>
      </c>
      <c r="E7672" s="24">
        <v>6.23</v>
      </c>
    </row>
    <row r="7673" spans="2:5" ht="50.1" customHeight="1">
      <c r="B7673" s="23">
        <v>1318</v>
      </c>
      <c r="C7673" s="23" t="s">
        <v>8184</v>
      </c>
      <c r="D7673" s="23" t="s">
        <v>12334</v>
      </c>
      <c r="E7673" s="24">
        <v>5.99</v>
      </c>
    </row>
    <row r="7674" spans="2:5" ht="50.1" customHeight="1">
      <c r="B7674" s="23">
        <v>1322</v>
      </c>
      <c r="C7674" s="23" t="s">
        <v>8185</v>
      </c>
      <c r="D7674" s="23" t="s">
        <v>12334</v>
      </c>
      <c r="E7674" s="24">
        <v>6.6</v>
      </c>
    </row>
    <row r="7675" spans="2:5" ht="50.1" customHeight="1">
      <c r="B7675" s="23">
        <v>1323</v>
      </c>
      <c r="C7675" s="23" t="s">
        <v>8186</v>
      </c>
      <c r="D7675" s="23" t="s">
        <v>12334</v>
      </c>
      <c r="E7675" s="24">
        <v>6.46</v>
      </c>
    </row>
    <row r="7676" spans="2:5" ht="50.1" customHeight="1">
      <c r="B7676" s="23">
        <v>1319</v>
      </c>
      <c r="C7676" s="23" t="s">
        <v>8187</v>
      </c>
      <c r="D7676" s="23" t="s">
        <v>12334</v>
      </c>
      <c r="E7676" s="24">
        <v>5.71</v>
      </c>
    </row>
    <row r="7677" spans="2:5" ht="50.1" customHeight="1">
      <c r="B7677" s="23">
        <v>11026</v>
      </c>
      <c r="C7677" s="23" t="s">
        <v>8188</v>
      </c>
      <c r="D7677" s="23" t="s">
        <v>12334</v>
      </c>
      <c r="E7677" s="24">
        <v>7.65</v>
      </c>
    </row>
    <row r="7678" spans="2:5" ht="50.1" customHeight="1">
      <c r="B7678" s="23">
        <v>11027</v>
      </c>
      <c r="C7678" s="23" t="s">
        <v>8189</v>
      </c>
      <c r="D7678" s="23" t="s">
        <v>12334</v>
      </c>
      <c r="E7678" s="24">
        <v>8.1199999999999992</v>
      </c>
    </row>
    <row r="7679" spans="2:5" ht="50.1" customHeight="1">
      <c r="B7679" s="23">
        <v>11046</v>
      </c>
      <c r="C7679" s="23" t="s">
        <v>8190</v>
      </c>
      <c r="D7679" s="23" t="s">
        <v>12334</v>
      </c>
      <c r="E7679" s="24">
        <v>7.89</v>
      </c>
    </row>
    <row r="7680" spans="2:5" ht="50.1" customHeight="1">
      <c r="B7680" s="23">
        <v>11047</v>
      </c>
      <c r="C7680" s="23" t="s">
        <v>8191</v>
      </c>
      <c r="D7680" s="23" t="s">
        <v>12334</v>
      </c>
      <c r="E7680" s="24">
        <v>5.96</v>
      </c>
    </row>
    <row r="7681" spans="2:5" ht="50.1" customHeight="1">
      <c r="B7681" s="23">
        <v>39630</v>
      </c>
      <c r="C7681" s="23" t="s">
        <v>8192</v>
      </c>
      <c r="D7681" s="23" t="s">
        <v>12297</v>
      </c>
      <c r="E7681" s="24">
        <v>55.4</v>
      </c>
    </row>
    <row r="7682" spans="2:5" ht="50.1" customHeight="1">
      <c r="B7682" s="23">
        <v>11049</v>
      </c>
      <c r="C7682" s="23" t="s">
        <v>8193</v>
      </c>
      <c r="D7682" s="23" t="s">
        <v>12334</v>
      </c>
      <c r="E7682" s="24">
        <v>7.35</v>
      </c>
    </row>
    <row r="7683" spans="2:5" ht="50.1" customHeight="1">
      <c r="B7683" s="23">
        <v>39632</v>
      </c>
      <c r="C7683" s="23" t="s">
        <v>8194</v>
      </c>
      <c r="D7683" s="23" t="s">
        <v>12297</v>
      </c>
      <c r="E7683" s="24">
        <v>38.659999999999997</v>
      </c>
    </row>
    <row r="7684" spans="2:5" ht="50.1" customHeight="1">
      <c r="B7684" s="23">
        <v>11051</v>
      </c>
      <c r="C7684" s="23" t="s">
        <v>8195</v>
      </c>
      <c r="D7684" s="23" t="s">
        <v>12334</v>
      </c>
      <c r="E7684" s="24">
        <v>7.9</v>
      </c>
    </row>
    <row r="7685" spans="2:5" ht="50.1" customHeight="1">
      <c r="B7685" s="23">
        <v>11061</v>
      </c>
      <c r="C7685" s="23" t="s">
        <v>8196</v>
      </c>
      <c r="D7685" s="23" t="s">
        <v>12334</v>
      </c>
      <c r="E7685" s="24">
        <v>5.52</v>
      </c>
    </row>
    <row r="7686" spans="2:5" ht="50.1" customHeight="1">
      <c r="B7686" s="23">
        <v>1336</v>
      </c>
      <c r="C7686" s="23" t="s">
        <v>8197</v>
      </c>
      <c r="D7686" s="23" t="s">
        <v>12297</v>
      </c>
      <c r="E7686" s="24">
        <v>1478.21</v>
      </c>
    </row>
    <row r="7687" spans="2:5" ht="50.1" customHeight="1">
      <c r="B7687" s="23">
        <v>1333</v>
      </c>
      <c r="C7687" s="23" t="s">
        <v>8198</v>
      </c>
      <c r="D7687" s="23" t="s">
        <v>12334</v>
      </c>
      <c r="E7687" s="24">
        <v>5.74</v>
      </c>
    </row>
    <row r="7688" spans="2:5" ht="50.1" customHeight="1">
      <c r="B7688" s="23">
        <v>1330</v>
      </c>
      <c r="C7688" s="23" t="s">
        <v>8199</v>
      </c>
      <c r="D7688" s="23" t="s">
        <v>12334</v>
      </c>
      <c r="E7688" s="24">
        <v>5.89</v>
      </c>
    </row>
    <row r="7689" spans="2:5" ht="50.1" customHeight="1">
      <c r="B7689" s="23">
        <v>10957</v>
      </c>
      <c r="C7689" s="23" t="s">
        <v>8200</v>
      </c>
      <c r="D7689" s="23" t="s">
        <v>12334</v>
      </c>
      <c r="E7689" s="24">
        <v>7.35</v>
      </c>
    </row>
    <row r="7690" spans="2:5" ht="50.1" customHeight="1">
      <c r="B7690" s="23">
        <v>1332</v>
      </c>
      <c r="C7690" s="23" t="s">
        <v>8201</v>
      </c>
      <c r="D7690" s="23" t="s">
        <v>12334</v>
      </c>
      <c r="E7690" s="24">
        <v>6.12</v>
      </c>
    </row>
    <row r="7691" spans="2:5" ht="50.1" customHeight="1">
      <c r="B7691" s="23">
        <v>1334</v>
      </c>
      <c r="C7691" s="23" t="s">
        <v>8202</v>
      </c>
      <c r="D7691" s="23" t="s">
        <v>12334</v>
      </c>
      <c r="E7691" s="24">
        <v>6.78</v>
      </c>
    </row>
    <row r="7692" spans="2:5" ht="50.1" customHeight="1">
      <c r="B7692" s="23">
        <v>1335</v>
      </c>
      <c r="C7692" s="23" t="s">
        <v>8203</v>
      </c>
      <c r="D7692" s="23" t="s">
        <v>12334</v>
      </c>
      <c r="E7692" s="24">
        <v>6.88</v>
      </c>
    </row>
    <row r="7693" spans="2:5" ht="50.1" customHeight="1">
      <c r="B7693" s="23">
        <v>40425</v>
      </c>
      <c r="C7693" s="23" t="s">
        <v>8204</v>
      </c>
      <c r="D7693" s="23" t="s">
        <v>12334</v>
      </c>
      <c r="E7693" s="24">
        <v>5.12</v>
      </c>
    </row>
    <row r="7694" spans="2:5" ht="50.1" customHeight="1">
      <c r="B7694" s="23">
        <v>1337</v>
      </c>
      <c r="C7694" s="23" t="s">
        <v>8205</v>
      </c>
      <c r="D7694" s="23" t="s">
        <v>12334</v>
      </c>
      <c r="E7694" s="24">
        <v>7.25</v>
      </c>
    </row>
    <row r="7695" spans="2:5" ht="50.1" customHeight="1">
      <c r="B7695" s="23">
        <v>11122</v>
      </c>
      <c r="C7695" s="23" t="s">
        <v>8206</v>
      </c>
      <c r="D7695" s="23" t="s">
        <v>12334</v>
      </c>
      <c r="E7695" s="24">
        <v>18.190000000000001</v>
      </c>
    </row>
    <row r="7696" spans="2:5" ht="50.1" customHeight="1">
      <c r="B7696" s="23">
        <v>11123</v>
      </c>
      <c r="C7696" s="23" t="s">
        <v>8207</v>
      </c>
      <c r="D7696" s="23" t="s">
        <v>12334</v>
      </c>
      <c r="E7696" s="24">
        <v>18.190000000000001</v>
      </c>
    </row>
    <row r="7697" spans="2:5" ht="50.1" customHeight="1">
      <c r="B7697" s="23">
        <v>11125</v>
      </c>
      <c r="C7697" s="23" t="s">
        <v>8208</v>
      </c>
      <c r="D7697" s="23" t="s">
        <v>12334</v>
      </c>
      <c r="E7697" s="24">
        <v>18.190000000000001</v>
      </c>
    </row>
    <row r="7698" spans="2:5" ht="50.1" customHeight="1">
      <c r="B7698" s="23">
        <v>39416</v>
      </c>
      <c r="C7698" s="23" t="s">
        <v>8209</v>
      </c>
      <c r="D7698" s="23" t="s">
        <v>12297</v>
      </c>
      <c r="E7698" s="24">
        <v>29.72</v>
      </c>
    </row>
    <row r="7699" spans="2:5" ht="50.1" customHeight="1">
      <c r="B7699" s="23">
        <v>39417</v>
      </c>
      <c r="C7699" s="23" t="s">
        <v>8210</v>
      </c>
      <c r="D7699" s="23" t="s">
        <v>12297</v>
      </c>
      <c r="E7699" s="24">
        <v>31.16</v>
      </c>
    </row>
    <row r="7700" spans="2:5" ht="50.1" customHeight="1">
      <c r="B7700" s="23">
        <v>39414</v>
      </c>
      <c r="C7700" s="23" t="s">
        <v>8211</v>
      </c>
      <c r="D7700" s="23" t="s">
        <v>12297</v>
      </c>
      <c r="E7700" s="24">
        <v>27.91</v>
      </c>
    </row>
    <row r="7701" spans="2:5" ht="50.1" customHeight="1">
      <c r="B7701" s="23">
        <v>39415</v>
      </c>
      <c r="C7701" s="23" t="s">
        <v>8212</v>
      </c>
      <c r="D7701" s="23" t="s">
        <v>12297</v>
      </c>
      <c r="E7701" s="24">
        <v>29.58</v>
      </c>
    </row>
    <row r="7702" spans="2:5" ht="50.1" customHeight="1">
      <c r="B7702" s="23">
        <v>39412</v>
      </c>
      <c r="C7702" s="23" t="s">
        <v>8213</v>
      </c>
      <c r="D7702" s="23" t="s">
        <v>12297</v>
      </c>
      <c r="E7702" s="24">
        <v>21.01</v>
      </c>
    </row>
    <row r="7703" spans="2:5" ht="50.1" customHeight="1">
      <c r="B7703" s="23">
        <v>39413</v>
      </c>
      <c r="C7703" s="23" t="s">
        <v>8214</v>
      </c>
      <c r="D7703" s="23" t="s">
        <v>12297</v>
      </c>
      <c r="E7703" s="24">
        <v>20.81</v>
      </c>
    </row>
    <row r="7704" spans="2:5" ht="50.1" customHeight="1">
      <c r="B7704" s="23">
        <v>1338</v>
      </c>
      <c r="C7704" s="23" t="s">
        <v>8215</v>
      </c>
      <c r="D7704" s="23" t="s">
        <v>12297</v>
      </c>
      <c r="E7704" s="24">
        <v>23.56</v>
      </c>
    </row>
    <row r="7705" spans="2:5" ht="50.1" customHeight="1">
      <c r="B7705" s="23">
        <v>1340</v>
      </c>
      <c r="C7705" s="23" t="s">
        <v>8216</v>
      </c>
      <c r="D7705" s="23" t="s">
        <v>12297</v>
      </c>
      <c r="E7705" s="24">
        <v>27.23</v>
      </c>
    </row>
    <row r="7706" spans="2:5" ht="50.1" customHeight="1">
      <c r="B7706" s="23">
        <v>1341</v>
      </c>
      <c r="C7706" s="23" t="s">
        <v>8217</v>
      </c>
      <c r="D7706" s="23" t="s">
        <v>12297</v>
      </c>
      <c r="E7706" s="24">
        <v>26.23</v>
      </c>
    </row>
    <row r="7707" spans="2:5" ht="50.1" customHeight="1">
      <c r="B7707" s="23">
        <v>1364</v>
      </c>
      <c r="C7707" s="23" t="s">
        <v>8218</v>
      </c>
      <c r="D7707" s="23" t="s">
        <v>12297</v>
      </c>
      <c r="E7707" s="24">
        <v>21.8</v>
      </c>
    </row>
    <row r="7708" spans="2:5" ht="50.1" customHeight="1">
      <c r="B7708" s="23">
        <v>1361</v>
      </c>
      <c r="C7708" s="23" t="s">
        <v>8219</v>
      </c>
      <c r="D7708" s="23" t="s">
        <v>12296</v>
      </c>
      <c r="E7708" s="24">
        <v>90.91</v>
      </c>
    </row>
    <row r="7709" spans="2:5" ht="50.1" customHeight="1">
      <c r="B7709" s="23">
        <v>1362</v>
      </c>
      <c r="C7709" s="23" t="s">
        <v>8220</v>
      </c>
      <c r="D7709" s="23" t="s">
        <v>12297</v>
      </c>
      <c r="E7709" s="24">
        <v>30.34</v>
      </c>
    </row>
    <row r="7710" spans="2:5" ht="50.1" customHeight="1">
      <c r="B7710" s="23">
        <v>11131</v>
      </c>
      <c r="C7710" s="23" t="s">
        <v>8221</v>
      </c>
      <c r="D7710" s="23" t="s">
        <v>12297</v>
      </c>
      <c r="E7710" s="24">
        <v>38.83</v>
      </c>
    </row>
    <row r="7711" spans="2:5" ht="50.1" customHeight="1">
      <c r="B7711" s="23">
        <v>11132</v>
      </c>
      <c r="C7711" s="23" t="s">
        <v>8222</v>
      </c>
      <c r="D7711" s="23" t="s">
        <v>12297</v>
      </c>
      <c r="E7711" s="24">
        <v>45.92</v>
      </c>
    </row>
    <row r="7712" spans="2:5" ht="50.1" customHeight="1">
      <c r="B7712" s="23">
        <v>1363</v>
      </c>
      <c r="C7712" s="23" t="s">
        <v>8223</v>
      </c>
      <c r="D7712" s="23" t="s">
        <v>12297</v>
      </c>
      <c r="E7712" s="24">
        <v>15.44</v>
      </c>
    </row>
    <row r="7713" spans="2:5" ht="50.1" customHeight="1">
      <c r="B7713" s="23">
        <v>11130</v>
      </c>
      <c r="C7713" s="23" t="s">
        <v>8224</v>
      </c>
      <c r="D7713" s="23" t="s">
        <v>12297</v>
      </c>
      <c r="E7713" s="24">
        <v>19.559999999999999</v>
      </c>
    </row>
    <row r="7714" spans="2:5" ht="50.1" customHeight="1">
      <c r="B7714" s="23">
        <v>11134</v>
      </c>
      <c r="C7714" s="23" t="s">
        <v>8225</v>
      </c>
      <c r="D7714" s="23" t="s">
        <v>12297</v>
      </c>
      <c r="E7714" s="24">
        <v>31.71</v>
      </c>
    </row>
    <row r="7715" spans="2:5" ht="50.1" customHeight="1">
      <c r="B7715" s="23">
        <v>11135</v>
      </c>
      <c r="C7715" s="23" t="s">
        <v>8226</v>
      </c>
      <c r="D7715" s="23" t="s">
        <v>12297</v>
      </c>
      <c r="E7715" s="24">
        <v>38.65</v>
      </c>
    </row>
    <row r="7716" spans="2:5" ht="50.1" customHeight="1">
      <c r="B7716" s="23">
        <v>11136</v>
      </c>
      <c r="C7716" s="23" t="s">
        <v>8227</v>
      </c>
      <c r="D7716" s="23" t="s">
        <v>12297</v>
      </c>
      <c r="E7716" s="24">
        <v>41.81</v>
      </c>
    </row>
    <row r="7717" spans="2:5" ht="50.1" customHeight="1">
      <c r="B7717" s="23">
        <v>34743</v>
      </c>
      <c r="C7717" s="23" t="s">
        <v>8228</v>
      </c>
      <c r="D7717" s="23" t="s">
        <v>12297</v>
      </c>
      <c r="E7717" s="24">
        <v>53.23</v>
      </c>
    </row>
    <row r="7718" spans="2:5" ht="50.1" customHeight="1">
      <c r="B7718" s="23">
        <v>11137</v>
      </c>
      <c r="C7718" s="23" t="s">
        <v>8229</v>
      </c>
      <c r="D7718" s="23" t="s">
        <v>12297</v>
      </c>
      <c r="E7718" s="24">
        <v>59.36</v>
      </c>
    </row>
    <row r="7719" spans="2:5" ht="50.1" customHeight="1">
      <c r="B7719" s="23">
        <v>34745</v>
      </c>
      <c r="C7719" s="23" t="s">
        <v>8230</v>
      </c>
      <c r="D7719" s="23" t="s">
        <v>12297</v>
      </c>
      <c r="E7719" s="24">
        <v>67.64</v>
      </c>
    </row>
    <row r="7720" spans="2:5" ht="50.1" customHeight="1">
      <c r="B7720" s="23">
        <v>34746</v>
      </c>
      <c r="C7720" s="23" t="s">
        <v>8231</v>
      </c>
      <c r="D7720" s="23" t="s">
        <v>12297</v>
      </c>
      <c r="E7720" s="24">
        <v>17.420000000000002</v>
      </c>
    </row>
    <row r="7721" spans="2:5" ht="50.1" customHeight="1">
      <c r="B7721" s="23">
        <v>1360</v>
      </c>
      <c r="C7721" s="23" t="s">
        <v>8232</v>
      </c>
      <c r="D7721" s="23" t="s">
        <v>12297</v>
      </c>
      <c r="E7721" s="24">
        <v>21.52</v>
      </c>
    </row>
    <row r="7722" spans="2:5" ht="50.1" customHeight="1">
      <c r="B7722" s="23">
        <v>1346</v>
      </c>
      <c r="C7722" s="23" t="s">
        <v>8233</v>
      </c>
      <c r="D7722" s="23" t="s">
        <v>12297</v>
      </c>
      <c r="E7722" s="24">
        <v>17.63</v>
      </c>
    </row>
    <row r="7723" spans="2:5" ht="50.1" customHeight="1">
      <c r="B7723" s="23">
        <v>1345</v>
      </c>
      <c r="C7723" s="23" t="s">
        <v>8234</v>
      </c>
      <c r="D7723" s="23" t="s">
        <v>12297</v>
      </c>
      <c r="E7723" s="24">
        <v>28.57</v>
      </c>
    </row>
    <row r="7724" spans="2:5" ht="50.1" customHeight="1">
      <c r="B7724" s="23">
        <v>1344</v>
      </c>
      <c r="C7724" s="23" t="s">
        <v>8235</v>
      </c>
      <c r="D7724" s="23" t="s">
        <v>12296</v>
      </c>
      <c r="E7724" s="24">
        <v>30.72</v>
      </c>
    </row>
    <row r="7725" spans="2:5" ht="50.1" customHeight="1">
      <c r="B7725" s="23">
        <v>1342</v>
      </c>
      <c r="C7725" s="23" t="s">
        <v>8236</v>
      </c>
      <c r="D7725" s="23" t="s">
        <v>12296</v>
      </c>
      <c r="E7725" s="24">
        <v>54.31</v>
      </c>
    </row>
    <row r="7726" spans="2:5" ht="50.1" customHeight="1">
      <c r="B7726" s="23">
        <v>1347</v>
      </c>
      <c r="C7726" s="23" t="s">
        <v>8237</v>
      </c>
      <c r="D7726" s="23" t="s">
        <v>12297</v>
      </c>
      <c r="E7726" s="24">
        <v>21.07</v>
      </c>
    </row>
    <row r="7727" spans="2:5" ht="50.1" customHeight="1">
      <c r="B7727" s="23">
        <v>1349</v>
      </c>
      <c r="C7727" s="23" t="s">
        <v>8238</v>
      </c>
      <c r="D7727" s="23" t="s">
        <v>12296</v>
      </c>
      <c r="E7727" s="24">
        <v>77.45</v>
      </c>
    </row>
    <row r="7728" spans="2:5" ht="50.1" customHeight="1">
      <c r="B7728" s="23">
        <v>1350</v>
      </c>
      <c r="C7728" s="23" t="s">
        <v>8239</v>
      </c>
      <c r="D7728" s="23" t="s">
        <v>12296</v>
      </c>
      <c r="E7728" s="24">
        <v>33</v>
      </c>
    </row>
    <row r="7729" spans="2:5" ht="50.1" customHeight="1">
      <c r="B7729" s="23">
        <v>1357</v>
      </c>
      <c r="C7729" s="23" t="s">
        <v>8240</v>
      </c>
      <c r="D7729" s="23" t="s">
        <v>12296</v>
      </c>
      <c r="E7729" s="24">
        <v>42.04</v>
      </c>
    </row>
    <row r="7730" spans="2:5" ht="50.1" customHeight="1">
      <c r="B7730" s="23">
        <v>1355</v>
      </c>
      <c r="C7730" s="23" t="s">
        <v>8241</v>
      </c>
      <c r="D7730" s="23" t="s">
        <v>12297</v>
      </c>
      <c r="E7730" s="24">
        <v>19.34</v>
      </c>
    </row>
    <row r="7731" spans="2:5" ht="50.1" customHeight="1">
      <c r="B7731" s="23">
        <v>1358</v>
      </c>
      <c r="C7731" s="23" t="s">
        <v>8242</v>
      </c>
      <c r="D7731" s="23" t="s">
        <v>12297</v>
      </c>
      <c r="E7731" s="24">
        <v>22.41</v>
      </c>
    </row>
    <row r="7732" spans="2:5" ht="50.1" customHeight="1">
      <c r="B7732" s="23">
        <v>1359</v>
      </c>
      <c r="C7732" s="23" t="s">
        <v>8243</v>
      </c>
      <c r="D7732" s="23" t="s">
        <v>12296</v>
      </c>
      <c r="E7732" s="24">
        <v>64.94</v>
      </c>
    </row>
    <row r="7733" spans="2:5" ht="50.1" customHeight="1">
      <c r="B7733" s="23">
        <v>1351</v>
      </c>
      <c r="C7733" s="23" t="s">
        <v>8244</v>
      </c>
      <c r="D7733" s="23" t="s">
        <v>12296</v>
      </c>
      <c r="E7733" s="24">
        <v>20.93</v>
      </c>
    </row>
    <row r="7734" spans="2:5" ht="50.1" customHeight="1">
      <c r="B7734" s="23">
        <v>34659</v>
      </c>
      <c r="C7734" s="23" t="s">
        <v>8245</v>
      </c>
      <c r="D7734" s="23" t="s">
        <v>12297</v>
      </c>
      <c r="E7734" s="24">
        <v>25.1</v>
      </c>
    </row>
    <row r="7735" spans="2:5" ht="50.1" customHeight="1">
      <c r="B7735" s="23">
        <v>34514</v>
      </c>
      <c r="C7735" s="23" t="s">
        <v>8246</v>
      </c>
      <c r="D7735" s="23" t="s">
        <v>12297</v>
      </c>
      <c r="E7735" s="24">
        <v>27.8</v>
      </c>
    </row>
    <row r="7736" spans="2:5" ht="50.1" customHeight="1">
      <c r="B7736" s="23">
        <v>34660</v>
      </c>
      <c r="C7736" s="23" t="s">
        <v>8247</v>
      </c>
      <c r="D7736" s="23" t="s">
        <v>12297</v>
      </c>
      <c r="E7736" s="24">
        <v>35.28</v>
      </c>
    </row>
    <row r="7737" spans="2:5" ht="50.1" customHeight="1">
      <c r="B7737" s="23">
        <v>34661</v>
      </c>
      <c r="C7737" s="23" t="s">
        <v>8248</v>
      </c>
      <c r="D7737" s="23" t="s">
        <v>12297</v>
      </c>
      <c r="E7737" s="24">
        <v>50.67</v>
      </c>
    </row>
    <row r="7738" spans="2:5" ht="50.1" customHeight="1">
      <c r="B7738" s="23">
        <v>34667</v>
      </c>
      <c r="C7738" s="23" t="s">
        <v>8249</v>
      </c>
      <c r="D7738" s="23" t="s">
        <v>12297</v>
      </c>
      <c r="E7738" s="24">
        <v>18.350000000000001</v>
      </c>
    </row>
    <row r="7739" spans="2:5" ht="50.1" customHeight="1">
      <c r="B7739" s="23">
        <v>34668</v>
      </c>
      <c r="C7739" s="23" t="s">
        <v>8250</v>
      </c>
      <c r="D7739" s="23" t="s">
        <v>12297</v>
      </c>
      <c r="E7739" s="24">
        <v>23.98</v>
      </c>
    </row>
    <row r="7740" spans="2:5" ht="50.1" customHeight="1">
      <c r="B7740" s="23">
        <v>34741</v>
      </c>
      <c r="C7740" s="23" t="s">
        <v>8251</v>
      </c>
      <c r="D7740" s="23" t="s">
        <v>12297</v>
      </c>
      <c r="E7740" s="24">
        <v>26.38</v>
      </c>
    </row>
    <row r="7741" spans="2:5" ht="50.1" customHeight="1">
      <c r="B7741" s="23">
        <v>34664</v>
      </c>
      <c r="C7741" s="23" t="s">
        <v>8252</v>
      </c>
      <c r="D7741" s="23" t="s">
        <v>12297</v>
      </c>
      <c r="E7741" s="24">
        <v>28.79</v>
      </c>
    </row>
    <row r="7742" spans="2:5" ht="50.1" customHeight="1">
      <c r="B7742" s="23">
        <v>34665</v>
      </c>
      <c r="C7742" s="23" t="s">
        <v>8253</v>
      </c>
      <c r="D7742" s="23" t="s">
        <v>12297</v>
      </c>
      <c r="E7742" s="24">
        <v>35.74</v>
      </c>
    </row>
    <row r="7743" spans="2:5" ht="50.1" customHeight="1">
      <c r="B7743" s="23">
        <v>34666</v>
      </c>
      <c r="C7743" s="23" t="s">
        <v>8254</v>
      </c>
      <c r="D7743" s="23" t="s">
        <v>12297</v>
      </c>
      <c r="E7743" s="24">
        <v>53.98</v>
      </c>
    </row>
    <row r="7744" spans="2:5" ht="50.1" customHeight="1">
      <c r="B7744" s="23">
        <v>34669</v>
      </c>
      <c r="C7744" s="23" t="s">
        <v>8255</v>
      </c>
      <c r="D7744" s="23" t="s">
        <v>12297</v>
      </c>
      <c r="E7744" s="24">
        <v>19.79</v>
      </c>
    </row>
    <row r="7745" spans="2:5" ht="50.1" customHeight="1">
      <c r="B7745" s="23">
        <v>34670</v>
      </c>
      <c r="C7745" s="23" t="s">
        <v>8256</v>
      </c>
      <c r="D7745" s="23" t="s">
        <v>12297</v>
      </c>
      <c r="E7745" s="24">
        <v>24.21</v>
      </c>
    </row>
    <row r="7746" spans="2:5" ht="50.1" customHeight="1">
      <c r="B7746" s="23">
        <v>34671</v>
      </c>
      <c r="C7746" s="23" t="s">
        <v>8257</v>
      </c>
      <c r="D7746" s="23" t="s">
        <v>12297</v>
      </c>
      <c r="E7746" s="24">
        <v>20.21</v>
      </c>
    </row>
    <row r="7747" spans="2:5" ht="50.1" customHeight="1">
      <c r="B7747" s="23">
        <v>34672</v>
      </c>
      <c r="C7747" s="23" t="s">
        <v>8258</v>
      </c>
      <c r="D7747" s="23" t="s">
        <v>12297</v>
      </c>
      <c r="E7747" s="24">
        <v>21.31</v>
      </c>
    </row>
    <row r="7748" spans="2:5" ht="50.1" customHeight="1">
      <c r="B7748" s="23">
        <v>34673</v>
      </c>
      <c r="C7748" s="23" t="s">
        <v>8259</v>
      </c>
      <c r="D7748" s="23" t="s">
        <v>12297</v>
      </c>
      <c r="E7748" s="24">
        <v>26</v>
      </c>
    </row>
    <row r="7749" spans="2:5" ht="50.1" customHeight="1">
      <c r="B7749" s="23">
        <v>34674</v>
      </c>
      <c r="C7749" s="23" t="s">
        <v>8260</v>
      </c>
      <c r="D7749" s="23" t="s">
        <v>12297</v>
      </c>
      <c r="E7749" s="24">
        <v>34.57</v>
      </c>
    </row>
    <row r="7750" spans="2:5" ht="50.1" customHeight="1">
      <c r="B7750" s="23">
        <v>34675</v>
      </c>
      <c r="C7750" s="23" t="s">
        <v>8261</v>
      </c>
      <c r="D7750" s="23" t="s">
        <v>12297</v>
      </c>
      <c r="E7750" s="24">
        <v>42.14</v>
      </c>
    </row>
    <row r="7751" spans="2:5" ht="50.1" customHeight="1">
      <c r="B7751" s="23">
        <v>34676</v>
      </c>
      <c r="C7751" s="23" t="s">
        <v>8262</v>
      </c>
      <c r="D7751" s="23" t="s">
        <v>12297</v>
      </c>
      <c r="E7751" s="24">
        <v>12.13</v>
      </c>
    </row>
    <row r="7752" spans="2:5" ht="50.1" customHeight="1">
      <c r="B7752" s="23">
        <v>34677</v>
      </c>
      <c r="C7752" s="23" t="s">
        <v>8263</v>
      </c>
      <c r="D7752" s="23" t="s">
        <v>12297</v>
      </c>
      <c r="E7752" s="24">
        <v>16.309999999999999</v>
      </c>
    </row>
    <row r="7753" spans="2:5" ht="50.1" customHeight="1">
      <c r="B7753" s="23">
        <v>40623</v>
      </c>
      <c r="C7753" s="23" t="s">
        <v>8264</v>
      </c>
      <c r="D7753" s="23" t="s">
        <v>7471</v>
      </c>
      <c r="E7753" s="24">
        <v>32.299999999999997</v>
      </c>
    </row>
    <row r="7754" spans="2:5" ht="50.1" customHeight="1">
      <c r="B7754" s="23">
        <v>11112</v>
      </c>
      <c r="C7754" s="23" t="s">
        <v>8265</v>
      </c>
      <c r="D7754" s="23" t="s">
        <v>12334</v>
      </c>
      <c r="E7754" s="24">
        <v>18.190000000000001</v>
      </c>
    </row>
    <row r="7755" spans="2:5" ht="50.1" customHeight="1">
      <c r="B7755" s="23">
        <v>11115</v>
      </c>
      <c r="C7755" s="23" t="s">
        <v>8266</v>
      </c>
      <c r="D7755" s="23" t="s">
        <v>12293</v>
      </c>
      <c r="E7755" s="24">
        <v>8.42</v>
      </c>
    </row>
    <row r="7756" spans="2:5" ht="50.1" customHeight="1">
      <c r="B7756" s="23">
        <v>11113</v>
      </c>
      <c r="C7756" s="23" t="s">
        <v>8267</v>
      </c>
      <c r="D7756" s="23" t="s">
        <v>12334</v>
      </c>
      <c r="E7756" s="24">
        <v>18.190000000000001</v>
      </c>
    </row>
    <row r="7757" spans="2:5" ht="50.1" customHeight="1">
      <c r="B7757" s="23">
        <v>11114</v>
      </c>
      <c r="C7757" s="23" t="s">
        <v>8268</v>
      </c>
      <c r="D7757" s="23" t="s">
        <v>12293</v>
      </c>
      <c r="E7757" s="24">
        <v>13.99</v>
      </c>
    </row>
    <row r="7758" spans="2:5" ht="50.1" customHeight="1">
      <c r="B7758" s="23">
        <v>12083</v>
      </c>
      <c r="C7758" s="23" t="s">
        <v>8269</v>
      </c>
      <c r="D7758" s="23" t="s">
        <v>12296</v>
      </c>
      <c r="E7758" s="24">
        <v>601.21</v>
      </c>
    </row>
    <row r="7759" spans="2:5" ht="50.1" customHeight="1">
      <c r="B7759" s="23">
        <v>12081</v>
      </c>
      <c r="C7759" s="23" t="s">
        <v>8270</v>
      </c>
      <c r="D7759" s="23" t="s">
        <v>12296</v>
      </c>
      <c r="E7759" s="24">
        <v>203.31</v>
      </c>
    </row>
    <row r="7760" spans="2:5" ht="50.1" customHeight="1">
      <c r="B7760" s="23">
        <v>12082</v>
      </c>
      <c r="C7760" s="23" t="s">
        <v>8271</v>
      </c>
      <c r="D7760" s="23" t="s">
        <v>12296</v>
      </c>
      <c r="E7760" s="24">
        <v>319.52999999999997</v>
      </c>
    </row>
    <row r="7761" spans="2:5" ht="50.1" customHeight="1">
      <c r="B7761" s="23">
        <v>13354</v>
      </c>
      <c r="C7761" s="23" t="s">
        <v>8272</v>
      </c>
      <c r="D7761" s="23" t="s">
        <v>12296</v>
      </c>
      <c r="E7761" s="24">
        <v>477.22</v>
      </c>
    </row>
    <row r="7762" spans="2:5" ht="50.1" customHeight="1">
      <c r="B7762" s="23">
        <v>14057</v>
      </c>
      <c r="C7762" s="23" t="s">
        <v>8273</v>
      </c>
      <c r="D7762" s="23" t="s">
        <v>12296</v>
      </c>
      <c r="E7762" s="24">
        <v>266.44</v>
      </c>
    </row>
    <row r="7763" spans="2:5" ht="50.1" customHeight="1">
      <c r="B7763" s="23">
        <v>14058</v>
      </c>
      <c r="C7763" s="23" t="s">
        <v>8274</v>
      </c>
      <c r="D7763" s="23" t="s">
        <v>12296</v>
      </c>
      <c r="E7763" s="24">
        <v>420.3</v>
      </c>
    </row>
    <row r="7764" spans="2:5" ht="50.1" customHeight="1">
      <c r="B7764" s="23">
        <v>20971</v>
      </c>
      <c r="C7764" s="23" t="s">
        <v>8275</v>
      </c>
      <c r="D7764" s="23" t="s">
        <v>12296</v>
      </c>
      <c r="E7764" s="24">
        <v>8.86</v>
      </c>
    </row>
    <row r="7765" spans="2:5" ht="50.1" customHeight="1">
      <c r="B7765" s="23">
        <v>5047</v>
      </c>
      <c r="C7765" s="23" t="s">
        <v>8276</v>
      </c>
      <c r="D7765" s="23" t="s">
        <v>12296</v>
      </c>
      <c r="E7765" s="24">
        <v>286.35000000000002</v>
      </c>
    </row>
    <row r="7766" spans="2:5" ht="50.1" customHeight="1">
      <c r="B7766" s="23">
        <v>13369</v>
      </c>
      <c r="C7766" s="23" t="s">
        <v>8277</v>
      </c>
      <c r="D7766" s="23" t="s">
        <v>12296</v>
      </c>
      <c r="E7766" s="24">
        <v>310.62</v>
      </c>
    </row>
    <row r="7767" spans="2:5" ht="50.1" customHeight="1">
      <c r="B7767" s="23">
        <v>13370</v>
      </c>
      <c r="C7767" s="23" t="s">
        <v>8278</v>
      </c>
      <c r="D7767" s="23" t="s">
        <v>12296</v>
      </c>
      <c r="E7767" s="24">
        <v>430.59</v>
      </c>
    </row>
    <row r="7768" spans="2:5" ht="50.1" customHeight="1">
      <c r="B7768" s="23">
        <v>13279</v>
      </c>
      <c r="C7768" s="23" t="s">
        <v>8279</v>
      </c>
      <c r="D7768" s="23" t="s">
        <v>12334</v>
      </c>
      <c r="E7768" s="24">
        <v>12.24</v>
      </c>
    </row>
    <row r="7769" spans="2:5" ht="50.1" customHeight="1">
      <c r="B7769" s="23">
        <v>11977</v>
      </c>
      <c r="C7769" s="23" t="s">
        <v>8280</v>
      </c>
      <c r="D7769" s="23" t="s">
        <v>12296</v>
      </c>
      <c r="E7769" s="24">
        <v>6.34</v>
      </c>
    </row>
    <row r="7770" spans="2:5" ht="50.1" customHeight="1">
      <c r="B7770" s="23">
        <v>11975</v>
      </c>
      <c r="C7770" s="23" t="s">
        <v>8281</v>
      </c>
      <c r="D7770" s="23" t="s">
        <v>12296</v>
      </c>
      <c r="E7770" s="24">
        <v>13.9</v>
      </c>
    </row>
    <row r="7771" spans="2:5" ht="50.1" customHeight="1">
      <c r="B7771" s="23">
        <v>39746</v>
      </c>
      <c r="C7771" s="23" t="s">
        <v>8282</v>
      </c>
      <c r="D7771" s="23" t="s">
        <v>12296</v>
      </c>
      <c r="E7771" s="24">
        <v>154.68</v>
      </c>
    </row>
    <row r="7772" spans="2:5" ht="50.1" customHeight="1">
      <c r="B7772" s="23">
        <v>11976</v>
      </c>
      <c r="C7772" s="23" t="s">
        <v>8283</v>
      </c>
      <c r="D7772" s="23" t="s">
        <v>12296</v>
      </c>
      <c r="E7772" s="24">
        <v>0.71</v>
      </c>
    </row>
    <row r="7773" spans="2:5" ht="50.1" customHeight="1">
      <c r="B7773" s="23">
        <v>1368</v>
      </c>
      <c r="C7773" s="23" t="s">
        <v>8284</v>
      </c>
      <c r="D7773" s="23" t="s">
        <v>12296</v>
      </c>
      <c r="E7773" s="24">
        <v>50.67</v>
      </c>
    </row>
    <row r="7774" spans="2:5" ht="50.1" customHeight="1">
      <c r="B7774" s="23">
        <v>1367</v>
      </c>
      <c r="C7774" s="23" t="s">
        <v>8285</v>
      </c>
      <c r="D7774" s="23" t="s">
        <v>12296</v>
      </c>
      <c r="E7774" s="24">
        <v>163.9</v>
      </c>
    </row>
    <row r="7775" spans="2:5" ht="50.1" customHeight="1">
      <c r="B7775" s="23">
        <v>7608</v>
      </c>
      <c r="C7775" s="23" t="s">
        <v>8286</v>
      </c>
      <c r="D7775" s="23" t="s">
        <v>12296</v>
      </c>
      <c r="E7775" s="24">
        <v>3.83</v>
      </c>
    </row>
    <row r="7776" spans="2:5" ht="50.1" customHeight="1">
      <c r="B7776" s="23">
        <v>41900</v>
      </c>
      <c r="C7776" s="23" t="s">
        <v>8287</v>
      </c>
      <c r="D7776" s="23" t="s">
        <v>12334</v>
      </c>
      <c r="E7776" s="24">
        <v>2.96</v>
      </c>
    </row>
    <row r="7777" spans="2:5" ht="50.1" customHeight="1">
      <c r="B7777" s="23">
        <v>41899</v>
      </c>
      <c r="C7777" s="23" t="s">
        <v>8288</v>
      </c>
      <c r="D7777" s="23" t="s">
        <v>12327</v>
      </c>
      <c r="E7777" s="24">
        <v>2888.5</v>
      </c>
    </row>
    <row r="7778" spans="2:5" ht="50.1" customHeight="1">
      <c r="B7778" s="23">
        <v>1380</v>
      </c>
      <c r="C7778" s="23" t="s">
        <v>8289</v>
      </c>
      <c r="D7778" s="23" t="s">
        <v>12334</v>
      </c>
      <c r="E7778" s="24">
        <v>2.23</v>
      </c>
    </row>
    <row r="7779" spans="2:5" ht="50.1" customHeight="1">
      <c r="B7779" s="23">
        <v>1375</v>
      </c>
      <c r="C7779" s="23" t="s">
        <v>8290</v>
      </c>
      <c r="D7779" s="23" t="s">
        <v>12334</v>
      </c>
      <c r="E7779" s="24">
        <v>9.07</v>
      </c>
    </row>
    <row r="7780" spans="2:5" ht="50.1" customHeight="1">
      <c r="B7780" s="23">
        <v>1379</v>
      </c>
      <c r="C7780" s="23" t="s">
        <v>8291</v>
      </c>
      <c r="D7780" s="23" t="s">
        <v>12334</v>
      </c>
      <c r="E7780" s="24">
        <v>0.38</v>
      </c>
    </row>
    <row r="7781" spans="2:5" ht="50.1" customHeight="1">
      <c r="B7781" s="23">
        <v>10511</v>
      </c>
      <c r="C7781" s="23" t="s">
        <v>8292</v>
      </c>
      <c r="D7781" s="23" t="s">
        <v>12336</v>
      </c>
      <c r="E7781" s="24">
        <v>19.079999999999998</v>
      </c>
    </row>
    <row r="7782" spans="2:5" ht="50.1" customHeight="1">
      <c r="B7782" s="23">
        <v>13284</v>
      </c>
      <c r="C7782" s="23" t="s">
        <v>8293</v>
      </c>
      <c r="D7782" s="23" t="s">
        <v>12334</v>
      </c>
      <c r="E7782" s="24">
        <v>0.32</v>
      </c>
    </row>
    <row r="7783" spans="2:5" ht="50.1" customHeight="1">
      <c r="B7783" s="23">
        <v>25974</v>
      </c>
      <c r="C7783" s="23" t="s">
        <v>8294</v>
      </c>
      <c r="D7783" s="23" t="s">
        <v>12334</v>
      </c>
      <c r="E7783" s="24">
        <v>1.27</v>
      </c>
    </row>
    <row r="7784" spans="2:5" ht="50.1" customHeight="1">
      <c r="B7784" s="23">
        <v>1382</v>
      </c>
      <c r="C7784" s="23" t="s">
        <v>8295</v>
      </c>
      <c r="D7784" s="23" t="s">
        <v>12336</v>
      </c>
      <c r="E7784" s="24">
        <v>18.38</v>
      </c>
    </row>
    <row r="7785" spans="2:5" ht="50.1" customHeight="1">
      <c r="B7785" s="23">
        <v>34753</v>
      </c>
      <c r="C7785" s="23" t="s">
        <v>8296</v>
      </c>
      <c r="D7785" s="23" t="s">
        <v>12334</v>
      </c>
      <c r="E7785" s="24">
        <v>0.36</v>
      </c>
    </row>
    <row r="7786" spans="2:5" ht="50.1" customHeight="1">
      <c r="B7786" s="23">
        <v>420</v>
      </c>
      <c r="C7786" s="23" t="s">
        <v>8297</v>
      </c>
      <c r="D7786" s="23" t="s">
        <v>12296</v>
      </c>
      <c r="E7786" s="24">
        <v>21.48</v>
      </c>
    </row>
    <row r="7787" spans="2:5" ht="50.1" customHeight="1">
      <c r="B7787" s="23">
        <v>12327</v>
      </c>
      <c r="C7787" s="23" t="s">
        <v>8298</v>
      </c>
      <c r="D7787" s="23" t="s">
        <v>12296</v>
      </c>
      <c r="E7787" s="24">
        <v>25.59</v>
      </c>
    </row>
    <row r="7788" spans="2:5" ht="50.1" customHeight="1">
      <c r="B7788" s="23">
        <v>36148</v>
      </c>
      <c r="C7788" s="23" t="s">
        <v>8299</v>
      </c>
      <c r="D7788" s="23" t="s">
        <v>12296</v>
      </c>
      <c r="E7788" s="24">
        <v>47.95</v>
      </c>
    </row>
    <row r="7789" spans="2:5" ht="50.1" customHeight="1">
      <c r="B7789" s="23">
        <v>12329</v>
      </c>
      <c r="C7789" s="23" t="s">
        <v>8300</v>
      </c>
      <c r="D7789" s="23" t="s">
        <v>12334</v>
      </c>
      <c r="E7789" s="24">
        <v>71.63</v>
      </c>
    </row>
    <row r="7790" spans="2:5" ht="50.1" customHeight="1">
      <c r="B7790" s="23">
        <v>1339</v>
      </c>
      <c r="C7790" s="23" t="s">
        <v>8301</v>
      </c>
      <c r="D7790" s="23" t="s">
        <v>12334</v>
      </c>
      <c r="E7790" s="24">
        <v>23.62</v>
      </c>
    </row>
    <row r="7791" spans="2:5" ht="50.1" customHeight="1">
      <c r="B7791" s="23">
        <v>11849</v>
      </c>
      <c r="C7791" s="23" t="s">
        <v>8302</v>
      </c>
      <c r="D7791" s="23" t="s">
        <v>7079</v>
      </c>
      <c r="E7791" s="24">
        <v>15.85</v>
      </c>
    </row>
    <row r="7792" spans="2:5" ht="50.1" customHeight="1">
      <c r="B7792" s="23">
        <v>37418</v>
      </c>
      <c r="C7792" s="23" t="s">
        <v>8303</v>
      </c>
      <c r="D7792" s="23" t="s">
        <v>12296</v>
      </c>
      <c r="E7792" s="24">
        <v>13.41</v>
      </c>
    </row>
    <row r="7793" spans="2:5" ht="50.1" customHeight="1">
      <c r="B7793" s="23">
        <v>37419</v>
      </c>
      <c r="C7793" s="23" t="s">
        <v>8304</v>
      </c>
      <c r="D7793" s="23" t="s">
        <v>12296</v>
      </c>
      <c r="E7793" s="24">
        <v>13.77</v>
      </c>
    </row>
    <row r="7794" spans="2:5" ht="50.1" customHeight="1">
      <c r="B7794" s="23">
        <v>1427</v>
      </c>
      <c r="C7794" s="23" t="s">
        <v>8305</v>
      </c>
      <c r="D7794" s="23" t="s">
        <v>12296</v>
      </c>
      <c r="E7794" s="24">
        <v>13.28</v>
      </c>
    </row>
    <row r="7795" spans="2:5" ht="50.1" customHeight="1">
      <c r="B7795" s="23">
        <v>1402</v>
      </c>
      <c r="C7795" s="23" t="s">
        <v>8306</v>
      </c>
      <c r="D7795" s="23" t="s">
        <v>12296</v>
      </c>
      <c r="E7795" s="24">
        <v>4.5999999999999996</v>
      </c>
    </row>
    <row r="7796" spans="2:5" ht="50.1" customHeight="1">
      <c r="B7796" s="23">
        <v>1420</v>
      </c>
      <c r="C7796" s="23" t="s">
        <v>8307</v>
      </c>
      <c r="D7796" s="23" t="s">
        <v>12296</v>
      </c>
      <c r="E7796" s="24">
        <v>5.91</v>
      </c>
    </row>
    <row r="7797" spans="2:5" ht="50.1" customHeight="1">
      <c r="B7797" s="23">
        <v>1419</v>
      </c>
      <c r="C7797" s="23" t="s">
        <v>8308</v>
      </c>
      <c r="D7797" s="23" t="s">
        <v>12296</v>
      </c>
      <c r="E7797" s="24">
        <v>7.14</v>
      </c>
    </row>
    <row r="7798" spans="2:5" ht="50.1" customHeight="1">
      <c r="B7798" s="23">
        <v>1414</v>
      </c>
      <c r="C7798" s="23" t="s">
        <v>8309</v>
      </c>
      <c r="D7798" s="23" t="s">
        <v>12296</v>
      </c>
      <c r="E7798" s="24">
        <v>6.98</v>
      </c>
    </row>
    <row r="7799" spans="2:5" ht="50.1" customHeight="1">
      <c r="B7799" s="23">
        <v>1413</v>
      </c>
      <c r="C7799" s="23" t="s">
        <v>8310</v>
      </c>
      <c r="D7799" s="23" t="s">
        <v>12296</v>
      </c>
      <c r="E7799" s="24">
        <v>10.32</v>
      </c>
    </row>
    <row r="7800" spans="2:5" ht="50.1" customHeight="1">
      <c r="B7800" s="23">
        <v>1412</v>
      </c>
      <c r="C7800" s="23" t="s">
        <v>8311</v>
      </c>
      <c r="D7800" s="23" t="s">
        <v>12296</v>
      </c>
      <c r="E7800" s="24">
        <v>8.74</v>
      </c>
    </row>
    <row r="7801" spans="2:5" ht="50.1" customHeight="1">
      <c r="B7801" s="23">
        <v>1411</v>
      </c>
      <c r="C7801" s="23" t="s">
        <v>8312</v>
      </c>
      <c r="D7801" s="23" t="s">
        <v>12296</v>
      </c>
      <c r="E7801" s="24">
        <v>15.91</v>
      </c>
    </row>
    <row r="7802" spans="2:5" ht="50.1" customHeight="1">
      <c r="B7802" s="23">
        <v>1406</v>
      </c>
      <c r="C7802" s="23" t="s">
        <v>8313</v>
      </c>
      <c r="D7802" s="23" t="s">
        <v>12296</v>
      </c>
      <c r="E7802" s="24">
        <v>10.55</v>
      </c>
    </row>
    <row r="7803" spans="2:5" ht="50.1" customHeight="1">
      <c r="B7803" s="23">
        <v>1407</v>
      </c>
      <c r="C7803" s="23" t="s">
        <v>8314</v>
      </c>
      <c r="D7803" s="23" t="s">
        <v>12296</v>
      </c>
      <c r="E7803" s="24">
        <v>13.15</v>
      </c>
    </row>
    <row r="7804" spans="2:5" ht="50.1" customHeight="1">
      <c r="B7804" s="23">
        <v>1404</v>
      </c>
      <c r="C7804" s="23" t="s">
        <v>8315</v>
      </c>
      <c r="D7804" s="23" t="s">
        <v>12296</v>
      </c>
      <c r="E7804" s="24">
        <v>13.98</v>
      </c>
    </row>
    <row r="7805" spans="2:5" ht="50.1" customHeight="1">
      <c r="B7805" s="23">
        <v>11281</v>
      </c>
      <c r="C7805" s="23" t="s">
        <v>8316</v>
      </c>
      <c r="D7805" s="23" t="s">
        <v>12296</v>
      </c>
      <c r="E7805" s="24">
        <v>12788.66</v>
      </c>
    </row>
    <row r="7806" spans="2:5" ht="50.1" customHeight="1">
      <c r="B7806" s="23">
        <v>40699</v>
      </c>
      <c r="C7806" s="23" t="s">
        <v>8317</v>
      </c>
      <c r="D7806" s="23" t="s">
        <v>12296</v>
      </c>
      <c r="E7806" s="24">
        <v>7163.85</v>
      </c>
    </row>
    <row r="7807" spans="2:5" ht="50.1" customHeight="1">
      <c r="B7807" s="23">
        <v>40701</v>
      </c>
      <c r="C7807" s="23" t="s">
        <v>8318</v>
      </c>
      <c r="D7807" s="23" t="s">
        <v>12296</v>
      </c>
      <c r="E7807" s="24">
        <v>126666.76</v>
      </c>
    </row>
    <row r="7808" spans="2:5" ht="50.1" customHeight="1">
      <c r="B7808" s="23">
        <v>1442</v>
      </c>
      <c r="C7808" s="23" t="s">
        <v>8319</v>
      </c>
      <c r="D7808" s="23" t="s">
        <v>12296</v>
      </c>
      <c r="E7808" s="24">
        <v>10735.98</v>
      </c>
    </row>
    <row r="7809" spans="2:5" ht="50.1" customHeight="1">
      <c r="B7809" s="23">
        <v>13457</v>
      </c>
      <c r="C7809" s="23" t="s">
        <v>8320</v>
      </c>
      <c r="D7809" s="23" t="s">
        <v>12296</v>
      </c>
      <c r="E7809" s="24">
        <v>9267.14</v>
      </c>
    </row>
    <row r="7810" spans="2:5" ht="50.1" customHeight="1">
      <c r="B7810" s="23">
        <v>40700</v>
      </c>
      <c r="C7810" s="23" t="s">
        <v>8321</v>
      </c>
      <c r="D7810" s="23" t="s">
        <v>12296</v>
      </c>
      <c r="E7810" s="24">
        <v>16676.52</v>
      </c>
    </row>
    <row r="7811" spans="2:5" ht="50.1" customHeight="1">
      <c r="B7811" s="23">
        <v>13458</v>
      </c>
      <c r="C7811" s="23" t="s">
        <v>8322</v>
      </c>
      <c r="D7811" s="23" t="s">
        <v>12296</v>
      </c>
      <c r="E7811" s="24">
        <v>15846.81</v>
      </c>
    </row>
    <row r="7812" spans="2:5" ht="50.1" customHeight="1">
      <c r="B7812" s="23">
        <v>36524</v>
      </c>
      <c r="C7812" s="23" t="s">
        <v>8323</v>
      </c>
      <c r="D7812" s="23" t="s">
        <v>12296</v>
      </c>
      <c r="E7812" s="24">
        <v>67593.710000000006</v>
      </c>
    </row>
    <row r="7813" spans="2:5" ht="50.1" customHeight="1">
      <c r="B7813" s="23">
        <v>36526</v>
      </c>
      <c r="C7813" s="23" t="s">
        <v>8324</v>
      </c>
      <c r="D7813" s="23" t="s">
        <v>12296</v>
      </c>
      <c r="E7813" s="24">
        <v>54469.760000000002</v>
      </c>
    </row>
    <row r="7814" spans="2:5" ht="50.1" customHeight="1">
      <c r="B7814" s="23">
        <v>36523</v>
      </c>
      <c r="C7814" s="23" t="s">
        <v>8325</v>
      </c>
      <c r="D7814" s="23" t="s">
        <v>12296</v>
      </c>
      <c r="E7814" s="24">
        <v>116612.42</v>
      </c>
    </row>
    <row r="7815" spans="2:5" ht="50.1" customHeight="1">
      <c r="B7815" s="23">
        <v>36527</v>
      </c>
      <c r="C7815" s="23" t="s">
        <v>8326</v>
      </c>
      <c r="D7815" s="23" t="s">
        <v>12296</v>
      </c>
      <c r="E7815" s="24">
        <v>126665.11</v>
      </c>
    </row>
    <row r="7816" spans="2:5" ht="50.1" customHeight="1">
      <c r="B7816" s="23">
        <v>13803</v>
      </c>
      <c r="C7816" s="23" t="s">
        <v>8327</v>
      </c>
      <c r="D7816" s="23" t="s">
        <v>12296</v>
      </c>
      <c r="E7816" s="24">
        <v>45801</v>
      </c>
    </row>
    <row r="7817" spans="2:5" ht="50.1" customHeight="1">
      <c r="B7817" s="23">
        <v>38642</v>
      </c>
      <c r="C7817" s="23" t="s">
        <v>8328</v>
      </c>
      <c r="D7817" s="23" t="s">
        <v>12296</v>
      </c>
      <c r="E7817" s="24">
        <v>29490.880000000001</v>
      </c>
    </row>
    <row r="7818" spans="2:5" ht="50.1" customHeight="1">
      <c r="B7818" s="23">
        <v>36522</v>
      </c>
      <c r="C7818" s="23" t="s">
        <v>8329</v>
      </c>
      <c r="D7818" s="23" t="s">
        <v>12296</v>
      </c>
      <c r="E7818" s="24">
        <v>34297.550000000003</v>
      </c>
    </row>
    <row r="7819" spans="2:5" ht="50.1" customHeight="1">
      <c r="B7819" s="23">
        <v>36525</v>
      </c>
      <c r="C7819" s="23" t="s">
        <v>8330</v>
      </c>
      <c r="D7819" s="23" t="s">
        <v>12296</v>
      </c>
      <c r="E7819" s="24">
        <v>45932.43</v>
      </c>
    </row>
    <row r="7820" spans="2:5" ht="50.1" customHeight="1">
      <c r="B7820" s="23">
        <v>41991</v>
      </c>
      <c r="C7820" s="23" t="s">
        <v>8331</v>
      </c>
      <c r="D7820" s="23" t="s">
        <v>12296</v>
      </c>
      <c r="E7820" s="24">
        <v>1697.27</v>
      </c>
    </row>
    <row r="7821" spans="2:5" ht="50.1" customHeight="1">
      <c r="B7821" s="23">
        <v>34348</v>
      </c>
      <c r="C7821" s="23" t="s">
        <v>8332</v>
      </c>
      <c r="D7821" s="23" t="s">
        <v>12293</v>
      </c>
      <c r="E7821" s="24">
        <v>24.43</v>
      </c>
    </row>
    <row r="7822" spans="2:5" ht="50.1" customHeight="1">
      <c r="B7822" s="23">
        <v>34347</v>
      </c>
      <c r="C7822" s="23" t="s">
        <v>8333</v>
      </c>
      <c r="D7822" s="23" t="s">
        <v>12293</v>
      </c>
      <c r="E7822" s="24">
        <v>12.62</v>
      </c>
    </row>
    <row r="7823" spans="2:5" ht="50.1" customHeight="1">
      <c r="B7823" s="23">
        <v>11146</v>
      </c>
      <c r="C7823" s="23" t="s">
        <v>8334</v>
      </c>
      <c r="D7823" s="23" t="s">
        <v>12300</v>
      </c>
      <c r="E7823" s="24">
        <v>276.39</v>
      </c>
    </row>
    <row r="7824" spans="2:5" ht="50.1" customHeight="1">
      <c r="B7824" s="23">
        <v>11147</v>
      </c>
      <c r="C7824" s="23" t="s">
        <v>8335</v>
      </c>
      <c r="D7824" s="23" t="s">
        <v>12300</v>
      </c>
      <c r="E7824" s="24">
        <v>286.63</v>
      </c>
    </row>
    <row r="7825" spans="2:5" ht="50.1" customHeight="1">
      <c r="B7825" s="23">
        <v>34872</v>
      </c>
      <c r="C7825" s="23" t="s">
        <v>8336</v>
      </c>
      <c r="D7825" s="23" t="s">
        <v>12300</v>
      </c>
      <c r="E7825" s="24">
        <v>296.86</v>
      </c>
    </row>
    <row r="7826" spans="2:5" ht="50.1" customHeight="1">
      <c r="B7826" s="23">
        <v>34491</v>
      </c>
      <c r="C7826" s="23" t="s">
        <v>8337</v>
      </c>
      <c r="D7826" s="23" t="s">
        <v>12300</v>
      </c>
      <c r="E7826" s="24">
        <v>302.87</v>
      </c>
    </row>
    <row r="7827" spans="2:5" ht="50.1" customHeight="1">
      <c r="B7827" s="23">
        <v>34770</v>
      </c>
      <c r="C7827" s="23" t="s">
        <v>8338</v>
      </c>
      <c r="D7827" s="23" t="s">
        <v>12327</v>
      </c>
      <c r="E7827" s="24">
        <v>308</v>
      </c>
    </row>
    <row r="7828" spans="2:5" ht="50.1" customHeight="1">
      <c r="B7828" s="23">
        <v>1518</v>
      </c>
      <c r="C7828" s="23" t="s">
        <v>8339</v>
      </c>
      <c r="D7828" s="23" t="s">
        <v>12327</v>
      </c>
      <c r="E7828" s="24">
        <v>332.4</v>
      </c>
    </row>
    <row r="7829" spans="2:5" ht="50.1" customHeight="1">
      <c r="B7829" s="23">
        <v>41965</v>
      </c>
      <c r="C7829" s="23" t="s">
        <v>8340</v>
      </c>
      <c r="D7829" s="23" t="s">
        <v>12327</v>
      </c>
      <c r="E7829" s="24">
        <v>322.02999999999997</v>
      </c>
    </row>
    <row r="7830" spans="2:5" ht="50.1" customHeight="1">
      <c r="B7830" s="23">
        <v>34492</v>
      </c>
      <c r="C7830" s="23" t="s">
        <v>8341</v>
      </c>
      <c r="D7830" s="23" t="s">
        <v>12300</v>
      </c>
      <c r="E7830" s="24">
        <v>250.8</v>
      </c>
    </row>
    <row r="7831" spans="2:5" ht="50.1" customHeight="1">
      <c r="B7831" s="23">
        <v>1524</v>
      </c>
      <c r="C7831" s="23" t="s">
        <v>8342</v>
      </c>
      <c r="D7831" s="23" t="s">
        <v>12300</v>
      </c>
      <c r="E7831" s="24">
        <v>291.75</v>
      </c>
    </row>
    <row r="7832" spans="2:5" ht="50.1" customHeight="1">
      <c r="B7832" s="23">
        <v>38404</v>
      </c>
      <c r="C7832" s="23" t="s">
        <v>8343</v>
      </c>
      <c r="D7832" s="23" t="s">
        <v>12300</v>
      </c>
      <c r="E7832" s="24">
        <v>307.93</v>
      </c>
    </row>
    <row r="7833" spans="2:5" ht="50.1" customHeight="1">
      <c r="B7833" s="23">
        <v>39849</v>
      </c>
      <c r="C7833" s="23" t="s">
        <v>8344</v>
      </c>
      <c r="D7833" s="23" t="s">
        <v>12300</v>
      </c>
      <c r="E7833" s="24">
        <v>307.27</v>
      </c>
    </row>
    <row r="7834" spans="2:5" ht="50.1" customHeight="1">
      <c r="B7834" s="23">
        <v>38464</v>
      </c>
      <c r="C7834" s="23" t="s">
        <v>8345</v>
      </c>
      <c r="D7834" s="23" t="s">
        <v>12300</v>
      </c>
      <c r="E7834" s="24">
        <v>371.98</v>
      </c>
    </row>
    <row r="7835" spans="2:5" ht="50.1" customHeight="1">
      <c r="B7835" s="23">
        <v>34493</v>
      </c>
      <c r="C7835" s="23" t="s">
        <v>8346</v>
      </c>
      <c r="D7835" s="23" t="s">
        <v>12300</v>
      </c>
      <c r="E7835" s="24">
        <v>260.52</v>
      </c>
    </row>
    <row r="7836" spans="2:5" ht="50.1" customHeight="1">
      <c r="B7836" s="23">
        <v>1527</v>
      </c>
      <c r="C7836" s="23" t="s">
        <v>8347</v>
      </c>
      <c r="D7836" s="23" t="s">
        <v>12300</v>
      </c>
      <c r="E7836" s="24">
        <v>304.02999999999997</v>
      </c>
    </row>
    <row r="7837" spans="2:5" ht="50.1" customHeight="1">
      <c r="B7837" s="23">
        <v>38405</v>
      </c>
      <c r="C7837" s="23" t="s">
        <v>8348</v>
      </c>
      <c r="D7837" s="23" t="s">
        <v>12300</v>
      </c>
      <c r="E7837" s="24">
        <v>326.41000000000003</v>
      </c>
    </row>
    <row r="7838" spans="2:5" ht="50.1" customHeight="1">
      <c r="B7838" s="23">
        <v>38408</v>
      </c>
      <c r="C7838" s="23" t="s">
        <v>8349</v>
      </c>
      <c r="D7838" s="23" t="s">
        <v>12300</v>
      </c>
      <c r="E7838" s="24">
        <v>339.41</v>
      </c>
    </row>
    <row r="7839" spans="2:5" ht="50.1" customHeight="1">
      <c r="B7839" s="23">
        <v>34494</v>
      </c>
      <c r="C7839" s="23" t="s">
        <v>8350</v>
      </c>
      <c r="D7839" s="23" t="s">
        <v>12300</v>
      </c>
      <c r="E7839" s="24">
        <v>272.08999999999997</v>
      </c>
    </row>
    <row r="7840" spans="2:5" ht="50.1" customHeight="1">
      <c r="B7840" s="23">
        <v>1525</v>
      </c>
      <c r="C7840" s="23" t="s">
        <v>8351</v>
      </c>
      <c r="D7840" s="23" t="s">
        <v>12300</v>
      </c>
      <c r="E7840" s="24">
        <v>314.27</v>
      </c>
    </row>
    <row r="7841" spans="2:5" ht="50.1" customHeight="1">
      <c r="B7841" s="23">
        <v>38406</v>
      </c>
      <c r="C7841" s="23" t="s">
        <v>8352</v>
      </c>
      <c r="D7841" s="23" t="s">
        <v>12300</v>
      </c>
      <c r="E7841" s="24">
        <v>342.95</v>
      </c>
    </row>
    <row r="7842" spans="2:5" ht="50.1" customHeight="1">
      <c r="B7842" s="23">
        <v>38409</v>
      </c>
      <c r="C7842" s="23" t="s">
        <v>8353</v>
      </c>
      <c r="D7842" s="23" t="s">
        <v>12300</v>
      </c>
      <c r="E7842" s="24">
        <v>365.86</v>
      </c>
    </row>
    <row r="7843" spans="2:5" ht="50.1" customHeight="1">
      <c r="B7843" s="23">
        <v>34495</v>
      </c>
      <c r="C7843" s="23" t="s">
        <v>8354</v>
      </c>
      <c r="D7843" s="23" t="s">
        <v>12300</v>
      </c>
      <c r="E7843" s="24">
        <v>283.70999999999998</v>
      </c>
    </row>
    <row r="7844" spans="2:5" ht="50.1" customHeight="1">
      <c r="B7844" s="23">
        <v>11145</v>
      </c>
      <c r="C7844" s="23" t="s">
        <v>8355</v>
      </c>
      <c r="D7844" s="23" t="s">
        <v>12300</v>
      </c>
      <c r="E7844" s="24">
        <v>325.52999999999997</v>
      </c>
    </row>
    <row r="7845" spans="2:5" ht="50.1" customHeight="1">
      <c r="B7845" s="23">
        <v>34496</v>
      </c>
      <c r="C7845" s="23" t="s">
        <v>8356</v>
      </c>
      <c r="D7845" s="23" t="s">
        <v>12300</v>
      </c>
      <c r="E7845" s="24">
        <v>296.35000000000002</v>
      </c>
    </row>
    <row r="7846" spans="2:5" ht="50.1" customHeight="1">
      <c r="B7846" s="23">
        <v>34479</v>
      </c>
      <c r="C7846" s="23" t="s">
        <v>8357</v>
      </c>
      <c r="D7846" s="23" t="s">
        <v>12300</v>
      </c>
      <c r="E7846" s="24">
        <v>337.81</v>
      </c>
    </row>
    <row r="7847" spans="2:5" ht="50.1" customHeight="1">
      <c r="B7847" s="23">
        <v>34481</v>
      </c>
      <c r="C7847" s="23" t="s">
        <v>8358</v>
      </c>
      <c r="D7847" s="23" t="s">
        <v>12300</v>
      </c>
      <c r="E7847" s="24">
        <v>379.78</v>
      </c>
    </row>
    <row r="7848" spans="2:5" ht="50.1" customHeight="1">
      <c r="B7848" s="23">
        <v>34483</v>
      </c>
      <c r="C7848" s="23" t="s">
        <v>8359</v>
      </c>
      <c r="D7848" s="23" t="s">
        <v>12300</v>
      </c>
      <c r="E7848" s="24">
        <v>450.42</v>
      </c>
    </row>
    <row r="7849" spans="2:5" ht="50.1" customHeight="1">
      <c r="B7849" s="23">
        <v>34485</v>
      </c>
      <c r="C7849" s="23" t="s">
        <v>8360</v>
      </c>
      <c r="D7849" s="23" t="s">
        <v>12300</v>
      </c>
      <c r="E7849" s="24">
        <v>578.38</v>
      </c>
    </row>
    <row r="7850" spans="2:5" ht="50.1" customHeight="1">
      <c r="B7850" s="23">
        <v>34497</v>
      </c>
      <c r="C7850" s="23" t="s">
        <v>8361</v>
      </c>
      <c r="D7850" s="23" t="s">
        <v>12300</v>
      </c>
      <c r="E7850" s="24">
        <v>798.47</v>
      </c>
    </row>
    <row r="7851" spans="2:5" ht="50.1" customHeight="1">
      <c r="B7851" s="23">
        <v>14041</v>
      </c>
      <c r="C7851" s="23" t="s">
        <v>8362</v>
      </c>
      <c r="D7851" s="23" t="s">
        <v>12300</v>
      </c>
      <c r="E7851" s="24">
        <v>250.24</v>
      </c>
    </row>
    <row r="7852" spans="2:5" ht="50.1" customHeight="1">
      <c r="B7852" s="23">
        <v>1523</v>
      </c>
      <c r="C7852" s="23" t="s">
        <v>8363</v>
      </c>
      <c r="D7852" s="23" t="s">
        <v>12300</v>
      </c>
      <c r="E7852" s="24">
        <v>252.64</v>
      </c>
    </row>
    <row r="7853" spans="2:5" ht="50.1" customHeight="1">
      <c r="B7853" s="23">
        <v>14052</v>
      </c>
      <c r="C7853" s="23" t="s">
        <v>8364</v>
      </c>
      <c r="D7853" s="23" t="s">
        <v>12296</v>
      </c>
      <c r="E7853" s="24">
        <v>6.85</v>
      </c>
    </row>
    <row r="7854" spans="2:5" ht="50.1" customHeight="1">
      <c r="B7854" s="23">
        <v>14054</v>
      </c>
      <c r="C7854" s="23" t="s">
        <v>8365</v>
      </c>
      <c r="D7854" s="23" t="s">
        <v>12296</v>
      </c>
      <c r="E7854" s="24">
        <v>8.9</v>
      </c>
    </row>
    <row r="7855" spans="2:5" ht="50.1" customHeight="1">
      <c r="B7855" s="23">
        <v>14053</v>
      </c>
      <c r="C7855" s="23" t="s">
        <v>8366</v>
      </c>
      <c r="D7855" s="23" t="s">
        <v>12296</v>
      </c>
      <c r="E7855" s="24">
        <v>6.95</v>
      </c>
    </row>
    <row r="7856" spans="2:5" ht="50.1" customHeight="1">
      <c r="B7856" s="23">
        <v>2558</v>
      </c>
      <c r="C7856" s="23" t="s">
        <v>8367</v>
      </c>
      <c r="D7856" s="23" t="s">
        <v>12296</v>
      </c>
      <c r="E7856" s="24">
        <v>5.23</v>
      </c>
    </row>
    <row r="7857" spans="2:5" ht="50.1" customHeight="1">
      <c r="B7857" s="23">
        <v>2560</v>
      </c>
      <c r="C7857" s="23" t="s">
        <v>8368</v>
      </c>
      <c r="D7857" s="23" t="s">
        <v>12296</v>
      </c>
      <c r="E7857" s="24">
        <v>9.2100000000000009</v>
      </c>
    </row>
    <row r="7858" spans="2:5" ht="50.1" customHeight="1">
      <c r="B7858" s="23">
        <v>2559</v>
      </c>
      <c r="C7858" s="23" t="s">
        <v>8369</v>
      </c>
      <c r="D7858" s="23" t="s">
        <v>12296</v>
      </c>
      <c r="E7858" s="24">
        <v>7.37</v>
      </c>
    </row>
    <row r="7859" spans="2:5" ht="50.1" customHeight="1">
      <c r="B7859" s="23">
        <v>2592</v>
      </c>
      <c r="C7859" s="23" t="s">
        <v>8370</v>
      </c>
      <c r="D7859" s="23" t="s">
        <v>12296</v>
      </c>
      <c r="E7859" s="24">
        <v>122.17</v>
      </c>
    </row>
    <row r="7860" spans="2:5" ht="50.1" customHeight="1">
      <c r="B7860" s="23">
        <v>2566</v>
      </c>
      <c r="C7860" s="23" t="s">
        <v>8371</v>
      </c>
      <c r="D7860" s="23" t="s">
        <v>12296</v>
      </c>
      <c r="E7860" s="24">
        <v>12.29</v>
      </c>
    </row>
    <row r="7861" spans="2:5" ht="50.1" customHeight="1">
      <c r="B7861" s="23">
        <v>2589</v>
      </c>
      <c r="C7861" s="23" t="s">
        <v>8372</v>
      </c>
      <c r="D7861" s="23" t="s">
        <v>12296</v>
      </c>
      <c r="E7861" s="24">
        <v>16.34</v>
      </c>
    </row>
    <row r="7862" spans="2:5" ht="50.1" customHeight="1">
      <c r="B7862" s="23">
        <v>2591</v>
      </c>
      <c r="C7862" s="23" t="s">
        <v>8373</v>
      </c>
      <c r="D7862" s="23" t="s">
        <v>12296</v>
      </c>
      <c r="E7862" s="24">
        <v>5.96</v>
      </c>
    </row>
    <row r="7863" spans="2:5" ht="50.1" customHeight="1">
      <c r="B7863" s="23">
        <v>2590</v>
      </c>
      <c r="C7863" s="23" t="s">
        <v>8374</v>
      </c>
      <c r="D7863" s="23" t="s">
        <v>12296</v>
      </c>
      <c r="E7863" s="24">
        <v>10.029999999999999</v>
      </c>
    </row>
    <row r="7864" spans="2:5" ht="50.1" customHeight="1">
      <c r="B7864" s="23">
        <v>2567</v>
      </c>
      <c r="C7864" s="23" t="s">
        <v>8375</v>
      </c>
      <c r="D7864" s="23" t="s">
        <v>12296</v>
      </c>
      <c r="E7864" s="24">
        <v>23.97</v>
      </c>
    </row>
    <row r="7865" spans="2:5" ht="50.1" customHeight="1">
      <c r="B7865" s="23">
        <v>2565</v>
      </c>
      <c r="C7865" s="23" t="s">
        <v>8376</v>
      </c>
      <c r="D7865" s="23" t="s">
        <v>12296</v>
      </c>
      <c r="E7865" s="24">
        <v>5.97</v>
      </c>
    </row>
    <row r="7866" spans="2:5" ht="50.1" customHeight="1">
      <c r="B7866" s="23">
        <v>2568</v>
      </c>
      <c r="C7866" s="23" t="s">
        <v>8377</v>
      </c>
      <c r="D7866" s="23" t="s">
        <v>12296</v>
      </c>
      <c r="E7866" s="24">
        <v>66.56</v>
      </c>
    </row>
    <row r="7867" spans="2:5" ht="50.1" customHeight="1">
      <c r="B7867" s="23">
        <v>2594</v>
      </c>
      <c r="C7867" s="23" t="s">
        <v>8378</v>
      </c>
      <c r="D7867" s="23" t="s">
        <v>12296</v>
      </c>
      <c r="E7867" s="24">
        <v>110.89</v>
      </c>
    </row>
    <row r="7868" spans="2:5" ht="50.1" customHeight="1">
      <c r="B7868" s="23">
        <v>2587</v>
      </c>
      <c r="C7868" s="23" t="s">
        <v>8379</v>
      </c>
      <c r="D7868" s="23" t="s">
        <v>12296</v>
      </c>
      <c r="E7868" s="24">
        <v>18.899999999999999</v>
      </c>
    </row>
    <row r="7869" spans="2:5" ht="50.1" customHeight="1">
      <c r="B7869" s="23">
        <v>2588</v>
      </c>
      <c r="C7869" s="23" t="s">
        <v>8380</v>
      </c>
      <c r="D7869" s="23" t="s">
        <v>12296</v>
      </c>
      <c r="E7869" s="24">
        <v>15.01</v>
      </c>
    </row>
    <row r="7870" spans="2:5" ht="50.1" customHeight="1">
      <c r="B7870" s="23">
        <v>2569</v>
      </c>
      <c r="C7870" s="23" t="s">
        <v>8381</v>
      </c>
      <c r="D7870" s="23" t="s">
        <v>12296</v>
      </c>
      <c r="E7870" s="24">
        <v>5.78</v>
      </c>
    </row>
    <row r="7871" spans="2:5" ht="50.1" customHeight="1">
      <c r="B7871" s="23">
        <v>2570</v>
      </c>
      <c r="C7871" s="23" t="s">
        <v>8382</v>
      </c>
      <c r="D7871" s="23" t="s">
        <v>12296</v>
      </c>
      <c r="E7871" s="24">
        <v>9.69</v>
      </c>
    </row>
    <row r="7872" spans="2:5" ht="50.1" customHeight="1">
      <c r="B7872" s="23">
        <v>2571</v>
      </c>
      <c r="C7872" s="23" t="s">
        <v>8383</v>
      </c>
      <c r="D7872" s="23" t="s">
        <v>12296</v>
      </c>
      <c r="E7872" s="24">
        <v>28.78</v>
      </c>
    </row>
    <row r="7873" spans="2:5" ht="50.1" customHeight="1">
      <c r="B7873" s="23">
        <v>2593</v>
      </c>
      <c r="C7873" s="23" t="s">
        <v>8384</v>
      </c>
      <c r="D7873" s="23" t="s">
        <v>12296</v>
      </c>
      <c r="E7873" s="24">
        <v>6.16</v>
      </c>
    </row>
    <row r="7874" spans="2:5" ht="50.1" customHeight="1">
      <c r="B7874" s="23">
        <v>2572</v>
      </c>
      <c r="C7874" s="23" t="s">
        <v>8385</v>
      </c>
      <c r="D7874" s="23" t="s">
        <v>12296</v>
      </c>
      <c r="E7874" s="24">
        <v>85.12</v>
      </c>
    </row>
    <row r="7875" spans="2:5" ht="50.1" customHeight="1">
      <c r="B7875" s="23">
        <v>2595</v>
      </c>
      <c r="C7875" s="23" t="s">
        <v>8386</v>
      </c>
      <c r="D7875" s="23" t="s">
        <v>12296</v>
      </c>
      <c r="E7875" s="24">
        <v>132.81</v>
      </c>
    </row>
    <row r="7876" spans="2:5" ht="50.1" customHeight="1">
      <c r="B7876" s="23">
        <v>2576</v>
      </c>
      <c r="C7876" s="23" t="s">
        <v>8387</v>
      </c>
      <c r="D7876" s="23" t="s">
        <v>12296</v>
      </c>
      <c r="E7876" s="24">
        <v>22.64</v>
      </c>
    </row>
    <row r="7877" spans="2:5" ht="50.1" customHeight="1">
      <c r="B7877" s="23">
        <v>2575</v>
      </c>
      <c r="C7877" s="23" t="s">
        <v>8388</v>
      </c>
      <c r="D7877" s="23" t="s">
        <v>12296</v>
      </c>
      <c r="E7877" s="24">
        <v>17.02</v>
      </c>
    </row>
    <row r="7878" spans="2:5" ht="50.1" customHeight="1">
      <c r="B7878" s="23">
        <v>2573</v>
      </c>
      <c r="C7878" s="23" t="s">
        <v>8389</v>
      </c>
      <c r="D7878" s="23" t="s">
        <v>12296</v>
      </c>
      <c r="E7878" s="24">
        <v>7.06</v>
      </c>
    </row>
    <row r="7879" spans="2:5" ht="50.1" customHeight="1">
      <c r="B7879" s="23">
        <v>2586</v>
      </c>
      <c r="C7879" s="23" t="s">
        <v>8390</v>
      </c>
      <c r="D7879" s="23" t="s">
        <v>12296</v>
      </c>
      <c r="E7879" s="24">
        <v>11.45</v>
      </c>
    </row>
    <row r="7880" spans="2:5" ht="50.1" customHeight="1">
      <c r="B7880" s="23">
        <v>2577</v>
      </c>
      <c r="C7880" s="23" t="s">
        <v>8391</v>
      </c>
      <c r="D7880" s="23" t="s">
        <v>12296</v>
      </c>
      <c r="E7880" s="24">
        <v>30.68</v>
      </c>
    </row>
    <row r="7881" spans="2:5" ht="50.1" customHeight="1">
      <c r="B7881" s="23">
        <v>2574</v>
      </c>
      <c r="C7881" s="23" t="s">
        <v>8392</v>
      </c>
      <c r="D7881" s="23" t="s">
        <v>12296</v>
      </c>
      <c r="E7881" s="24">
        <v>7.11</v>
      </c>
    </row>
    <row r="7882" spans="2:5" ht="50.1" customHeight="1">
      <c r="B7882" s="23">
        <v>2578</v>
      </c>
      <c r="C7882" s="23" t="s">
        <v>8393</v>
      </c>
      <c r="D7882" s="23" t="s">
        <v>12296</v>
      </c>
      <c r="E7882" s="24">
        <v>95.78</v>
      </c>
    </row>
    <row r="7883" spans="2:5" ht="50.1" customHeight="1">
      <c r="B7883" s="23">
        <v>2585</v>
      </c>
      <c r="C7883" s="23" t="s">
        <v>8394</v>
      </c>
      <c r="D7883" s="23" t="s">
        <v>12296</v>
      </c>
      <c r="E7883" s="24">
        <v>131.43</v>
      </c>
    </row>
    <row r="7884" spans="2:5" ht="50.1" customHeight="1">
      <c r="B7884" s="23">
        <v>12008</v>
      </c>
      <c r="C7884" s="23" t="s">
        <v>8395</v>
      </c>
      <c r="D7884" s="23" t="s">
        <v>12296</v>
      </c>
      <c r="E7884" s="24">
        <v>70.52</v>
      </c>
    </row>
    <row r="7885" spans="2:5" ht="50.1" customHeight="1">
      <c r="B7885" s="23">
        <v>2582</v>
      </c>
      <c r="C7885" s="23" t="s">
        <v>8396</v>
      </c>
      <c r="D7885" s="23" t="s">
        <v>12296</v>
      </c>
      <c r="E7885" s="24">
        <v>21</v>
      </c>
    </row>
    <row r="7886" spans="2:5" ht="50.1" customHeight="1">
      <c r="B7886" s="23">
        <v>2597</v>
      </c>
      <c r="C7886" s="23" t="s">
        <v>8397</v>
      </c>
      <c r="D7886" s="23" t="s">
        <v>12296</v>
      </c>
      <c r="E7886" s="24">
        <v>18</v>
      </c>
    </row>
    <row r="7887" spans="2:5" ht="50.1" customHeight="1">
      <c r="B7887" s="23">
        <v>2579</v>
      </c>
      <c r="C7887" s="23" t="s">
        <v>8398</v>
      </c>
      <c r="D7887" s="23" t="s">
        <v>12296</v>
      </c>
      <c r="E7887" s="24">
        <v>8.57</v>
      </c>
    </row>
    <row r="7888" spans="2:5" ht="50.1" customHeight="1">
      <c r="B7888" s="23">
        <v>2581</v>
      </c>
      <c r="C7888" s="23" t="s">
        <v>8399</v>
      </c>
      <c r="D7888" s="23" t="s">
        <v>12296</v>
      </c>
      <c r="E7888" s="24">
        <v>10.96</v>
      </c>
    </row>
    <row r="7889" spans="2:5" ht="50.1" customHeight="1">
      <c r="B7889" s="23">
        <v>2596</v>
      </c>
      <c r="C7889" s="23" t="s">
        <v>8400</v>
      </c>
      <c r="D7889" s="23" t="s">
        <v>12296</v>
      </c>
      <c r="E7889" s="24">
        <v>32.43</v>
      </c>
    </row>
    <row r="7890" spans="2:5" ht="50.1" customHeight="1">
      <c r="B7890" s="23">
        <v>2580</v>
      </c>
      <c r="C7890" s="23" t="s">
        <v>8401</v>
      </c>
      <c r="D7890" s="23" t="s">
        <v>12296</v>
      </c>
      <c r="E7890" s="24">
        <v>9.39</v>
      </c>
    </row>
    <row r="7891" spans="2:5" ht="50.1" customHeight="1">
      <c r="B7891" s="23">
        <v>2583</v>
      </c>
      <c r="C7891" s="23" t="s">
        <v>8402</v>
      </c>
      <c r="D7891" s="23" t="s">
        <v>12296</v>
      </c>
      <c r="E7891" s="24">
        <v>78.87</v>
      </c>
    </row>
    <row r="7892" spans="2:5" ht="50.1" customHeight="1">
      <c r="B7892" s="23">
        <v>2584</v>
      </c>
      <c r="C7892" s="23" t="s">
        <v>8403</v>
      </c>
      <c r="D7892" s="23" t="s">
        <v>12296</v>
      </c>
      <c r="E7892" s="24">
        <v>131.30000000000001</v>
      </c>
    </row>
    <row r="7893" spans="2:5" ht="50.1" customHeight="1">
      <c r="B7893" s="23">
        <v>12010</v>
      </c>
      <c r="C7893" s="23" t="s">
        <v>8404</v>
      </c>
      <c r="D7893" s="23" t="s">
        <v>12296</v>
      </c>
      <c r="E7893" s="24">
        <v>6.68</v>
      </c>
    </row>
    <row r="7894" spans="2:5" ht="50.1" customHeight="1">
      <c r="B7894" s="23">
        <v>39329</v>
      </c>
      <c r="C7894" s="23" t="s">
        <v>8405</v>
      </c>
      <c r="D7894" s="23" t="s">
        <v>12296</v>
      </c>
      <c r="E7894" s="24">
        <v>6.99</v>
      </c>
    </row>
    <row r="7895" spans="2:5" ht="50.1" customHeight="1">
      <c r="B7895" s="23">
        <v>39330</v>
      </c>
      <c r="C7895" s="23" t="s">
        <v>8406</v>
      </c>
      <c r="D7895" s="23" t="s">
        <v>12296</v>
      </c>
      <c r="E7895" s="24">
        <v>7.35</v>
      </c>
    </row>
    <row r="7896" spans="2:5" ht="50.1" customHeight="1">
      <c r="B7896" s="23">
        <v>39332</v>
      </c>
      <c r="C7896" s="23" t="s">
        <v>8407</v>
      </c>
      <c r="D7896" s="23" t="s">
        <v>12296</v>
      </c>
      <c r="E7896" s="24">
        <v>8.2200000000000006</v>
      </c>
    </row>
    <row r="7897" spans="2:5" ht="50.1" customHeight="1">
      <c r="B7897" s="23">
        <v>39331</v>
      </c>
      <c r="C7897" s="23" t="s">
        <v>8408</v>
      </c>
      <c r="D7897" s="23" t="s">
        <v>12296</v>
      </c>
      <c r="E7897" s="24">
        <v>6.54</v>
      </c>
    </row>
    <row r="7898" spans="2:5" ht="50.1" customHeight="1">
      <c r="B7898" s="23">
        <v>39333</v>
      </c>
      <c r="C7898" s="23" t="s">
        <v>8409</v>
      </c>
      <c r="D7898" s="23" t="s">
        <v>12296</v>
      </c>
      <c r="E7898" s="24">
        <v>6.38</v>
      </c>
    </row>
    <row r="7899" spans="2:5" ht="50.1" customHeight="1">
      <c r="B7899" s="23">
        <v>39335</v>
      </c>
      <c r="C7899" s="23" t="s">
        <v>8410</v>
      </c>
      <c r="D7899" s="23" t="s">
        <v>12296</v>
      </c>
      <c r="E7899" s="24">
        <v>7.38</v>
      </c>
    </row>
    <row r="7900" spans="2:5" ht="50.1" customHeight="1">
      <c r="B7900" s="23">
        <v>39334</v>
      </c>
      <c r="C7900" s="23" t="s">
        <v>8411</v>
      </c>
      <c r="D7900" s="23" t="s">
        <v>12296</v>
      </c>
      <c r="E7900" s="24">
        <v>5.87</v>
      </c>
    </row>
    <row r="7901" spans="2:5" ht="50.1" customHeight="1">
      <c r="B7901" s="23">
        <v>12016</v>
      </c>
      <c r="C7901" s="23" t="s">
        <v>8412</v>
      </c>
      <c r="D7901" s="23" t="s">
        <v>12296</v>
      </c>
      <c r="E7901" s="24">
        <v>7.36</v>
      </c>
    </row>
    <row r="7902" spans="2:5" ht="50.1" customHeight="1">
      <c r="B7902" s="23">
        <v>12015</v>
      </c>
      <c r="C7902" s="23" t="s">
        <v>8413</v>
      </c>
      <c r="D7902" s="23" t="s">
        <v>12296</v>
      </c>
      <c r="E7902" s="24">
        <v>8.57</v>
      </c>
    </row>
    <row r="7903" spans="2:5" ht="50.1" customHeight="1">
      <c r="B7903" s="23">
        <v>12020</v>
      </c>
      <c r="C7903" s="23" t="s">
        <v>8414</v>
      </c>
      <c r="D7903" s="23" t="s">
        <v>12296</v>
      </c>
      <c r="E7903" s="24">
        <v>7.36</v>
      </c>
    </row>
    <row r="7904" spans="2:5" ht="50.1" customHeight="1">
      <c r="B7904" s="23">
        <v>12019</v>
      </c>
      <c r="C7904" s="23" t="s">
        <v>8415</v>
      </c>
      <c r="D7904" s="23" t="s">
        <v>12296</v>
      </c>
      <c r="E7904" s="24">
        <v>8.57</v>
      </c>
    </row>
    <row r="7905" spans="2:5" ht="50.1" customHeight="1">
      <c r="B7905" s="23">
        <v>39336</v>
      </c>
      <c r="C7905" s="23" t="s">
        <v>8416</v>
      </c>
      <c r="D7905" s="23" t="s">
        <v>12296</v>
      </c>
      <c r="E7905" s="24">
        <v>7.35</v>
      </c>
    </row>
    <row r="7906" spans="2:5" ht="50.1" customHeight="1">
      <c r="B7906" s="23">
        <v>39338</v>
      </c>
      <c r="C7906" s="23" t="s">
        <v>8417</v>
      </c>
      <c r="D7906" s="23" t="s">
        <v>12296</v>
      </c>
      <c r="E7906" s="24">
        <v>8.2200000000000006</v>
      </c>
    </row>
    <row r="7907" spans="2:5" ht="50.1" customHeight="1">
      <c r="B7907" s="23">
        <v>39337</v>
      </c>
      <c r="C7907" s="23" t="s">
        <v>8418</v>
      </c>
      <c r="D7907" s="23" t="s">
        <v>12296</v>
      </c>
      <c r="E7907" s="24">
        <v>6.54</v>
      </c>
    </row>
    <row r="7908" spans="2:5" ht="50.1" customHeight="1">
      <c r="B7908" s="23">
        <v>39341</v>
      </c>
      <c r="C7908" s="23" t="s">
        <v>8419</v>
      </c>
      <c r="D7908" s="23" t="s">
        <v>12296</v>
      </c>
      <c r="E7908" s="24">
        <v>10.71</v>
      </c>
    </row>
    <row r="7909" spans="2:5" ht="50.1" customHeight="1">
      <c r="B7909" s="23">
        <v>39340</v>
      </c>
      <c r="C7909" s="23" t="s">
        <v>8420</v>
      </c>
      <c r="D7909" s="23" t="s">
        <v>12296</v>
      </c>
      <c r="E7909" s="24">
        <v>7.87</v>
      </c>
    </row>
    <row r="7910" spans="2:5" ht="50.1" customHeight="1">
      <c r="B7910" s="23">
        <v>12025</v>
      </c>
      <c r="C7910" s="23" t="s">
        <v>8421</v>
      </c>
      <c r="D7910" s="23" t="s">
        <v>12296</v>
      </c>
      <c r="E7910" s="24">
        <v>8.1199999999999992</v>
      </c>
    </row>
    <row r="7911" spans="2:5" ht="50.1" customHeight="1">
      <c r="B7911" s="23">
        <v>39342</v>
      </c>
      <c r="C7911" s="23" t="s">
        <v>8422</v>
      </c>
      <c r="D7911" s="23" t="s">
        <v>12296</v>
      </c>
      <c r="E7911" s="24">
        <v>10.71</v>
      </c>
    </row>
    <row r="7912" spans="2:5" ht="50.1" customHeight="1">
      <c r="B7912" s="23">
        <v>39343</v>
      </c>
      <c r="C7912" s="23" t="s">
        <v>8423</v>
      </c>
      <c r="D7912" s="23" t="s">
        <v>12296</v>
      </c>
      <c r="E7912" s="24">
        <v>9.0500000000000007</v>
      </c>
    </row>
    <row r="7913" spans="2:5" ht="50.1" customHeight="1">
      <c r="B7913" s="23">
        <v>39345</v>
      </c>
      <c r="C7913" s="23" t="s">
        <v>8424</v>
      </c>
      <c r="D7913" s="23" t="s">
        <v>12296</v>
      </c>
      <c r="E7913" s="24">
        <v>12.24</v>
      </c>
    </row>
    <row r="7914" spans="2:5" ht="50.1" customHeight="1">
      <c r="B7914" s="23">
        <v>39344</v>
      </c>
      <c r="C7914" s="23" t="s">
        <v>8425</v>
      </c>
      <c r="D7914" s="23" t="s">
        <v>12296</v>
      </c>
      <c r="E7914" s="24">
        <v>8.75</v>
      </c>
    </row>
    <row r="7915" spans="2:5" ht="50.1" customHeight="1">
      <c r="B7915" s="23">
        <v>12623</v>
      </c>
      <c r="C7915" s="23" t="s">
        <v>8426</v>
      </c>
      <c r="D7915" s="23" t="s">
        <v>12293</v>
      </c>
      <c r="E7915" s="24">
        <v>10.83</v>
      </c>
    </row>
    <row r="7916" spans="2:5" ht="50.1" customHeight="1">
      <c r="B7916" s="23">
        <v>34498</v>
      </c>
      <c r="C7916" s="23" t="s">
        <v>8427</v>
      </c>
      <c r="D7916" s="23" t="s">
        <v>12296</v>
      </c>
      <c r="E7916" s="24">
        <v>89.32</v>
      </c>
    </row>
    <row r="7917" spans="2:5" ht="50.1" customHeight="1">
      <c r="B7917" s="23">
        <v>13244</v>
      </c>
      <c r="C7917" s="23" t="s">
        <v>8428</v>
      </c>
      <c r="D7917" s="23" t="s">
        <v>12296</v>
      </c>
      <c r="E7917" s="24">
        <v>37.6</v>
      </c>
    </row>
    <row r="7918" spans="2:5" ht="50.1" customHeight="1">
      <c r="B7918" s="23">
        <v>38998</v>
      </c>
      <c r="C7918" s="23" t="s">
        <v>8429</v>
      </c>
      <c r="D7918" s="23" t="s">
        <v>12296</v>
      </c>
      <c r="E7918" s="24">
        <v>6.8</v>
      </c>
    </row>
    <row r="7919" spans="2:5" ht="50.1" customHeight="1">
      <c r="B7919" s="23">
        <v>38999</v>
      </c>
      <c r="C7919" s="23" t="s">
        <v>8430</v>
      </c>
      <c r="D7919" s="23" t="s">
        <v>12296</v>
      </c>
      <c r="E7919" s="24">
        <v>11.25</v>
      </c>
    </row>
    <row r="7920" spans="2:5" ht="50.1" customHeight="1">
      <c r="B7920" s="23">
        <v>38996</v>
      </c>
      <c r="C7920" s="23" t="s">
        <v>8431</v>
      </c>
      <c r="D7920" s="23" t="s">
        <v>12296</v>
      </c>
      <c r="E7920" s="24">
        <v>9.83</v>
      </c>
    </row>
    <row r="7921" spans="2:5" ht="50.1" customHeight="1">
      <c r="B7921" s="23">
        <v>38997</v>
      </c>
      <c r="C7921" s="23" t="s">
        <v>8432</v>
      </c>
      <c r="D7921" s="23" t="s">
        <v>12296</v>
      </c>
      <c r="E7921" s="24">
        <v>15.9</v>
      </c>
    </row>
    <row r="7922" spans="2:5" ht="50.1" customHeight="1">
      <c r="B7922" s="23">
        <v>39862</v>
      </c>
      <c r="C7922" s="23" t="s">
        <v>8433</v>
      </c>
      <c r="D7922" s="23" t="s">
        <v>12296</v>
      </c>
      <c r="E7922" s="24">
        <v>7.13</v>
      </c>
    </row>
    <row r="7923" spans="2:5" ht="50.1" customHeight="1">
      <c r="B7923" s="23">
        <v>39863</v>
      </c>
      <c r="C7923" s="23" t="s">
        <v>8434</v>
      </c>
      <c r="D7923" s="23" t="s">
        <v>12296</v>
      </c>
      <c r="E7923" s="24">
        <v>7.23</v>
      </c>
    </row>
    <row r="7924" spans="2:5" ht="50.1" customHeight="1">
      <c r="B7924" s="23">
        <v>39864</v>
      </c>
      <c r="C7924" s="23" t="s">
        <v>8435</v>
      </c>
      <c r="D7924" s="23" t="s">
        <v>12296</v>
      </c>
      <c r="E7924" s="24">
        <v>8.9700000000000006</v>
      </c>
    </row>
    <row r="7925" spans="2:5" ht="50.1" customHeight="1">
      <c r="B7925" s="23">
        <v>39865</v>
      </c>
      <c r="C7925" s="23" t="s">
        <v>8436</v>
      </c>
      <c r="D7925" s="23" t="s">
        <v>12296</v>
      </c>
      <c r="E7925" s="24">
        <v>12.65</v>
      </c>
    </row>
    <row r="7926" spans="2:5" ht="50.1" customHeight="1">
      <c r="B7926" s="23">
        <v>2517</v>
      </c>
      <c r="C7926" s="23" t="s">
        <v>8437</v>
      </c>
      <c r="D7926" s="23" t="s">
        <v>12296</v>
      </c>
      <c r="E7926" s="24">
        <v>13.08</v>
      </c>
    </row>
    <row r="7927" spans="2:5" ht="50.1" customHeight="1">
      <c r="B7927" s="23">
        <v>2522</v>
      </c>
      <c r="C7927" s="23" t="s">
        <v>8438</v>
      </c>
      <c r="D7927" s="23" t="s">
        <v>12296</v>
      </c>
      <c r="E7927" s="24">
        <v>8.4499999999999993</v>
      </c>
    </row>
    <row r="7928" spans="2:5" ht="50.1" customHeight="1">
      <c r="B7928" s="23">
        <v>2548</v>
      </c>
      <c r="C7928" s="23" t="s">
        <v>8439</v>
      </c>
      <c r="D7928" s="23" t="s">
        <v>12296</v>
      </c>
      <c r="E7928" s="24">
        <v>5.2</v>
      </c>
    </row>
    <row r="7929" spans="2:5" ht="50.1" customHeight="1">
      <c r="B7929" s="23">
        <v>2516</v>
      </c>
      <c r="C7929" s="23" t="s">
        <v>8440</v>
      </c>
      <c r="D7929" s="23" t="s">
        <v>12296</v>
      </c>
      <c r="E7929" s="24">
        <v>6.79</v>
      </c>
    </row>
    <row r="7930" spans="2:5" ht="50.1" customHeight="1">
      <c r="B7930" s="23">
        <v>2518</v>
      </c>
      <c r="C7930" s="23" t="s">
        <v>8441</v>
      </c>
      <c r="D7930" s="23" t="s">
        <v>12296</v>
      </c>
      <c r="E7930" s="24">
        <v>62.27</v>
      </c>
    </row>
    <row r="7931" spans="2:5" ht="50.1" customHeight="1">
      <c r="B7931" s="23">
        <v>2521</v>
      </c>
      <c r="C7931" s="23" t="s">
        <v>8442</v>
      </c>
      <c r="D7931" s="23" t="s">
        <v>12296</v>
      </c>
      <c r="E7931" s="24">
        <v>26.5</v>
      </c>
    </row>
    <row r="7932" spans="2:5" ht="50.1" customHeight="1">
      <c r="B7932" s="23">
        <v>2515</v>
      </c>
      <c r="C7932" s="23" t="s">
        <v>8443</v>
      </c>
      <c r="D7932" s="23" t="s">
        <v>12296</v>
      </c>
      <c r="E7932" s="24">
        <v>5.65</v>
      </c>
    </row>
    <row r="7933" spans="2:5" ht="50.1" customHeight="1">
      <c r="B7933" s="23">
        <v>2519</v>
      </c>
      <c r="C7933" s="23" t="s">
        <v>8444</v>
      </c>
      <c r="D7933" s="23" t="s">
        <v>12296</v>
      </c>
      <c r="E7933" s="24">
        <v>75.08</v>
      </c>
    </row>
    <row r="7934" spans="2:5" ht="50.1" customHeight="1">
      <c r="B7934" s="23">
        <v>2520</v>
      </c>
      <c r="C7934" s="23" t="s">
        <v>8445</v>
      </c>
      <c r="D7934" s="23" t="s">
        <v>12296</v>
      </c>
      <c r="E7934" s="24">
        <v>138.19</v>
      </c>
    </row>
    <row r="7935" spans="2:5" ht="50.1" customHeight="1">
      <c r="B7935" s="23">
        <v>1602</v>
      </c>
      <c r="C7935" s="23" t="s">
        <v>8446</v>
      </c>
      <c r="D7935" s="23" t="s">
        <v>12296</v>
      </c>
      <c r="E7935" s="24">
        <v>29.07</v>
      </c>
    </row>
    <row r="7936" spans="2:5" ht="50.1" customHeight="1">
      <c r="B7936" s="23">
        <v>1601</v>
      </c>
      <c r="C7936" s="23" t="s">
        <v>8447</v>
      </c>
      <c r="D7936" s="23" t="s">
        <v>12296</v>
      </c>
      <c r="E7936" s="24">
        <v>25.91</v>
      </c>
    </row>
    <row r="7937" spans="2:5" ht="50.1" customHeight="1">
      <c r="B7937" s="23">
        <v>1598</v>
      </c>
      <c r="C7937" s="23" t="s">
        <v>8448</v>
      </c>
      <c r="D7937" s="23" t="s">
        <v>12296</v>
      </c>
      <c r="E7937" s="24">
        <v>7.67</v>
      </c>
    </row>
    <row r="7938" spans="2:5" ht="50.1" customHeight="1">
      <c r="B7938" s="23">
        <v>1600</v>
      </c>
      <c r="C7938" s="23" t="s">
        <v>8449</v>
      </c>
      <c r="D7938" s="23" t="s">
        <v>12296</v>
      </c>
      <c r="E7938" s="24">
        <v>11.32</v>
      </c>
    </row>
    <row r="7939" spans="2:5" ht="50.1" customHeight="1">
      <c r="B7939" s="23">
        <v>1603</v>
      </c>
      <c r="C7939" s="23" t="s">
        <v>8450</v>
      </c>
      <c r="D7939" s="23" t="s">
        <v>12296</v>
      </c>
      <c r="E7939" s="24">
        <v>43.9</v>
      </c>
    </row>
    <row r="7940" spans="2:5" ht="50.1" customHeight="1">
      <c r="B7940" s="23">
        <v>1599</v>
      </c>
      <c r="C7940" s="23" t="s">
        <v>8451</v>
      </c>
      <c r="D7940" s="23" t="s">
        <v>12296</v>
      </c>
      <c r="E7940" s="24">
        <v>8.9</v>
      </c>
    </row>
    <row r="7941" spans="2:5" ht="50.1" customHeight="1">
      <c r="B7941" s="23">
        <v>1597</v>
      </c>
      <c r="C7941" s="23" t="s">
        <v>8452</v>
      </c>
      <c r="D7941" s="23" t="s">
        <v>12296</v>
      </c>
      <c r="E7941" s="24">
        <v>7.21</v>
      </c>
    </row>
    <row r="7942" spans="2:5" ht="50.1" customHeight="1">
      <c r="B7942" s="23">
        <v>39600</v>
      </c>
      <c r="C7942" s="23" t="s">
        <v>8453</v>
      </c>
      <c r="D7942" s="23" t="s">
        <v>12296</v>
      </c>
      <c r="E7942" s="24">
        <v>8.98</v>
      </c>
    </row>
    <row r="7943" spans="2:5" ht="50.1" customHeight="1">
      <c r="B7943" s="23">
        <v>39601</v>
      </c>
      <c r="C7943" s="23" t="s">
        <v>8454</v>
      </c>
      <c r="D7943" s="23" t="s">
        <v>12296</v>
      </c>
      <c r="E7943" s="24">
        <v>15.62</v>
      </c>
    </row>
    <row r="7944" spans="2:5" ht="50.1" customHeight="1">
      <c r="B7944" s="23">
        <v>39602</v>
      </c>
      <c r="C7944" s="23" t="s">
        <v>8455</v>
      </c>
      <c r="D7944" s="23" t="s">
        <v>12296</v>
      </c>
      <c r="E7944" s="24">
        <v>1.02</v>
      </c>
    </row>
    <row r="7945" spans="2:5" ht="50.1" customHeight="1">
      <c r="B7945" s="23">
        <v>39603</v>
      </c>
      <c r="C7945" s="23" t="s">
        <v>8456</v>
      </c>
      <c r="D7945" s="23" t="s">
        <v>12296</v>
      </c>
      <c r="E7945" s="24">
        <v>1.76</v>
      </c>
    </row>
    <row r="7946" spans="2:5" ht="50.1" customHeight="1">
      <c r="B7946" s="23">
        <v>11821</v>
      </c>
      <c r="C7946" s="23" t="s">
        <v>8457</v>
      </c>
      <c r="D7946" s="23" t="s">
        <v>12296</v>
      </c>
      <c r="E7946" s="24">
        <v>5.92</v>
      </c>
    </row>
    <row r="7947" spans="2:5" ht="50.1" customHeight="1">
      <c r="B7947" s="23">
        <v>1562</v>
      </c>
      <c r="C7947" s="23" t="s">
        <v>8458</v>
      </c>
      <c r="D7947" s="23" t="s">
        <v>12296</v>
      </c>
      <c r="E7947" s="24">
        <v>9.6999999999999993</v>
      </c>
    </row>
    <row r="7948" spans="2:5" ht="50.1" customHeight="1">
      <c r="B7948" s="23">
        <v>1563</v>
      </c>
      <c r="C7948" s="23" t="s">
        <v>8459</v>
      </c>
      <c r="D7948" s="23" t="s">
        <v>12296</v>
      </c>
      <c r="E7948" s="24">
        <v>13.01</v>
      </c>
    </row>
    <row r="7949" spans="2:5" ht="50.1" customHeight="1">
      <c r="B7949" s="23">
        <v>11856</v>
      </c>
      <c r="C7949" s="23" t="s">
        <v>8460</v>
      </c>
      <c r="D7949" s="23" t="s">
        <v>12296</v>
      </c>
      <c r="E7949" s="24">
        <v>3.88</v>
      </c>
    </row>
    <row r="7950" spans="2:5" ht="50.1" customHeight="1">
      <c r="B7950" s="23">
        <v>11857</v>
      </c>
      <c r="C7950" s="23" t="s">
        <v>8461</v>
      </c>
      <c r="D7950" s="23" t="s">
        <v>12296</v>
      </c>
      <c r="E7950" s="24">
        <v>20.420000000000002</v>
      </c>
    </row>
    <row r="7951" spans="2:5" ht="50.1" customHeight="1">
      <c r="B7951" s="23">
        <v>11858</v>
      </c>
      <c r="C7951" s="23" t="s">
        <v>8462</v>
      </c>
      <c r="D7951" s="23" t="s">
        <v>12296</v>
      </c>
      <c r="E7951" s="24">
        <v>25.34</v>
      </c>
    </row>
    <row r="7952" spans="2:5" ht="50.1" customHeight="1">
      <c r="B7952" s="23">
        <v>1539</v>
      </c>
      <c r="C7952" s="23" t="s">
        <v>8463</v>
      </c>
      <c r="D7952" s="23" t="s">
        <v>12296</v>
      </c>
      <c r="E7952" s="24">
        <v>4.5599999999999996</v>
      </c>
    </row>
    <row r="7953" spans="2:5" ht="50.1" customHeight="1">
      <c r="B7953" s="23">
        <v>11859</v>
      </c>
      <c r="C7953" s="23" t="s">
        <v>8464</v>
      </c>
      <c r="D7953" s="23" t="s">
        <v>12296</v>
      </c>
      <c r="E7953" s="24">
        <v>34.479999999999997</v>
      </c>
    </row>
    <row r="7954" spans="2:5" ht="50.1" customHeight="1">
      <c r="B7954" s="23">
        <v>1550</v>
      </c>
      <c r="C7954" s="23" t="s">
        <v>8465</v>
      </c>
      <c r="D7954" s="23" t="s">
        <v>12296</v>
      </c>
      <c r="E7954" s="24">
        <v>4.8099999999999996</v>
      </c>
    </row>
    <row r="7955" spans="2:5" ht="50.1" customHeight="1">
      <c r="B7955" s="23">
        <v>11854</v>
      </c>
      <c r="C7955" s="23" t="s">
        <v>8466</v>
      </c>
      <c r="D7955" s="23" t="s">
        <v>12296</v>
      </c>
      <c r="E7955" s="24">
        <v>6.01</v>
      </c>
    </row>
    <row r="7956" spans="2:5" ht="50.1" customHeight="1">
      <c r="B7956" s="23">
        <v>11862</v>
      </c>
      <c r="C7956" s="23" t="s">
        <v>8467</v>
      </c>
      <c r="D7956" s="23" t="s">
        <v>12296</v>
      </c>
      <c r="E7956" s="24">
        <v>8.43</v>
      </c>
    </row>
    <row r="7957" spans="2:5" ht="50.1" customHeight="1">
      <c r="B7957" s="23">
        <v>11863</v>
      </c>
      <c r="C7957" s="23" t="s">
        <v>8468</v>
      </c>
      <c r="D7957" s="23" t="s">
        <v>12296</v>
      </c>
      <c r="E7957" s="24">
        <v>3.4</v>
      </c>
    </row>
    <row r="7958" spans="2:5" ht="50.1" customHeight="1">
      <c r="B7958" s="23">
        <v>11855</v>
      </c>
      <c r="C7958" s="23" t="s">
        <v>8469</v>
      </c>
      <c r="D7958" s="23" t="s">
        <v>12296</v>
      </c>
      <c r="E7958" s="24">
        <v>12.58</v>
      </c>
    </row>
    <row r="7959" spans="2:5" ht="50.1" customHeight="1">
      <c r="B7959" s="23">
        <v>11864</v>
      </c>
      <c r="C7959" s="23" t="s">
        <v>8470</v>
      </c>
      <c r="D7959" s="23" t="s">
        <v>12296</v>
      </c>
      <c r="E7959" s="24">
        <v>19.02</v>
      </c>
    </row>
    <row r="7960" spans="2:5" ht="50.1" customHeight="1">
      <c r="B7960" s="23">
        <v>2527</v>
      </c>
      <c r="C7960" s="23" t="s">
        <v>8471</v>
      </c>
      <c r="D7960" s="23" t="s">
        <v>12296</v>
      </c>
      <c r="E7960" s="24">
        <v>4.68</v>
      </c>
    </row>
    <row r="7961" spans="2:5" ht="50.1" customHeight="1">
      <c r="B7961" s="23">
        <v>2526</v>
      </c>
      <c r="C7961" s="23" t="s">
        <v>8472</v>
      </c>
      <c r="D7961" s="23" t="s">
        <v>12296</v>
      </c>
      <c r="E7961" s="24">
        <v>3</v>
      </c>
    </row>
    <row r="7962" spans="2:5" ht="50.1" customHeight="1">
      <c r="B7962" s="23">
        <v>2487</v>
      </c>
      <c r="C7962" s="23" t="s">
        <v>8473</v>
      </c>
      <c r="D7962" s="23" t="s">
        <v>12296</v>
      </c>
      <c r="E7962" s="24">
        <v>1.02</v>
      </c>
    </row>
    <row r="7963" spans="2:5" ht="50.1" customHeight="1">
      <c r="B7963" s="23">
        <v>2483</v>
      </c>
      <c r="C7963" s="23" t="s">
        <v>8474</v>
      </c>
      <c r="D7963" s="23" t="s">
        <v>12296</v>
      </c>
      <c r="E7963" s="24">
        <v>2.13</v>
      </c>
    </row>
    <row r="7964" spans="2:5" ht="50.1" customHeight="1">
      <c r="B7964" s="23">
        <v>2528</v>
      </c>
      <c r="C7964" s="23" t="s">
        <v>8475</v>
      </c>
      <c r="D7964" s="23" t="s">
        <v>12296</v>
      </c>
      <c r="E7964" s="24">
        <v>11.78</v>
      </c>
    </row>
    <row r="7965" spans="2:5" ht="50.1" customHeight="1">
      <c r="B7965" s="23">
        <v>2489</v>
      </c>
      <c r="C7965" s="23" t="s">
        <v>8476</v>
      </c>
      <c r="D7965" s="23" t="s">
        <v>12296</v>
      </c>
      <c r="E7965" s="24">
        <v>5.19</v>
      </c>
    </row>
    <row r="7966" spans="2:5" ht="50.1" customHeight="1">
      <c r="B7966" s="23">
        <v>2488</v>
      </c>
      <c r="C7966" s="23" t="s">
        <v>8477</v>
      </c>
      <c r="D7966" s="23" t="s">
        <v>12296</v>
      </c>
      <c r="E7966" s="24">
        <v>1.2</v>
      </c>
    </row>
    <row r="7967" spans="2:5" ht="50.1" customHeight="1">
      <c r="B7967" s="23">
        <v>2484</v>
      </c>
      <c r="C7967" s="23" t="s">
        <v>8478</v>
      </c>
      <c r="D7967" s="23" t="s">
        <v>12296</v>
      </c>
      <c r="E7967" s="24">
        <v>17.11</v>
      </c>
    </row>
    <row r="7968" spans="2:5" ht="50.1" customHeight="1">
      <c r="B7968" s="23">
        <v>2485</v>
      </c>
      <c r="C7968" s="23" t="s">
        <v>8479</v>
      </c>
      <c r="D7968" s="23" t="s">
        <v>12296</v>
      </c>
      <c r="E7968" s="24">
        <v>26.82</v>
      </c>
    </row>
    <row r="7969" spans="2:5" ht="50.1" customHeight="1">
      <c r="B7969" s="23">
        <v>38005</v>
      </c>
      <c r="C7969" s="23" t="s">
        <v>8480</v>
      </c>
      <c r="D7969" s="23" t="s">
        <v>12296</v>
      </c>
      <c r="E7969" s="24">
        <v>11.45</v>
      </c>
    </row>
    <row r="7970" spans="2:5" ht="50.1" customHeight="1">
      <c r="B7970" s="23">
        <v>38006</v>
      </c>
      <c r="C7970" s="23" t="s">
        <v>8481</v>
      </c>
      <c r="D7970" s="23" t="s">
        <v>12296</v>
      </c>
      <c r="E7970" s="24">
        <v>14.05</v>
      </c>
    </row>
    <row r="7971" spans="2:5" ht="50.1" customHeight="1">
      <c r="B7971" s="23">
        <v>38428</v>
      </c>
      <c r="C7971" s="23" t="s">
        <v>8482</v>
      </c>
      <c r="D7971" s="23" t="s">
        <v>12296</v>
      </c>
      <c r="E7971" s="24">
        <v>13.17</v>
      </c>
    </row>
    <row r="7972" spans="2:5" ht="50.1" customHeight="1">
      <c r="B7972" s="23">
        <v>38007</v>
      </c>
      <c r="C7972" s="23" t="s">
        <v>8483</v>
      </c>
      <c r="D7972" s="23" t="s">
        <v>12296</v>
      </c>
      <c r="E7972" s="24">
        <v>21.51</v>
      </c>
    </row>
    <row r="7973" spans="2:5" ht="50.1" customHeight="1">
      <c r="B7973" s="23">
        <v>38008</v>
      </c>
      <c r="C7973" s="23" t="s">
        <v>8484</v>
      </c>
      <c r="D7973" s="23" t="s">
        <v>12296</v>
      </c>
      <c r="E7973" s="24">
        <v>86.65</v>
      </c>
    </row>
    <row r="7974" spans="2:5" ht="50.1" customHeight="1">
      <c r="B7974" s="23">
        <v>38009</v>
      </c>
      <c r="C7974" s="23" t="s">
        <v>8485</v>
      </c>
      <c r="D7974" s="23" t="s">
        <v>12296</v>
      </c>
      <c r="E7974" s="24">
        <v>105.9</v>
      </c>
    </row>
    <row r="7975" spans="2:5" ht="50.1" customHeight="1">
      <c r="B7975" s="23">
        <v>39279</v>
      </c>
      <c r="C7975" s="23" t="s">
        <v>8486</v>
      </c>
      <c r="D7975" s="23" t="s">
        <v>12296</v>
      </c>
      <c r="E7975" s="24">
        <v>8.67</v>
      </c>
    </row>
    <row r="7976" spans="2:5" ht="50.1" customHeight="1">
      <c r="B7976" s="23">
        <v>38845</v>
      </c>
      <c r="C7976" s="23" t="s">
        <v>8487</v>
      </c>
      <c r="D7976" s="23" t="s">
        <v>12296</v>
      </c>
      <c r="E7976" s="24">
        <v>12.55</v>
      </c>
    </row>
    <row r="7977" spans="2:5" ht="50.1" customHeight="1">
      <c r="B7977" s="23">
        <v>39280</v>
      </c>
      <c r="C7977" s="23" t="s">
        <v>8488</v>
      </c>
      <c r="D7977" s="23" t="s">
        <v>12296</v>
      </c>
      <c r="E7977" s="24">
        <v>11.25</v>
      </c>
    </row>
    <row r="7978" spans="2:5" ht="50.1" customHeight="1">
      <c r="B7978" s="23">
        <v>39281</v>
      </c>
      <c r="C7978" s="23" t="s">
        <v>8489</v>
      </c>
      <c r="D7978" s="23" t="s">
        <v>12296</v>
      </c>
      <c r="E7978" s="24">
        <v>14.81</v>
      </c>
    </row>
    <row r="7979" spans="2:5" ht="50.1" customHeight="1">
      <c r="B7979" s="23">
        <v>38849</v>
      </c>
      <c r="C7979" s="23" t="s">
        <v>8490</v>
      </c>
      <c r="D7979" s="23" t="s">
        <v>12296</v>
      </c>
      <c r="E7979" s="24">
        <v>12.69</v>
      </c>
    </row>
    <row r="7980" spans="2:5" ht="50.1" customHeight="1">
      <c r="B7980" s="23">
        <v>39282</v>
      </c>
      <c r="C7980" s="23" t="s">
        <v>8491</v>
      </c>
      <c r="D7980" s="23" t="s">
        <v>12296</v>
      </c>
      <c r="E7980" s="24">
        <v>15.16</v>
      </c>
    </row>
    <row r="7981" spans="2:5" ht="50.1" customHeight="1">
      <c r="B7981" s="23">
        <v>38852</v>
      </c>
      <c r="C7981" s="23" t="s">
        <v>8492</v>
      </c>
      <c r="D7981" s="23" t="s">
        <v>12296</v>
      </c>
      <c r="E7981" s="24">
        <v>20.63</v>
      </c>
    </row>
    <row r="7982" spans="2:5" ht="50.1" customHeight="1">
      <c r="B7982" s="23">
        <v>38844</v>
      </c>
      <c r="C7982" s="23" t="s">
        <v>8493</v>
      </c>
      <c r="D7982" s="23" t="s">
        <v>12296</v>
      </c>
      <c r="E7982" s="24">
        <v>6.34</v>
      </c>
    </row>
    <row r="7983" spans="2:5" ht="50.1" customHeight="1">
      <c r="B7983" s="23">
        <v>38846</v>
      </c>
      <c r="C7983" s="23" t="s">
        <v>8494</v>
      </c>
      <c r="D7983" s="23" t="s">
        <v>12296</v>
      </c>
      <c r="E7983" s="24">
        <v>6.93</v>
      </c>
    </row>
    <row r="7984" spans="2:5" ht="50.1" customHeight="1">
      <c r="B7984" s="23">
        <v>38847</v>
      </c>
      <c r="C7984" s="23" t="s">
        <v>8495</v>
      </c>
      <c r="D7984" s="23" t="s">
        <v>12296</v>
      </c>
      <c r="E7984" s="24">
        <v>8.5299999999999994</v>
      </c>
    </row>
    <row r="7985" spans="2:5" ht="50.1" customHeight="1">
      <c r="B7985" s="23">
        <v>38850</v>
      </c>
      <c r="C7985" s="23" t="s">
        <v>8496</v>
      </c>
      <c r="D7985" s="23" t="s">
        <v>12296</v>
      </c>
      <c r="E7985" s="24">
        <v>11.86</v>
      </c>
    </row>
    <row r="7986" spans="2:5" ht="50.1" customHeight="1">
      <c r="B7986" s="23">
        <v>38848</v>
      </c>
      <c r="C7986" s="23" t="s">
        <v>8497</v>
      </c>
      <c r="D7986" s="23" t="s">
        <v>12296</v>
      </c>
      <c r="E7986" s="24">
        <v>9.92</v>
      </c>
    </row>
    <row r="7987" spans="2:5" ht="50.1" customHeight="1">
      <c r="B7987" s="23">
        <v>38851</v>
      </c>
      <c r="C7987" s="23" t="s">
        <v>8498</v>
      </c>
      <c r="D7987" s="23" t="s">
        <v>12296</v>
      </c>
      <c r="E7987" s="24">
        <v>18.03</v>
      </c>
    </row>
    <row r="7988" spans="2:5" ht="50.1" customHeight="1">
      <c r="B7988" s="23">
        <v>38860</v>
      </c>
      <c r="C7988" s="23" t="s">
        <v>8499</v>
      </c>
      <c r="D7988" s="23" t="s">
        <v>12296</v>
      </c>
      <c r="E7988" s="24">
        <v>5.09</v>
      </c>
    </row>
    <row r="7989" spans="2:5" ht="50.1" customHeight="1">
      <c r="B7989" s="23">
        <v>38861</v>
      </c>
      <c r="C7989" s="23" t="s">
        <v>8500</v>
      </c>
      <c r="D7989" s="23" t="s">
        <v>12296</v>
      </c>
      <c r="E7989" s="24">
        <v>6.85</v>
      </c>
    </row>
    <row r="7990" spans="2:5" ht="50.1" customHeight="1">
      <c r="B7990" s="23">
        <v>38862</v>
      </c>
      <c r="C7990" s="23" t="s">
        <v>8501</v>
      </c>
      <c r="D7990" s="23" t="s">
        <v>12296</v>
      </c>
      <c r="E7990" s="24">
        <v>5.78</v>
      </c>
    </row>
    <row r="7991" spans="2:5" ht="50.1" customHeight="1">
      <c r="B7991" s="23">
        <v>38863</v>
      </c>
      <c r="C7991" s="23" t="s">
        <v>8502</v>
      </c>
      <c r="D7991" s="23" t="s">
        <v>12296</v>
      </c>
      <c r="E7991" s="24">
        <v>6.64</v>
      </c>
    </row>
    <row r="7992" spans="2:5" ht="50.1" customHeight="1">
      <c r="B7992" s="23">
        <v>38865</v>
      </c>
      <c r="C7992" s="23" t="s">
        <v>8503</v>
      </c>
      <c r="D7992" s="23" t="s">
        <v>12296</v>
      </c>
      <c r="E7992" s="24">
        <v>9.02</v>
      </c>
    </row>
    <row r="7993" spans="2:5" ht="50.1" customHeight="1">
      <c r="B7993" s="23">
        <v>38864</v>
      </c>
      <c r="C7993" s="23" t="s">
        <v>8504</v>
      </c>
      <c r="D7993" s="23" t="s">
        <v>12296</v>
      </c>
      <c r="E7993" s="24">
        <v>13.78</v>
      </c>
    </row>
    <row r="7994" spans="2:5" ht="50.1" customHeight="1">
      <c r="B7994" s="23">
        <v>38866</v>
      </c>
      <c r="C7994" s="23" t="s">
        <v>8505</v>
      </c>
      <c r="D7994" s="23" t="s">
        <v>12296</v>
      </c>
      <c r="E7994" s="24">
        <v>9.6999999999999993</v>
      </c>
    </row>
    <row r="7995" spans="2:5" ht="50.1" customHeight="1">
      <c r="B7995" s="23">
        <v>38868</v>
      </c>
      <c r="C7995" s="23" t="s">
        <v>8506</v>
      </c>
      <c r="D7995" s="23" t="s">
        <v>12296</v>
      </c>
      <c r="E7995" s="24">
        <v>16.170000000000002</v>
      </c>
    </row>
    <row r="7996" spans="2:5" ht="50.1" customHeight="1">
      <c r="B7996" s="23">
        <v>38853</v>
      </c>
      <c r="C7996" s="23" t="s">
        <v>8507</v>
      </c>
      <c r="D7996" s="23" t="s">
        <v>12296</v>
      </c>
      <c r="E7996" s="24">
        <v>5.22</v>
      </c>
    </row>
    <row r="7997" spans="2:5" ht="50.1" customHeight="1">
      <c r="B7997" s="23">
        <v>38854</v>
      </c>
      <c r="C7997" s="23" t="s">
        <v>8508</v>
      </c>
      <c r="D7997" s="23" t="s">
        <v>12296</v>
      </c>
      <c r="E7997" s="24">
        <v>7.14</v>
      </c>
    </row>
    <row r="7998" spans="2:5" ht="50.1" customHeight="1">
      <c r="B7998" s="23">
        <v>38855</v>
      </c>
      <c r="C7998" s="23" t="s">
        <v>8509</v>
      </c>
      <c r="D7998" s="23" t="s">
        <v>12296</v>
      </c>
      <c r="E7998" s="24">
        <v>5.3</v>
      </c>
    </row>
    <row r="7999" spans="2:5" ht="50.1" customHeight="1">
      <c r="B7999" s="23">
        <v>38856</v>
      </c>
      <c r="C7999" s="23" t="s">
        <v>8510</v>
      </c>
      <c r="D7999" s="23" t="s">
        <v>12296</v>
      </c>
      <c r="E7999" s="24">
        <v>8.51</v>
      </c>
    </row>
    <row r="8000" spans="2:5" ht="50.1" customHeight="1">
      <c r="B8000" s="23">
        <v>38857</v>
      </c>
      <c r="C8000" s="23" t="s">
        <v>8511</v>
      </c>
      <c r="D8000" s="23" t="s">
        <v>12296</v>
      </c>
      <c r="E8000" s="24">
        <v>11.25</v>
      </c>
    </row>
    <row r="8001" spans="2:5" ht="50.1" customHeight="1">
      <c r="B8001" s="23">
        <v>38858</v>
      </c>
      <c r="C8001" s="23" t="s">
        <v>8512</v>
      </c>
      <c r="D8001" s="23" t="s">
        <v>12296</v>
      </c>
      <c r="E8001" s="24">
        <v>10.23</v>
      </c>
    </row>
    <row r="8002" spans="2:5" ht="50.1" customHeight="1">
      <c r="B8002" s="23">
        <v>38859</v>
      </c>
      <c r="C8002" s="23" t="s">
        <v>8513</v>
      </c>
      <c r="D8002" s="23" t="s">
        <v>12296</v>
      </c>
      <c r="E8002" s="24">
        <v>16.57</v>
      </c>
    </row>
    <row r="8003" spans="2:5" ht="50.1" customHeight="1">
      <c r="B8003" s="23">
        <v>1607</v>
      </c>
      <c r="C8003" s="23" t="s">
        <v>8514</v>
      </c>
      <c r="D8003" s="23" t="s">
        <v>8515</v>
      </c>
      <c r="E8003" s="24">
        <v>0.16</v>
      </c>
    </row>
    <row r="8004" spans="2:5" ht="50.1" customHeight="1">
      <c r="B8004" s="23">
        <v>11467</v>
      </c>
      <c r="C8004" s="23" t="s">
        <v>8516</v>
      </c>
      <c r="D8004" s="23" t="s">
        <v>12296</v>
      </c>
      <c r="E8004" s="24">
        <v>11.97</v>
      </c>
    </row>
    <row r="8005" spans="2:5" ht="50.1" customHeight="1">
      <c r="B8005" s="23">
        <v>38169</v>
      </c>
      <c r="C8005" s="23" t="s">
        <v>8517</v>
      </c>
      <c r="D8005" s="23" t="s">
        <v>8515</v>
      </c>
      <c r="E8005" s="24">
        <v>58.88</v>
      </c>
    </row>
    <row r="8006" spans="2:5" ht="50.1" customHeight="1">
      <c r="B8006" s="23">
        <v>6142</v>
      </c>
      <c r="C8006" s="23" t="s">
        <v>8518</v>
      </c>
      <c r="D8006" s="23" t="s">
        <v>12296</v>
      </c>
      <c r="E8006" s="24">
        <v>6.03</v>
      </c>
    </row>
    <row r="8007" spans="2:5" ht="50.1" customHeight="1">
      <c r="B8007" s="23">
        <v>11686</v>
      </c>
      <c r="C8007" s="23" t="s">
        <v>8519</v>
      </c>
      <c r="D8007" s="23" t="s">
        <v>12296</v>
      </c>
      <c r="E8007" s="24">
        <v>8.3699999999999992</v>
      </c>
    </row>
    <row r="8008" spans="2:5" ht="50.1" customHeight="1">
      <c r="B8008" s="23">
        <v>37598</v>
      </c>
      <c r="C8008" s="23" t="s">
        <v>8520</v>
      </c>
      <c r="D8008" s="23" t="s">
        <v>12296</v>
      </c>
      <c r="E8008" s="24">
        <v>15.98</v>
      </c>
    </row>
    <row r="8009" spans="2:5" ht="50.1" customHeight="1">
      <c r="B8009" s="23">
        <v>25398</v>
      </c>
      <c r="C8009" s="23" t="s">
        <v>8521</v>
      </c>
      <c r="D8009" s="23" t="s">
        <v>12296</v>
      </c>
      <c r="E8009" s="24">
        <v>2310.16</v>
      </c>
    </row>
    <row r="8010" spans="2:5" ht="50.1" customHeight="1">
      <c r="B8010" s="23">
        <v>25399</v>
      </c>
      <c r="C8010" s="23" t="s">
        <v>8522</v>
      </c>
      <c r="D8010" s="23" t="s">
        <v>12296</v>
      </c>
      <c r="E8010" s="24">
        <v>1402.47</v>
      </c>
    </row>
    <row r="8011" spans="2:5" ht="50.1" customHeight="1">
      <c r="B8011" s="23">
        <v>10667</v>
      </c>
      <c r="C8011" s="23" t="s">
        <v>8523</v>
      </c>
      <c r="D8011" s="23" t="s">
        <v>12296</v>
      </c>
      <c r="E8011" s="24">
        <v>10343.5</v>
      </c>
    </row>
    <row r="8012" spans="2:5" ht="50.1" customHeight="1">
      <c r="B8012" s="23">
        <v>1613</v>
      </c>
      <c r="C8012" s="23" t="s">
        <v>8524</v>
      </c>
      <c r="D8012" s="23" t="s">
        <v>12296</v>
      </c>
      <c r="E8012" s="24">
        <v>1772.91</v>
      </c>
    </row>
    <row r="8013" spans="2:5" ht="50.1" customHeight="1">
      <c r="B8013" s="23">
        <v>1626</v>
      </c>
      <c r="C8013" s="23" t="s">
        <v>8525</v>
      </c>
      <c r="D8013" s="23" t="s">
        <v>12296</v>
      </c>
      <c r="E8013" s="24">
        <v>2651.61</v>
      </c>
    </row>
    <row r="8014" spans="2:5" ht="50.1" customHeight="1">
      <c r="B8014" s="23">
        <v>1625</v>
      </c>
      <c r="C8014" s="23" t="s">
        <v>8526</v>
      </c>
      <c r="D8014" s="23" t="s">
        <v>12296</v>
      </c>
      <c r="E8014" s="24">
        <v>185.2</v>
      </c>
    </row>
    <row r="8015" spans="2:5" ht="50.1" customHeight="1">
      <c r="B8015" s="23">
        <v>1622</v>
      </c>
      <c r="C8015" s="23" t="s">
        <v>8527</v>
      </c>
      <c r="D8015" s="23" t="s">
        <v>12296</v>
      </c>
      <c r="E8015" s="24">
        <v>5983.6</v>
      </c>
    </row>
    <row r="8016" spans="2:5" ht="50.1" customHeight="1">
      <c r="B8016" s="23">
        <v>1620</v>
      </c>
      <c r="C8016" s="23" t="s">
        <v>8528</v>
      </c>
      <c r="D8016" s="23" t="s">
        <v>12296</v>
      </c>
      <c r="E8016" s="24">
        <v>390.14</v>
      </c>
    </row>
    <row r="8017" spans="2:5" ht="50.1" customHeight="1">
      <c r="B8017" s="23">
        <v>1629</v>
      </c>
      <c r="C8017" s="23" t="s">
        <v>8529</v>
      </c>
      <c r="D8017" s="23" t="s">
        <v>12296</v>
      </c>
      <c r="E8017" s="24">
        <v>14562.66</v>
      </c>
    </row>
    <row r="8018" spans="2:5" ht="50.1" customHeight="1">
      <c r="B8018" s="23">
        <v>1627</v>
      </c>
      <c r="C8018" s="23" t="s">
        <v>8530</v>
      </c>
      <c r="D8018" s="23" t="s">
        <v>12296</v>
      </c>
      <c r="E8018" s="24">
        <v>745.74</v>
      </c>
    </row>
    <row r="8019" spans="2:5" ht="50.1" customHeight="1">
      <c r="B8019" s="23">
        <v>1623</v>
      </c>
      <c r="C8019" s="23" t="s">
        <v>8531</v>
      </c>
      <c r="D8019" s="23" t="s">
        <v>12296</v>
      </c>
      <c r="E8019" s="24">
        <v>151.04</v>
      </c>
    </row>
    <row r="8020" spans="2:5" ht="50.1" customHeight="1">
      <c r="B8020" s="23">
        <v>1619</v>
      </c>
      <c r="C8020" s="23" t="s">
        <v>8532</v>
      </c>
      <c r="D8020" s="23" t="s">
        <v>12296</v>
      </c>
      <c r="E8020" s="24">
        <v>207.77</v>
      </c>
    </row>
    <row r="8021" spans="2:5" ht="50.1" customHeight="1">
      <c r="B8021" s="23">
        <v>1630</v>
      </c>
      <c r="C8021" s="23" t="s">
        <v>8533</v>
      </c>
      <c r="D8021" s="23" t="s">
        <v>12296</v>
      </c>
      <c r="E8021" s="24">
        <v>4574.59</v>
      </c>
    </row>
    <row r="8022" spans="2:5" ht="50.1" customHeight="1">
      <c r="B8022" s="23">
        <v>1616</v>
      </c>
      <c r="C8022" s="23" t="s">
        <v>8534</v>
      </c>
      <c r="D8022" s="23" t="s">
        <v>12296</v>
      </c>
      <c r="E8022" s="24">
        <v>7035.79</v>
      </c>
    </row>
    <row r="8023" spans="2:5" ht="50.1" customHeight="1">
      <c r="B8023" s="23">
        <v>1614</v>
      </c>
      <c r="C8023" s="23" t="s">
        <v>8535</v>
      </c>
      <c r="D8023" s="23" t="s">
        <v>12296</v>
      </c>
      <c r="E8023" s="24">
        <v>321.56</v>
      </c>
    </row>
    <row r="8024" spans="2:5" ht="50.1" customHeight="1">
      <c r="B8024" s="23">
        <v>1617</v>
      </c>
      <c r="C8024" s="23" t="s">
        <v>8536</v>
      </c>
      <c r="D8024" s="23" t="s">
        <v>12296</v>
      </c>
      <c r="E8024" s="24">
        <v>8399.2199999999993</v>
      </c>
    </row>
    <row r="8025" spans="2:5" ht="50.1" customHeight="1">
      <c r="B8025" s="23">
        <v>1621</v>
      </c>
      <c r="C8025" s="23" t="s">
        <v>8537</v>
      </c>
      <c r="D8025" s="23" t="s">
        <v>12296</v>
      </c>
      <c r="E8025" s="24">
        <v>575.1</v>
      </c>
    </row>
    <row r="8026" spans="2:5" ht="50.1" customHeight="1">
      <c r="B8026" s="23">
        <v>1624</v>
      </c>
      <c r="C8026" s="23" t="s">
        <v>8538</v>
      </c>
      <c r="D8026" s="23" t="s">
        <v>12296</v>
      </c>
      <c r="E8026" s="24">
        <v>20645.68</v>
      </c>
    </row>
    <row r="8027" spans="2:5" ht="50.1" customHeight="1">
      <c r="B8027" s="23">
        <v>1615</v>
      </c>
      <c r="C8027" s="23" t="s">
        <v>8539</v>
      </c>
      <c r="D8027" s="23" t="s">
        <v>12296</v>
      </c>
      <c r="E8027" s="24">
        <v>1079.95</v>
      </c>
    </row>
    <row r="8028" spans="2:5" ht="50.1" customHeight="1">
      <c r="B8028" s="23">
        <v>1612</v>
      </c>
      <c r="C8028" s="23" t="s">
        <v>8540</v>
      </c>
      <c r="D8028" s="23" t="s">
        <v>12296</v>
      </c>
      <c r="E8028" s="24">
        <v>142.24</v>
      </c>
    </row>
    <row r="8029" spans="2:5" ht="50.1" customHeight="1">
      <c r="B8029" s="23">
        <v>1618</v>
      </c>
      <c r="C8029" s="23" t="s">
        <v>8541</v>
      </c>
      <c r="D8029" s="23" t="s">
        <v>12296</v>
      </c>
      <c r="E8029" s="24">
        <v>1484.02</v>
      </c>
    </row>
    <row r="8030" spans="2:5" ht="50.1" customHeight="1">
      <c r="B8030" s="23">
        <v>14211</v>
      </c>
      <c r="C8030" s="23" t="s">
        <v>8542</v>
      </c>
      <c r="D8030" s="23" t="s">
        <v>12296</v>
      </c>
      <c r="E8030" s="24">
        <v>26.49</v>
      </c>
    </row>
    <row r="8031" spans="2:5" ht="50.1" customHeight="1">
      <c r="B8031" s="23">
        <v>34500</v>
      </c>
      <c r="C8031" s="23" t="s">
        <v>8543</v>
      </c>
      <c r="D8031" s="23" t="s">
        <v>12331</v>
      </c>
      <c r="E8031" s="24">
        <v>117.46</v>
      </c>
    </row>
    <row r="8032" spans="2:5" ht="50.1" customHeight="1">
      <c r="B8032" s="23">
        <v>40934</v>
      </c>
      <c r="C8032" s="23" t="s">
        <v>8544</v>
      </c>
      <c r="D8032" s="23" t="s">
        <v>12304</v>
      </c>
      <c r="E8032" s="24">
        <v>20794.54</v>
      </c>
    </row>
    <row r="8033" spans="2:5" ht="50.1" customHeight="1">
      <c r="B8033" s="23">
        <v>5328</v>
      </c>
      <c r="C8033" s="23" t="s">
        <v>8545</v>
      </c>
      <c r="D8033" s="23" t="s">
        <v>12296</v>
      </c>
      <c r="E8033" s="24">
        <v>4.8</v>
      </c>
    </row>
    <row r="8034" spans="2:5" ht="50.1" customHeight="1">
      <c r="B8034" s="23">
        <v>38200</v>
      </c>
      <c r="C8034" s="23" t="s">
        <v>8546</v>
      </c>
      <c r="D8034" s="23" t="s">
        <v>12295</v>
      </c>
      <c r="E8034" s="24">
        <v>426.4</v>
      </c>
    </row>
    <row r="8035" spans="2:5" ht="50.1" customHeight="1">
      <c r="B8035" s="23">
        <v>39269</v>
      </c>
      <c r="C8035" s="23" t="s">
        <v>8547</v>
      </c>
      <c r="D8035" s="23" t="s">
        <v>12293</v>
      </c>
      <c r="E8035" s="24">
        <v>0.62</v>
      </c>
    </row>
    <row r="8036" spans="2:5" ht="50.1" customHeight="1">
      <c r="B8036" s="23">
        <v>11889</v>
      </c>
      <c r="C8036" s="23" t="s">
        <v>8548</v>
      </c>
      <c r="D8036" s="23" t="s">
        <v>12293</v>
      </c>
      <c r="E8036" s="24">
        <v>0.86</v>
      </c>
    </row>
    <row r="8037" spans="2:5" ht="50.1" customHeight="1">
      <c r="B8037" s="23">
        <v>39270</v>
      </c>
      <c r="C8037" s="23" t="s">
        <v>8549</v>
      </c>
      <c r="D8037" s="23" t="s">
        <v>12293</v>
      </c>
      <c r="E8037" s="24">
        <v>1.02</v>
      </c>
    </row>
    <row r="8038" spans="2:5" ht="50.1" customHeight="1">
      <c r="B8038" s="23">
        <v>11890</v>
      </c>
      <c r="C8038" s="23" t="s">
        <v>8550</v>
      </c>
      <c r="D8038" s="23" t="s">
        <v>12293</v>
      </c>
      <c r="E8038" s="24">
        <v>1.33</v>
      </c>
    </row>
    <row r="8039" spans="2:5" ht="50.1" customHeight="1">
      <c r="B8039" s="23">
        <v>11891</v>
      </c>
      <c r="C8039" s="23" t="s">
        <v>8551</v>
      </c>
      <c r="D8039" s="23" t="s">
        <v>12293</v>
      </c>
      <c r="E8039" s="24">
        <v>2.2000000000000002</v>
      </c>
    </row>
    <row r="8040" spans="2:5" ht="50.1" customHeight="1">
      <c r="B8040" s="23">
        <v>11892</v>
      </c>
      <c r="C8040" s="23" t="s">
        <v>8552</v>
      </c>
      <c r="D8040" s="23" t="s">
        <v>12293</v>
      </c>
      <c r="E8040" s="24">
        <v>3.39</v>
      </c>
    </row>
    <row r="8041" spans="2:5" ht="50.1" customHeight="1">
      <c r="B8041" s="23">
        <v>37601</v>
      </c>
      <c r="C8041" s="23" t="s">
        <v>8553</v>
      </c>
      <c r="D8041" s="23" t="s">
        <v>12293</v>
      </c>
      <c r="E8041" s="24">
        <v>3.55</v>
      </c>
    </row>
    <row r="8042" spans="2:5" ht="50.1" customHeight="1">
      <c r="B8042" s="23">
        <v>1634</v>
      </c>
      <c r="C8042" s="23" t="s">
        <v>8554</v>
      </c>
      <c r="D8042" s="23" t="s">
        <v>12293</v>
      </c>
      <c r="E8042" s="24">
        <v>3.67</v>
      </c>
    </row>
    <row r="8043" spans="2:5" ht="50.1" customHeight="1">
      <c r="B8043" s="23">
        <v>5086</v>
      </c>
      <c r="C8043" s="23" t="s">
        <v>8555</v>
      </c>
      <c r="D8043" s="23" t="s">
        <v>12334</v>
      </c>
      <c r="E8043" s="24">
        <v>24.38</v>
      </c>
    </row>
    <row r="8044" spans="2:5" ht="50.1" customHeight="1">
      <c r="B8044" s="23">
        <v>11280</v>
      </c>
      <c r="C8044" s="23" t="s">
        <v>8556</v>
      </c>
      <c r="D8044" s="23" t="s">
        <v>12296</v>
      </c>
      <c r="E8044" s="24">
        <v>7805.79</v>
      </c>
    </row>
    <row r="8045" spans="2:5" ht="50.1" customHeight="1">
      <c r="B8045" s="23">
        <v>40519</v>
      </c>
      <c r="C8045" s="23" t="s">
        <v>8557</v>
      </c>
      <c r="D8045" s="23" t="s">
        <v>12296</v>
      </c>
      <c r="E8045" s="24">
        <v>64348.27</v>
      </c>
    </row>
    <row r="8046" spans="2:5" ht="50.1" customHeight="1">
      <c r="B8046" s="23">
        <v>39869</v>
      </c>
      <c r="C8046" s="23" t="s">
        <v>8558</v>
      </c>
      <c r="D8046" s="23" t="s">
        <v>12296</v>
      </c>
      <c r="E8046" s="24">
        <v>7.08</v>
      </c>
    </row>
    <row r="8047" spans="2:5" ht="50.1" customHeight="1">
      <c r="B8047" s="23">
        <v>39870</v>
      </c>
      <c r="C8047" s="23" t="s">
        <v>8559</v>
      </c>
      <c r="D8047" s="23" t="s">
        <v>12296</v>
      </c>
      <c r="E8047" s="24">
        <v>10.83</v>
      </c>
    </row>
    <row r="8048" spans="2:5" ht="50.1" customHeight="1">
      <c r="B8048" s="23">
        <v>39871</v>
      </c>
      <c r="C8048" s="23" t="s">
        <v>8560</v>
      </c>
      <c r="D8048" s="23" t="s">
        <v>12296</v>
      </c>
      <c r="E8048" s="24">
        <v>12.15</v>
      </c>
    </row>
    <row r="8049" spans="2:5" ht="50.1" customHeight="1">
      <c r="B8049" s="23">
        <v>12722</v>
      </c>
      <c r="C8049" s="23" t="s">
        <v>8561</v>
      </c>
      <c r="D8049" s="23" t="s">
        <v>12296</v>
      </c>
      <c r="E8049" s="24">
        <v>406.51</v>
      </c>
    </row>
    <row r="8050" spans="2:5" ht="50.1" customHeight="1">
      <c r="B8050" s="23">
        <v>12714</v>
      </c>
      <c r="C8050" s="23" t="s">
        <v>8562</v>
      </c>
      <c r="D8050" s="23" t="s">
        <v>12296</v>
      </c>
      <c r="E8050" s="24">
        <v>2.65</v>
      </c>
    </row>
    <row r="8051" spans="2:5" ht="50.1" customHeight="1">
      <c r="B8051" s="23">
        <v>12715</v>
      </c>
      <c r="C8051" s="23" t="s">
        <v>8563</v>
      </c>
      <c r="D8051" s="23" t="s">
        <v>12296</v>
      </c>
      <c r="E8051" s="24">
        <v>5.99</v>
      </c>
    </row>
    <row r="8052" spans="2:5" ht="50.1" customHeight="1">
      <c r="B8052" s="23">
        <v>12716</v>
      </c>
      <c r="C8052" s="23" t="s">
        <v>8564</v>
      </c>
      <c r="D8052" s="23" t="s">
        <v>12296</v>
      </c>
      <c r="E8052" s="24">
        <v>10.29</v>
      </c>
    </row>
    <row r="8053" spans="2:5" ht="50.1" customHeight="1">
      <c r="B8053" s="23">
        <v>12717</v>
      </c>
      <c r="C8053" s="23" t="s">
        <v>8565</v>
      </c>
      <c r="D8053" s="23" t="s">
        <v>12296</v>
      </c>
      <c r="E8053" s="24">
        <v>20.22</v>
      </c>
    </row>
    <row r="8054" spans="2:5" ht="50.1" customHeight="1">
      <c r="B8054" s="23">
        <v>12718</v>
      </c>
      <c r="C8054" s="23" t="s">
        <v>8566</v>
      </c>
      <c r="D8054" s="23" t="s">
        <v>12296</v>
      </c>
      <c r="E8054" s="24">
        <v>31.03</v>
      </c>
    </row>
    <row r="8055" spans="2:5" ht="50.1" customHeight="1">
      <c r="B8055" s="23">
        <v>12719</v>
      </c>
      <c r="C8055" s="23" t="s">
        <v>8567</v>
      </c>
      <c r="D8055" s="23" t="s">
        <v>12296</v>
      </c>
      <c r="E8055" s="24">
        <v>49.27</v>
      </c>
    </row>
    <row r="8056" spans="2:5" ht="50.1" customHeight="1">
      <c r="B8056" s="23">
        <v>12720</v>
      </c>
      <c r="C8056" s="23" t="s">
        <v>8568</v>
      </c>
      <c r="D8056" s="23" t="s">
        <v>12296</v>
      </c>
      <c r="E8056" s="24">
        <v>171.56</v>
      </c>
    </row>
    <row r="8057" spans="2:5" ht="50.1" customHeight="1">
      <c r="B8057" s="23">
        <v>12721</v>
      </c>
      <c r="C8057" s="23" t="s">
        <v>8569</v>
      </c>
      <c r="D8057" s="23" t="s">
        <v>12296</v>
      </c>
      <c r="E8057" s="24">
        <v>164.51</v>
      </c>
    </row>
    <row r="8058" spans="2:5" ht="50.1" customHeight="1">
      <c r="B8058" s="23">
        <v>3468</v>
      </c>
      <c r="C8058" s="23" t="s">
        <v>8570</v>
      </c>
      <c r="D8058" s="23" t="s">
        <v>12296</v>
      </c>
      <c r="E8058" s="24">
        <v>24.31</v>
      </c>
    </row>
    <row r="8059" spans="2:5" ht="50.1" customHeight="1">
      <c r="B8059" s="23">
        <v>3465</v>
      </c>
      <c r="C8059" s="23" t="s">
        <v>8571</v>
      </c>
      <c r="D8059" s="23" t="s">
        <v>12296</v>
      </c>
      <c r="E8059" s="24">
        <v>24.3</v>
      </c>
    </row>
    <row r="8060" spans="2:5" ht="50.1" customHeight="1">
      <c r="B8060" s="23">
        <v>12403</v>
      </c>
      <c r="C8060" s="23" t="s">
        <v>8572</v>
      </c>
      <c r="D8060" s="23" t="s">
        <v>12296</v>
      </c>
      <c r="E8060" s="24">
        <v>17.32</v>
      </c>
    </row>
    <row r="8061" spans="2:5" ht="50.1" customHeight="1">
      <c r="B8061" s="23">
        <v>3463</v>
      </c>
      <c r="C8061" s="23" t="s">
        <v>8573</v>
      </c>
      <c r="D8061" s="23" t="s">
        <v>12296</v>
      </c>
      <c r="E8061" s="24">
        <v>10.119999999999999</v>
      </c>
    </row>
    <row r="8062" spans="2:5" ht="50.1" customHeight="1">
      <c r="B8062" s="23">
        <v>3464</v>
      </c>
      <c r="C8062" s="23" t="s">
        <v>8574</v>
      </c>
      <c r="D8062" s="23" t="s">
        <v>12296</v>
      </c>
      <c r="E8062" s="24">
        <v>10.119999999999999</v>
      </c>
    </row>
    <row r="8063" spans="2:5" ht="50.1" customHeight="1">
      <c r="B8063" s="23">
        <v>3466</v>
      </c>
      <c r="C8063" s="23" t="s">
        <v>8575</v>
      </c>
      <c r="D8063" s="23" t="s">
        <v>12296</v>
      </c>
      <c r="E8063" s="24">
        <v>61.72</v>
      </c>
    </row>
    <row r="8064" spans="2:5" ht="50.1" customHeight="1">
      <c r="B8064" s="23">
        <v>3467</v>
      </c>
      <c r="C8064" s="23" t="s">
        <v>8576</v>
      </c>
      <c r="D8064" s="23" t="s">
        <v>12296</v>
      </c>
      <c r="E8064" s="24">
        <v>34.85</v>
      </c>
    </row>
    <row r="8065" spans="2:5" ht="50.1" customHeight="1">
      <c r="B8065" s="23">
        <v>3462</v>
      </c>
      <c r="C8065" s="23" t="s">
        <v>8577</v>
      </c>
      <c r="D8065" s="23" t="s">
        <v>12296</v>
      </c>
      <c r="E8065" s="24">
        <v>6.67</v>
      </c>
    </row>
    <row r="8066" spans="2:5" ht="50.1" customHeight="1">
      <c r="B8066" s="23">
        <v>3446</v>
      </c>
      <c r="C8066" s="23" t="s">
        <v>8578</v>
      </c>
      <c r="D8066" s="23" t="s">
        <v>12296</v>
      </c>
      <c r="E8066" s="24">
        <v>20.55</v>
      </c>
    </row>
    <row r="8067" spans="2:5" ht="50.1" customHeight="1">
      <c r="B8067" s="23">
        <v>3445</v>
      </c>
      <c r="C8067" s="23" t="s">
        <v>8579</v>
      </c>
      <c r="D8067" s="23" t="s">
        <v>12296</v>
      </c>
      <c r="E8067" s="24">
        <v>16.77</v>
      </c>
    </row>
    <row r="8068" spans="2:5" ht="50.1" customHeight="1">
      <c r="B8068" s="23">
        <v>3441</v>
      </c>
      <c r="C8068" s="23" t="s">
        <v>8580</v>
      </c>
      <c r="D8068" s="23" t="s">
        <v>12296</v>
      </c>
      <c r="E8068" s="24">
        <v>4.7300000000000004</v>
      </c>
    </row>
    <row r="8069" spans="2:5" ht="50.1" customHeight="1">
      <c r="B8069" s="23">
        <v>3444</v>
      </c>
      <c r="C8069" s="23" t="s">
        <v>8581</v>
      </c>
      <c r="D8069" s="23" t="s">
        <v>12296</v>
      </c>
      <c r="E8069" s="24">
        <v>10.32</v>
      </c>
    </row>
    <row r="8070" spans="2:5" ht="50.1" customHeight="1">
      <c r="B8070" s="23">
        <v>12402</v>
      </c>
      <c r="C8070" s="23" t="s">
        <v>8582</v>
      </c>
      <c r="D8070" s="23" t="s">
        <v>12296</v>
      </c>
      <c r="E8070" s="24">
        <v>57.76</v>
      </c>
    </row>
    <row r="8071" spans="2:5" ht="50.1" customHeight="1">
      <c r="B8071" s="23">
        <v>3447</v>
      </c>
      <c r="C8071" s="23" t="s">
        <v>8583</v>
      </c>
      <c r="D8071" s="23" t="s">
        <v>12296</v>
      </c>
      <c r="E8071" s="24">
        <v>29.88</v>
      </c>
    </row>
    <row r="8072" spans="2:5" ht="50.1" customHeight="1">
      <c r="B8072" s="23">
        <v>3442</v>
      </c>
      <c r="C8072" s="23" t="s">
        <v>8584</v>
      </c>
      <c r="D8072" s="23" t="s">
        <v>12296</v>
      </c>
      <c r="E8072" s="24">
        <v>7.08</v>
      </c>
    </row>
    <row r="8073" spans="2:5" ht="50.1" customHeight="1">
      <c r="B8073" s="23">
        <v>3448</v>
      </c>
      <c r="C8073" s="23" t="s">
        <v>8585</v>
      </c>
      <c r="D8073" s="23" t="s">
        <v>12296</v>
      </c>
      <c r="E8073" s="24">
        <v>84.44</v>
      </c>
    </row>
    <row r="8074" spans="2:5" ht="50.1" customHeight="1">
      <c r="B8074" s="23">
        <v>3449</v>
      </c>
      <c r="C8074" s="23" t="s">
        <v>8586</v>
      </c>
      <c r="D8074" s="23" t="s">
        <v>12296</v>
      </c>
      <c r="E8074" s="24">
        <v>147.97</v>
      </c>
    </row>
    <row r="8075" spans="2:5" ht="50.1" customHeight="1">
      <c r="B8075" s="23">
        <v>37438</v>
      </c>
      <c r="C8075" s="23" t="s">
        <v>8587</v>
      </c>
      <c r="D8075" s="23" t="s">
        <v>12296</v>
      </c>
      <c r="E8075" s="24">
        <v>161.22</v>
      </c>
    </row>
    <row r="8076" spans="2:5" ht="50.1" customHeight="1">
      <c r="B8076" s="23">
        <v>37439</v>
      </c>
      <c r="C8076" s="23" t="s">
        <v>8588</v>
      </c>
      <c r="D8076" s="23" t="s">
        <v>12296</v>
      </c>
      <c r="E8076" s="24">
        <v>1054.07</v>
      </c>
    </row>
    <row r="8077" spans="2:5" ht="50.1" customHeight="1">
      <c r="B8077" s="23">
        <v>37435</v>
      </c>
      <c r="C8077" s="23" t="s">
        <v>8589</v>
      </c>
      <c r="D8077" s="23" t="s">
        <v>12296</v>
      </c>
      <c r="E8077" s="24">
        <v>18.940000000000001</v>
      </c>
    </row>
    <row r="8078" spans="2:5" ht="50.1" customHeight="1">
      <c r="B8078" s="23">
        <v>37436</v>
      </c>
      <c r="C8078" s="23" t="s">
        <v>8590</v>
      </c>
      <c r="D8078" s="23" t="s">
        <v>12296</v>
      </c>
      <c r="E8078" s="24">
        <v>22.36</v>
      </c>
    </row>
    <row r="8079" spans="2:5" ht="50.1" customHeight="1">
      <c r="B8079" s="23">
        <v>37437</v>
      </c>
      <c r="C8079" s="23" t="s">
        <v>8591</v>
      </c>
      <c r="D8079" s="23" t="s">
        <v>12296</v>
      </c>
      <c r="E8079" s="24">
        <v>32.340000000000003</v>
      </c>
    </row>
    <row r="8080" spans="2:5" ht="50.1" customHeight="1">
      <c r="B8080" s="23">
        <v>3473</v>
      </c>
      <c r="C8080" s="23" t="s">
        <v>8592</v>
      </c>
      <c r="D8080" s="23" t="s">
        <v>12296</v>
      </c>
      <c r="E8080" s="24">
        <v>23.23</v>
      </c>
    </row>
    <row r="8081" spans="2:5" ht="50.1" customHeight="1">
      <c r="B8081" s="23">
        <v>3474</v>
      </c>
      <c r="C8081" s="23" t="s">
        <v>8593</v>
      </c>
      <c r="D8081" s="23" t="s">
        <v>12296</v>
      </c>
      <c r="E8081" s="24">
        <v>19.149999999999999</v>
      </c>
    </row>
    <row r="8082" spans="2:5" ht="50.1" customHeight="1">
      <c r="B8082" s="23">
        <v>3450</v>
      </c>
      <c r="C8082" s="23" t="s">
        <v>8594</v>
      </c>
      <c r="D8082" s="23" t="s">
        <v>12296</v>
      </c>
      <c r="E8082" s="24">
        <v>5.55</v>
      </c>
    </row>
    <row r="8083" spans="2:5" ht="50.1" customHeight="1">
      <c r="B8083" s="23">
        <v>3443</v>
      </c>
      <c r="C8083" s="23" t="s">
        <v>8595</v>
      </c>
      <c r="D8083" s="23" t="s">
        <v>12296</v>
      </c>
      <c r="E8083" s="24">
        <v>11.91</v>
      </c>
    </row>
    <row r="8084" spans="2:5" ht="50.1" customHeight="1">
      <c r="B8084" s="23">
        <v>3453</v>
      </c>
      <c r="C8084" s="23" t="s">
        <v>8596</v>
      </c>
      <c r="D8084" s="23" t="s">
        <v>12296</v>
      </c>
      <c r="E8084" s="24">
        <v>67.81</v>
      </c>
    </row>
    <row r="8085" spans="2:5" ht="50.1" customHeight="1">
      <c r="B8085" s="23">
        <v>3452</v>
      </c>
      <c r="C8085" s="23" t="s">
        <v>8597</v>
      </c>
      <c r="D8085" s="23" t="s">
        <v>12296</v>
      </c>
      <c r="E8085" s="24">
        <v>33.47</v>
      </c>
    </row>
    <row r="8086" spans="2:5" ht="50.1" customHeight="1">
      <c r="B8086" s="23">
        <v>3451</v>
      </c>
      <c r="C8086" s="23" t="s">
        <v>8598</v>
      </c>
      <c r="D8086" s="23" t="s">
        <v>12296</v>
      </c>
      <c r="E8086" s="24">
        <v>6.64</v>
      </c>
    </row>
    <row r="8087" spans="2:5" ht="50.1" customHeight="1">
      <c r="B8087" s="23">
        <v>3454</v>
      </c>
      <c r="C8087" s="23" t="s">
        <v>8599</v>
      </c>
      <c r="D8087" s="23" t="s">
        <v>12296</v>
      </c>
      <c r="E8087" s="24">
        <v>103.14</v>
      </c>
    </row>
    <row r="8088" spans="2:5" ht="50.1" customHeight="1">
      <c r="B8088" s="23">
        <v>3458</v>
      </c>
      <c r="C8088" s="23" t="s">
        <v>8600</v>
      </c>
      <c r="D8088" s="23" t="s">
        <v>12296</v>
      </c>
      <c r="E8088" s="24">
        <v>18.62</v>
      </c>
    </row>
    <row r="8089" spans="2:5" ht="50.1" customHeight="1">
      <c r="B8089" s="23">
        <v>3457</v>
      </c>
      <c r="C8089" s="23" t="s">
        <v>8601</v>
      </c>
      <c r="D8089" s="23" t="s">
        <v>12296</v>
      </c>
      <c r="E8089" s="24">
        <v>13.98</v>
      </c>
    </row>
    <row r="8090" spans="2:5" ht="50.1" customHeight="1">
      <c r="B8090" s="23">
        <v>3455</v>
      </c>
      <c r="C8090" s="23" t="s">
        <v>8602</v>
      </c>
      <c r="D8090" s="23" t="s">
        <v>12296</v>
      </c>
      <c r="E8090" s="24">
        <v>3.97</v>
      </c>
    </row>
    <row r="8091" spans="2:5" ht="50.1" customHeight="1">
      <c r="B8091" s="23">
        <v>3472</v>
      </c>
      <c r="C8091" s="23" t="s">
        <v>8603</v>
      </c>
      <c r="D8091" s="23" t="s">
        <v>12296</v>
      </c>
      <c r="E8091" s="24">
        <v>8.92</v>
      </c>
    </row>
    <row r="8092" spans="2:5" ht="50.1" customHeight="1">
      <c r="B8092" s="23">
        <v>3470</v>
      </c>
      <c r="C8092" s="23" t="s">
        <v>8604</v>
      </c>
      <c r="D8092" s="23" t="s">
        <v>12296</v>
      </c>
      <c r="E8092" s="24">
        <v>52</v>
      </c>
    </row>
    <row r="8093" spans="2:5" ht="50.1" customHeight="1">
      <c r="B8093" s="23">
        <v>3471</v>
      </c>
      <c r="C8093" s="23" t="s">
        <v>8605</v>
      </c>
      <c r="D8093" s="23" t="s">
        <v>12296</v>
      </c>
      <c r="E8093" s="24">
        <v>28.57</v>
      </c>
    </row>
    <row r="8094" spans="2:5" ht="50.1" customHeight="1">
      <c r="B8094" s="23">
        <v>3456</v>
      </c>
      <c r="C8094" s="23" t="s">
        <v>8606</v>
      </c>
      <c r="D8094" s="23" t="s">
        <v>12296</v>
      </c>
      <c r="E8094" s="24">
        <v>5.94</v>
      </c>
    </row>
    <row r="8095" spans="2:5" ht="50.1" customHeight="1">
      <c r="B8095" s="23">
        <v>3459</v>
      </c>
      <c r="C8095" s="23" t="s">
        <v>8607</v>
      </c>
      <c r="D8095" s="23" t="s">
        <v>12296</v>
      </c>
      <c r="E8095" s="24">
        <v>73.34</v>
      </c>
    </row>
    <row r="8096" spans="2:5" ht="50.1" customHeight="1">
      <c r="B8096" s="23">
        <v>3469</v>
      </c>
      <c r="C8096" s="23" t="s">
        <v>8608</v>
      </c>
      <c r="D8096" s="23" t="s">
        <v>12296</v>
      </c>
      <c r="E8096" s="24">
        <v>139.49</v>
      </c>
    </row>
    <row r="8097" spans="2:5" ht="50.1" customHeight="1">
      <c r="B8097" s="23">
        <v>3460</v>
      </c>
      <c r="C8097" s="23" t="s">
        <v>8609</v>
      </c>
      <c r="D8097" s="23" t="s">
        <v>12296</v>
      </c>
      <c r="E8097" s="24">
        <v>203.53</v>
      </c>
    </row>
    <row r="8098" spans="2:5" ht="50.1" customHeight="1">
      <c r="B8098" s="23">
        <v>3461</v>
      </c>
      <c r="C8098" s="23" t="s">
        <v>8610</v>
      </c>
      <c r="D8098" s="23" t="s">
        <v>12296</v>
      </c>
      <c r="E8098" s="24">
        <v>520.22</v>
      </c>
    </row>
    <row r="8099" spans="2:5" ht="50.1" customHeight="1">
      <c r="B8099" s="23">
        <v>37433</v>
      </c>
      <c r="C8099" s="23" t="s">
        <v>8611</v>
      </c>
      <c r="D8099" s="23" t="s">
        <v>12296</v>
      </c>
      <c r="E8099" s="24">
        <v>161.22</v>
      </c>
    </row>
    <row r="8100" spans="2:5" ht="50.1" customHeight="1">
      <c r="B8100" s="23">
        <v>37430</v>
      </c>
      <c r="C8100" s="23" t="s">
        <v>8612</v>
      </c>
      <c r="D8100" s="23" t="s">
        <v>12296</v>
      </c>
      <c r="E8100" s="24">
        <v>20.2</v>
      </c>
    </row>
    <row r="8101" spans="2:5" ht="50.1" customHeight="1">
      <c r="B8101" s="23">
        <v>37434</v>
      </c>
      <c r="C8101" s="23" t="s">
        <v>8613</v>
      </c>
      <c r="D8101" s="23" t="s">
        <v>12296</v>
      </c>
      <c r="E8101" s="24">
        <v>1503.24</v>
      </c>
    </row>
    <row r="8102" spans="2:5" ht="50.1" customHeight="1">
      <c r="B8102" s="23">
        <v>37431</v>
      </c>
      <c r="C8102" s="23" t="s">
        <v>8614</v>
      </c>
      <c r="D8102" s="23" t="s">
        <v>12296</v>
      </c>
      <c r="E8102" s="24">
        <v>27.4</v>
      </c>
    </row>
    <row r="8103" spans="2:5" ht="50.1" customHeight="1">
      <c r="B8103" s="23">
        <v>37432</v>
      </c>
      <c r="C8103" s="23" t="s">
        <v>8615</v>
      </c>
      <c r="D8103" s="23" t="s">
        <v>12296</v>
      </c>
      <c r="E8103" s="24">
        <v>50.55</v>
      </c>
    </row>
    <row r="8104" spans="2:5" ht="50.1" customHeight="1">
      <c r="B8104" s="23">
        <v>37413</v>
      </c>
      <c r="C8104" s="23" t="s">
        <v>8616</v>
      </c>
      <c r="D8104" s="23" t="s">
        <v>12296</v>
      </c>
      <c r="E8104" s="24">
        <v>3.07</v>
      </c>
    </row>
    <row r="8105" spans="2:5" ht="50.1" customHeight="1">
      <c r="B8105" s="23">
        <v>37414</v>
      </c>
      <c r="C8105" s="23" t="s">
        <v>8617</v>
      </c>
      <c r="D8105" s="23" t="s">
        <v>12296</v>
      </c>
      <c r="E8105" s="24">
        <v>3.49</v>
      </c>
    </row>
    <row r="8106" spans="2:5" ht="50.1" customHeight="1">
      <c r="B8106" s="23">
        <v>37415</v>
      </c>
      <c r="C8106" s="23" t="s">
        <v>8618</v>
      </c>
      <c r="D8106" s="23" t="s">
        <v>12296</v>
      </c>
      <c r="E8106" s="24">
        <v>6.34</v>
      </c>
    </row>
    <row r="8107" spans="2:5" ht="50.1" customHeight="1">
      <c r="B8107" s="23">
        <v>37416</v>
      </c>
      <c r="C8107" s="23" t="s">
        <v>8619</v>
      </c>
      <c r="D8107" s="23" t="s">
        <v>12296</v>
      </c>
      <c r="E8107" s="24">
        <v>2.87</v>
      </c>
    </row>
    <row r="8108" spans="2:5" ht="50.1" customHeight="1">
      <c r="B8108" s="23">
        <v>37417</v>
      </c>
      <c r="C8108" s="23" t="s">
        <v>8620</v>
      </c>
      <c r="D8108" s="23" t="s">
        <v>12296</v>
      </c>
      <c r="E8108" s="24">
        <v>4.13</v>
      </c>
    </row>
    <row r="8109" spans="2:5" ht="50.1" customHeight="1">
      <c r="B8109" s="23">
        <v>3112</v>
      </c>
      <c r="C8109" s="23" t="s">
        <v>8621</v>
      </c>
      <c r="D8109" s="23" t="s">
        <v>8515</v>
      </c>
      <c r="E8109" s="24">
        <v>49.25</v>
      </c>
    </row>
    <row r="8110" spans="2:5" ht="50.1" customHeight="1">
      <c r="B8110" s="23">
        <v>3113</v>
      </c>
      <c r="C8110" s="23" t="s">
        <v>8622</v>
      </c>
      <c r="D8110" s="23" t="s">
        <v>8515</v>
      </c>
      <c r="E8110" s="24">
        <v>56.74</v>
      </c>
    </row>
    <row r="8111" spans="2:5" ht="50.1" customHeight="1">
      <c r="B8111" s="23">
        <v>3114</v>
      </c>
      <c r="C8111" s="23" t="s">
        <v>8623</v>
      </c>
      <c r="D8111" s="23" t="s">
        <v>12296</v>
      </c>
      <c r="E8111" s="24">
        <v>25.63</v>
      </c>
    </row>
    <row r="8112" spans="2:5" ht="50.1" customHeight="1">
      <c r="B8112" s="23">
        <v>34519</v>
      </c>
      <c r="C8112" s="23" t="s">
        <v>8624</v>
      </c>
      <c r="D8112" s="23" t="s">
        <v>12296</v>
      </c>
      <c r="E8112" s="24">
        <v>73.7</v>
      </c>
    </row>
    <row r="8113" spans="2:5" ht="50.1" customHeight="1">
      <c r="B8113" s="23">
        <v>10510</v>
      </c>
      <c r="C8113" s="23" t="s">
        <v>8625</v>
      </c>
      <c r="D8113" s="23" t="s">
        <v>12296</v>
      </c>
      <c r="E8113" s="24">
        <v>54.78</v>
      </c>
    </row>
    <row r="8114" spans="2:5" ht="50.1" customHeight="1">
      <c r="B8114" s="23">
        <v>1649</v>
      </c>
      <c r="C8114" s="23" t="s">
        <v>8626</v>
      </c>
      <c r="D8114" s="23" t="s">
        <v>12296</v>
      </c>
      <c r="E8114" s="24">
        <v>43.92</v>
      </c>
    </row>
    <row r="8115" spans="2:5" ht="50.1" customHeight="1">
      <c r="B8115" s="23">
        <v>1653</v>
      </c>
      <c r="C8115" s="23" t="s">
        <v>8627</v>
      </c>
      <c r="D8115" s="23" t="s">
        <v>12296</v>
      </c>
      <c r="E8115" s="24">
        <v>34.4</v>
      </c>
    </row>
    <row r="8116" spans="2:5" ht="50.1" customHeight="1">
      <c r="B8116" s="23">
        <v>1647</v>
      </c>
      <c r="C8116" s="23" t="s">
        <v>8628</v>
      </c>
      <c r="D8116" s="23" t="s">
        <v>12296</v>
      </c>
      <c r="E8116" s="24">
        <v>12.32</v>
      </c>
    </row>
    <row r="8117" spans="2:5" ht="50.1" customHeight="1">
      <c r="B8117" s="23">
        <v>1648</v>
      </c>
      <c r="C8117" s="23" t="s">
        <v>8629</v>
      </c>
      <c r="D8117" s="23" t="s">
        <v>12296</v>
      </c>
      <c r="E8117" s="24">
        <v>23.65</v>
      </c>
    </row>
    <row r="8118" spans="2:5" ht="50.1" customHeight="1">
      <c r="B8118" s="23">
        <v>1651</v>
      </c>
      <c r="C8118" s="23" t="s">
        <v>8630</v>
      </c>
      <c r="D8118" s="23" t="s">
        <v>12296</v>
      </c>
      <c r="E8118" s="24">
        <v>109.73</v>
      </c>
    </row>
    <row r="8119" spans="2:5" ht="50.1" customHeight="1">
      <c r="B8119" s="23">
        <v>1650</v>
      </c>
      <c r="C8119" s="23" t="s">
        <v>8631</v>
      </c>
      <c r="D8119" s="23" t="s">
        <v>12296</v>
      </c>
      <c r="E8119" s="24">
        <v>60.65</v>
      </c>
    </row>
    <row r="8120" spans="2:5" ht="50.1" customHeight="1">
      <c r="B8120" s="23">
        <v>1654</v>
      </c>
      <c r="C8120" s="23" t="s">
        <v>8632</v>
      </c>
      <c r="D8120" s="23" t="s">
        <v>12296</v>
      </c>
      <c r="E8120" s="24">
        <v>16.91</v>
      </c>
    </row>
    <row r="8121" spans="2:5" ht="50.1" customHeight="1">
      <c r="B8121" s="23">
        <v>1652</v>
      </c>
      <c r="C8121" s="23" t="s">
        <v>8633</v>
      </c>
      <c r="D8121" s="23" t="s">
        <v>12296</v>
      </c>
      <c r="E8121" s="24">
        <v>157.49</v>
      </c>
    </row>
    <row r="8122" spans="2:5" ht="50.1" customHeight="1">
      <c r="B8122" s="23">
        <v>1747</v>
      </c>
      <c r="C8122" s="23" t="s">
        <v>8634</v>
      </c>
      <c r="D8122" s="23" t="s">
        <v>12296</v>
      </c>
      <c r="E8122" s="24">
        <v>123.64</v>
      </c>
    </row>
    <row r="8123" spans="2:5" ht="50.1" customHeight="1">
      <c r="B8123" s="23">
        <v>1744</v>
      </c>
      <c r="C8123" s="23" t="s">
        <v>8635</v>
      </c>
      <c r="D8123" s="23" t="s">
        <v>12296</v>
      </c>
      <c r="E8123" s="24">
        <v>85.64</v>
      </c>
    </row>
    <row r="8124" spans="2:5" ht="50.1" customHeight="1">
      <c r="B8124" s="23">
        <v>1743</v>
      </c>
      <c r="C8124" s="23" t="s">
        <v>8636</v>
      </c>
      <c r="D8124" s="23" t="s">
        <v>12296</v>
      </c>
      <c r="E8124" s="24">
        <v>112.46</v>
      </c>
    </row>
    <row r="8125" spans="2:5" ht="50.1" customHeight="1">
      <c r="B8125" s="23">
        <v>7241</v>
      </c>
      <c r="C8125" s="23" t="s">
        <v>8637</v>
      </c>
      <c r="D8125" s="23" t="s">
        <v>12297</v>
      </c>
      <c r="E8125" s="24">
        <v>42.33</v>
      </c>
    </row>
    <row r="8126" spans="2:5" ht="50.1" customHeight="1">
      <c r="B8126" s="23">
        <v>39640</v>
      </c>
      <c r="C8126" s="23" t="s">
        <v>8638</v>
      </c>
      <c r="D8126" s="23" t="s">
        <v>12296</v>
      </c>
      <c r="E8126" s="24">
        <v>4.78</v>
      </c>
    </row>
    <row r="8127" spans="2:5" ht="50.1" customHeight="1">
      <c r="B8127" s="23">
        <v>11013</v>
      </c>
      <c r="C8127" s="23" t="s">
        <v>8639</v>
      </c>
      <c r="D8127" s="23" t="s">
        <v>12296</v>
      </c>
      <c r="E8127" s="24">
        <v>9.83</v>
      </c>
    </row>
    <row r="8128" spans="2:5" ht="50.1" customHeight="1">
      <c r="B8128" s="23">
        <v>11017</v>
      </c>
      <c r="C8128" s="23" t="s">
        <v>8640</v>
      </c>
      <c r="D8128" s="23" t="s">
        <v>12296</v>
      </c>
      <c r="E8128" s="24">
        <v>4.1900000000000004</v>
      </c>
    </row>
    <row r="8129" spans="2:5" ht="50.1" customHeight="1">
      <c r="B8129" s="23">
        <v>20236</v>
      </c>
      <c r="C8129" s="23" t="s">
        <v>8641</v>
      </c>
      <c r="D8129" s="23" t="s">
        <v>12296</v>
      </c>
      <c r="E8129" s="24">
        <v>18.48</v>
      </c>
    </row>
    <row r="8130" spans="2:5" ht="50.1" customHeight="1">
      <c r="B8130" s="23">
        <v>7215</v>
      </c>
      <c r="C8130" s="23" t="s">
        <v>8642</v>
      </c>
      <c r="D8130" s="23" t="s">
        <v>12296</v>
      </c>
      <c r="E8130" s="24">
        <v>15.82</v>
      </c>
    </row>
    <row r="8131" spans="2:5" ht="50.1" customHeight="1">
      <c r="B8131" s="23">
        <v>7216</v>
      </c>
      <c r="C8131" s="23" t="s">
        <v>8643</v>
      </c>
      <c r="D8131" s="23" t="s">
        <v>12296</v>
      </c>
      <c r="E8131" s="24">
        <v>66.150000000000006</v>
      </c>
    </row>
    <row r="8132" spans="2:5" ht="50.1" customHeight="1">
      <c r="B8132" s="23">
        <v>20235</v>
      </c>
      <c r="C8132" s="23" t="s">
        <v>8644</v>
      </c>
      <c r="D8132" s="23" t="s">
        <v>12296</v>
      </c>
      <c r="E8132" s="24">
        <v>33.44</v>
      </c>
    </row>
    <row r="8133" spans="2:5" ht="50.1" customHeight="1">
      <c r="B8133" s="23">
        <v>7181</v>
      </c>
      <c r="C8133" s="23" t="s">
        <v>8645</v>
      </c>
      <c r="D8133" s="23" t="s">
        <v>12296</v>
      </c>
      <c r="E8133" s="24">
        <v>2.46</v>
      </c>
    </row>
    <row r="8134" spans="2:5" ht="50.1" customHeight="1">
      <c r="B8134" s="23">
        <v>40866</v>
      </c>
      <c r="C8134" s="23" t="s">
        <v>8646</v>
      </c>
      <c r="D8134" s="23" t="s">
        <v>12296</v>
      </c>
      <c r="E8134" s="24">
        <v>6.45</v>
      </c>
    </row>
    <row r="8135" spans="2:5" ht="50.1" customHeight="1">
      <c r="B8135" s="23">
        <v>7214</v>
      </c>
      <c r="C8135" s="23" t="s">
        <v>8647</v>
      </c>
      <c r="D8135" s="23" t="s">
        <v>12296</v>
      </c>
      <c r="E8135" s="24">
        <v>22.66</v>
      </c>
    </row>
    <row r="8136" spans="2:5" ht="50.1" customHeight="1">
      <c r="B8136" s="23">
        <v>7219</v>
      </c>
      <c r="C8136" s="23" t="s">
        <v>8648</v>
      </c>
      <c r="D8136" s="23" t="s">
        <v>12296</v>
      </c>
      <c r="E8136" s="24">
        <v>23.46</v>
      </c>
    </row>
    <row r="8137" spans="2:5" ht="50.1" customHeight="1">
      <c r="B8137" s="23">
        <v>37972</v>
      </c>
      <c r="C8137" s="23" t="s">
        <v>8649</v>
      </c>
      <c r="D8137" s="23" t="s">
        <v>12296</v>
      </c>
      <c r="E8137" s="24">
        <v>4.0999999999999996</v>
      </c>
    </row>
    <row r="8138" spans="2:5" ht="50.1" customHeight="1">
      <c r="B8138" s="23">
        <v>37973</v>
      </c>
      <c r="C8138" s="23" t="s">
        <v>8650</v>
      </c>
      <c r="D8138" s="23" t="s">
        <v>12296</v>
      </c>
      <c r="E8138" s="24">
        <v>6.57</v>
      </c>
    </row>
    <row r="8139" spans="2:5" ht="50.1" customHeight="1">
      <c r="B8139" s="23">
        <v>37971</v>
      </c>
      <c r="C8139" s="23" t="s">
        <v>8651</v>
      </c>
      <c r="D8139" s="23" t="s">
        <v>12296</v>
      </c>
      <c r="E8139" s="24">
        <v>2.46</v>
      </c>
    </row>
    <row r="8140" spans="2:5" ht="50.1" customHeight="1">
      <c r="B8140" s="23">
        <v>20094</v>
      </c>
      <c r="C8140" s="23" t="s">
        <v>8652</v>
      </c>
      <c r="D8140" s="23" t="s">
        <v>12296</v>
      </c>
      <c r="E8140" s="24">
        <v>11.39</v>
      </c>
    </row>
    <row r="8141" spans="2:5" ht="50.1" customHeight="1">
      <c r="B8141" s="23">
        <v>20095</v>
      </c>
      <c r="C8141" s="23" t="s">
        <v>8653</v>
      </c>
      <c r="D8141" s="23" t="s">
        <v>12296</v>
      </c>
      <c r="E8141" s="24">
        <v>14.51</v>
      </c>
    </row>
    <row r="8142" spans="2:5" ht="50.1" customHeight="1">
      <c r="B8142" s="23">
        <v>1954</v>
      </c>
      <c r="C8142" s="23" t="s">
        <v>8654</v>
      </c>
      <c r="D8142" s="23" t="s">
        <v>12296</v>
      </c>
      <c r="E8142" s="24">
        <v>83.88</v>
      </c>
    </row>
    <row r="8143" spans="2:5" ht="50.1" customHeight="1">
      <c r="B8143" s="23">
        <v>1926</v>
      </c>
      <c r="C8143" s="23" t="s">
        <v>8655</v>
      </c>
      <c r="D8143" s="23" t="s">
        <v>12296</v>
      </c>
      <c r="E8143" s="24">
        <v>1.1100000000000001</v>
      </c>
    </row>
    <row r="8144" spans="2:5" ht="50.1" customHeight="1">
      <c r="B8144" s="23">
        <v>1927</v>
      </c>
      <c r="C8144" s="23" t="s">
        <v>8656</v>
      </c>
      <c r="D8144" s="23" t="s">
        <v>12296</v>
      </c>
      <c r="E8144" s="24">
        <v>1.46</v>
      </c>
    </row>
    <row r="8145" spans="2:5" ht="50.1" customHeight="1">
      <c r="B8145" s="23">
        <v>1923</v>
      </c>
      <c r="C8145" s="23" t="s">
        <v>8657</v>
      </c>
      <c r="D8145" s="23" t="s">
        <v>12296</v>
      </c>
      <c r="E8145" s="24">
        <v>2.39</v>
      </c>
    </row>
    <row r="8146" spans="2:5" ht="50.1" customHeight="1">
      <c r="B8146" s="23">
        <v>1929</v>
      </c>
      <c r="C8146" s="23" t="s">
        <v>8658</v>
      </c>
      <c r="D8146" s="23" t="s">
        <v>12296</v>
      </c>
      <c r="E8146" s="24">
        <v>3.92</v>
      </c>
    </row>
    <row r="8147" spans="2:5" ht="50.1" customHeight="1">
      <c r="B8147" s="23">
        <v>1930</v>
      </c>
      <c r="C8147" s="23" t="s">
        <v>8659</v>
      </c>
      <c r="D8147" s="23" t="s">
        <v>12296</v>
      </c>
      <c r="E8147" s="24">
        <v>7.59</v>
      </c>
    </row>
    <row r="8148" spans="2:5" ht="50.1" customHeight="1">
      <c r="B8148" s="23">
        <v>1924</v>
      </c>
      <c r="C8148" s="23" t="s">
        <v>8660</v>
      </c>
      <c r="D8148" s="23" t="s">
        <v>12296</v>
      </c>
      <c r="E8148" s="24">
        <v>13.09</v>
      </c>
    </row>
    <row r="8149" spans="2:5" ht="50.1" customHeight="1">
      <c r="B8149" s="23">
        <v>1922</v>
      </c>
      <c r="C8149" s="23" t="s">
        <v>8661</v>
      </c>
      <c r="D8149" s="23" t="s">
        <v>12296</v>
      </c>
      <c r="E8149" s="24">
        <v>19.45</v>
      </c>
    </row>
    <row r="8150" spans="2:5" ht="50.1" customHeight="1">
      <c r="B8150" s="23">
        <v>1953</v>
      </c>
      <c r="C8150" s="23" t="s">
        <v>8662</v>
      </c>
      <c r="D8150" s="23" t="s">
        <v>12296</v>
      </c>
      <c r="E8150" s="24">
        <v>33.979999999999997</v>
      </c>
    </row>
    <row r="8151" spans="2:5" ht="50.1" customHeight="1">
      <c r="B8151" s="23">
        <v>1962</v>
      </c>
      <c r="C8151" s="23" t="s">
        <v>8663</v>
      </c>
      <c r="D8151" s="23" t="s">
        <v>12296</v>
      </c>
      <c r="E8151" s="24">
        <v>111.19</v>
      </c>
    </row>
    <row r="8152" spans="2:5" ht="50.1" customHeight="1">
      <c r="B8152" s="23">
        <v>1955</v>
      </c>
      <c r="C8152" s="23" t="s">
        <v>8664</v>
      </c>
      <c r="D8152" s="23" t="s">
        <v>12296</v>
      </c>
      <c r="E8152" s="24">
        <v>1.47</v>
      </c>
    </row>
    <row r="8153" spans="2:5" ht="50.1" customHeight="1">
      <c r="B8153" s="23">
        <v>1956</v>
      </c>
      <c r="C8153" s="23" t="s">
        <v>8665</v>
      </c>
      <c r="D8153" s="23" t="s">
        <v>12296</v>
      </c>
      <c r="E8153" s="24">
        <v>1.89</v>
      </c>
    </row>
    <row r="8154" spans="2:5" ht="50.1" customHeight="1">
      <c r="B8154" s="23">
        <v>1957</v>
      </c>
      <c r="C8154" s="23" t="s">
        <v>8666</v>
      </c>
      <c r="D8154" s="23" t="s">
        <v>12296</v>
      </c>
      <c r="E8154" s="24">
        <v>4.3099999999999996</v>
      </c>
    </row>
    <row r="8155" spans="2:5" ht="50.1" customHeight="1">
      <c r="B8155" s="23">
        <v>1958</v>
      </c>
      <c r="C8155" s="23" t="s">
        <v>8667</v>
      </c>
      <c r="D8155" s="23" t="s">
        <v>12296</v>
      </c>
      <c r="E8155" s="24">
        <v>7.65</v>
      </c>
    </row>
    <row r="8156" spans="2:5" ht="50.1" customHeight="1">
      <c r="B8156" s="23">
        <v>1959</v>
      </c>
      <c r="C8156" s="23" t="s">
        <v>8668</v>
      </c>
      <c r="D8156" s="23" t="s">
        <v>12296</v>
      </c>
      <c r="E8156" s="24">
        <v>9.32</v>
      </c>
    </row>
    <row r="8157" spans="2:5" ht="50.1" customHeight="1">
      <c r="B8157" s="23">
        <v>1925</v>
      </c>
      <c r="C8157" s="23" t="s">
        <v>8669</v>
      </c>
      <c r="D8157" s="23" t="s">
        <v>12296</v>
      </c>
      <c r="E8157" s="24">
        <v>23.05</v>
      </c>
    </row>
    <row r="8158" spans="2:5" ht="50.1" customHeight="1">
      <c r="B8158" s="23">
        <v>1960</v>
      </c>
      <c r="C8158" s="23" t="s">
        <v>8670</v>
      </c>
      <c r="D8158" s="23" t="s">
        <v>12296</v>
      </c>
      <c r="E8158" s="24">
        <v>32.78</v>
      </c>
    </row>
    <row r="8159" spans="2:5" ht="50.1" customHeight="1">
      <c r="B8159" s="23">
        <v>1961</v>
      </c>
      <c r="C8159" s="23" t="s">
        <v>8671</v>
      </c>
      <c r="D8159" s="23" t="s">
        <v>12296</v>
      </c>
      <c r="E8159" s="24">
        <v>47.1</v>
      </c>
    </row>
    <row r="8160" spans="2:5" ht="50.1" customHeight="1">
      <c r="B8160" s="23">
        <v>38426</v>
      </c>
      <c r="C8160" s="23" t="s">
        <v>8672</v>
      </c>
      <c r="D8160" s="23" t="s">
        <v>12296</v>
      </c>
      <c r="E8160" s="24">
        <v>14.14</v>
      </c>
    </row>
    <row r="8161" spans="2:5" ht="50.1" customHeight="1">
      <c r="B8161" s="23">
        <v>38423</v>
      </c>
      <c r="C8161" s="23" t="s">
        <v>8673</v>
      </c>
      <c r="D8161" s="23" t="s">
        <v>12296</v>
      </c>
      <c r="E8161" s="24">
        <v>32.07</v>
      </c>
    </row>
    <row r="8162" spans="2:5" ht="50.1" customHeight="1">
      <c r="B8162" s="23">
        <v>38421</v>
      </c>
      <c r="C8162" s="23" t="s">
        <v>8674</v>
      </c>
      <c r="D8162" s="23" t="s">
        <v>12296</v>
      </c>
      <c r="E8162" s="24">
        <v>15.14</v>
      </c>
    </row>
    <row r="8163" spans="2:5" ht="50.1" customHeight="1">
      <c r="B8163" s="23">
        <v>38422</v>
      </c>
      <c r="C8163" s="23" t="s">
        <v>8675</v>
      </c>
      <c r="D8163" s="23" t="s">
        <v>12296</v>
      </c>
      <c r="E8163" s="24">
        <v>22.13</v>
      </c>
    </row>
    <row r="8164" spans="2:5" ht="50.1" customHeight="1">
      <c r="B8164" s="23">
        <v>39866</v>
      </c>
      <c r="C8164" s="23" t="s">
        <v>8676</v>
      </c>
      <c r="D8164" s="23" t="s">
        <v>12296</v>
      </c>
      <c r="E8164" s="24">
        <v>9.3800000000000008</v>
      </c>
    </row>
    <row r="8165" spans="2:5" ht="50.1" customHeight="1">
      <c r="B8165" s="23">
        <v>39867</v>
      </c>
      <c r="C8165" s="23" t="s">
        <v>8677</v>
      </c>
      <c r="D8165" s="23" t="s">
        <v>12296</v>
      </c>
      <c r="E8165" s="24">
        <v>20.86</v>
      </c>
    </row>
    <row r="8166" spans="2:5" ht="50.1" customHeight="1">
      <c r="B8166" s="23">
        <v>39868</v>
      </c>
      <c r="C8166" s="23" t="s">
        <v>8678</v>
      </c>
      <c r="D8166" s="23" t="s">
        <v>12296</v>
      </c>
      <c r="E8166" s="24">
        <v>37.58</v>
      </c>
    </row>
    <row r="8167" spans="2:5" ht="50.1" customHeight="1">
      <c r="B8167" s="23">
        <v>37999</v>
      </c>
      <c r="C8167" s="23" t="s">
        <v>8679</v>
      </c>
      <c r="D8167" s="23" t="s">
        <v>12296</v>
      </c>
      <c r="E8167" s="24">
        <v>3.93</v>
      </c>
    </row>
    <row r="8168" spans="2:5" ht="50.1" customHeight="1">
      <c r="B8168" s="23">
        <v>38000</v>
      </c>
      <c r="C8168" s="23" t="s">
        <v>8680</v>
      </c>
      <c r="D8168" s="23" t="s">
        <v>12296</v>
      </c>
      <c r="E8168" s="24">
        <v>5.2</v>
      </c>
    </row>
    <row r="8169" spans="2:5" ht="50.1" customHeight="1">
      <c r="B8169" s="23">
        <v>38129</v>
      </c>
      <c r="C8169" s="23" t="s">
        <v>8681</v>
      </c>
      <c r="D8169" s="23" t="s">
        <v>12296</v>
      </c>
      <c r="E8169" s="24">
        <v>2.5499999999999998</v>
      </c>
    </row>
    <row r="8170" spans="2:5" ht="50.1" customHeight="1">
      <c r="B8170" s="23">
        <v>38025</v>
      </c>
      <c r="C8170" s="23" t="s">
        <v>8682</v>
      </c>
      <c r="D8170" s="23" t="s">
        <v>12296</v>
      </c>
      <c r="E8170" s="24">
        <v>4.25</v>
      </c>
    </row>
    <row r="8171" spans="2:5" ht="50.1" customHeight="1">
      <c r="B8171" s="23">
        <v>38026</v>
      </c>
      <c r="C8171" s="23" t="s">
        <v>8683</v>
      </c>
      <c r="D8171" s="23" t="s">
        <v>12296</v>
      </c>
      <c r="E8171" s="24">
        <v>11.4</v>
      </c>
    </row>
    <row r="8172" spans="2:5" ht="50.1" customHeight="1">
      <c r="B8172" s="23">
        <v>1858</v>
      </c>
      <c r="C8172" s="23" t="s">
        <v>8684</v>
      </c>
      <c r="D8172" s="23" t="s">
        <v>12296</v>
      </c>
      <c r="E8172" s="24">
        <v>15.96</v>
      </c>
    </row>
    <row r="8173" spans="2:5" ht="50.1" customHeight="1">
      <c r="B8173" s="23">
        <v>1844</v>
      </c>
      <c r="C8173" s="23" t="s">
        <v>8685</v>
      </c>
      <c r="D8173" s="23" t="s">
        <v>12296</v>
      </c>
      <c r="E8173" s="24">
        <v>58.83</v>
      </c>
    </row>
    <row r="8174" spans="2:5" ht="50.1" customHeight="1">
      <c r="B8174" s="23">
        <v>1863</v>
      </c>
      <c r="C8174" s="23" t="s">
        <v>8686</v>
      </c>
      <c r="D8174" s="23" t="s">
        <v>12296</v>
      </c>
      <c r="E8174" s="24">
        <v>23.15</v>
      </c>
    </row>
    <row r="8175" spans="2:5" ht="50.1" customHeight="1">
      <c r="B8175" s="23">
        <v>1865</v>
      </c>
      <c r="C8175" s="23" t="s">
        <v>8687</v>
      </c>
      <c r="D8175" s="23" t="s">
        <v>12296</v>
      </c>
      <c r="E8175" s="24">
        <v>84.48</v>
      </c>
    </row>
    <row r="8176" spans="2:5" ht="50.1" customHeight="1">
      <c r="B8176" s="23">
        <v>36355</v>
      </c>
      <c r="C8176" s="23" t="s">
        <v>8688</v>
      </c>
      <c r="D8176" s="23" t="s">
        <v>12296</v>
      </c>
      <c r="E8176" s="24">
        <v>3.76</v>
      </c>
    </row>
    <row r="8177" spans="2:5" ht="50.1" customHeight="1">
      <c r="B8177" s="23">
        <v>36356</v>
      </c>
      <c r="C8177" s="23" t="s">
        <v>8689</v>
      </c>
      <c r="D8177" s="23" t="s">
        <v>12296</v>
      </c>
      <c r="E8177" s="24">
        <v>6.32</v>
      </c>
    </row>
    <row r="8178" spans="2:5" ht="50.1" customHeight="1">
      <c r="B8178" s="23">
        <v>1932</v>
      </c>
      <c r="C8178" s="23" t="s">
        <v>8690</v>
      </c>
      <c r="D8178" s="23" t="s">
        <v>12296</v>
      </c>
      <c r="E8178" s="24">
        <v>5.46</v>
      </c>
    </row>
    <row r="8179" spans="2:5" ht="50.1" customHeight="1">
      <c r="B8179" s="23">
        <v>1933</v>
      </c>
      <c r="C8179" s="23" t="s">
        <v>8691</v>
      </c>
      <c r="D8179" s="23" t="s">
        <v>12296</v>
      </c>
      <c r="E8179" s="24">
        <v>2.4</v>
      </c>
    </row>
    <row r="8180" spans="2:5" ht="50.1" customHeight="1">
      <c r="B8180" s="23">
        <v>1951</v>
      </c>
      <c r="C8180" s="23" t="s">
        <v>8692</v>
      </c>
      <c r="D8180" s="23" t="s">
        <v>12296</v>
      </c>
      <c r="E8180" s="24">
        <v>10.69</v>
      </c>
    </row>
    <row r="8181" spans="2:5" ht="50.1" customHeight="1">
      <c r="B8181" s="23">
        <v>1966</v>
      </c>
      <c r="C8181" s="23" t="s">
        <v>8693</v>
      </c>
      <c r="D8181" s="23" t="s">
        <v>12296</v>
      </c>
      <c r="E8181" s="24">
        <v>12.29</v>
      </c>
    </row>
    <row r="8182" spans="2:5" ht="50.1" customHeight="1">
      <c r="B8182" s="23">
        <v>1952</v>
      </c>
      <c r="C8182" s="23" t="s">
        <v>8694</v>
      </c>
      <c r="D8182" s="23" t="s">
        <v>12296</v>
      </c>
      <c r="E8182" s="24">
        <v>46.18</v>
      </c>
    </row>
    <row r="8183" spans="2:5" ht="50.1" customHeight="1">
      <c r="B8183" s="23">
        <v>20104</v>
      </c>
      <c r="C8183" s="23" t="s">
        <v>8695</v>
      </c>
      <c r="D8183" s="23" t="s">
        <v>12296</v>
      </c>
      <c r="E8183" s="24">
        <v>341.21</v>
      </c>
    </row>
    <row r="8184" spans="2:5" ht="50.1" customHeight="1">
      <c r="B8184" s="23">
        <v>20105</v>
      </c>
      <c r="C8184" s="23" t="s">
        <v>8696</v>
      </c>
      <c r="D8184" s="23" t="s">
        <v>12296</v>
      </c>
      <c r="E8184" s="24">
        <v>531.47</v>
      </c>
    </row>
    <row r="8185" spans="2:5" ht="50.1" customHeight="1">
      <c r="B8185" s="23">
        <v>1965</v>
      </c>
      <c r="C8185" s="23" t="s">
        <v>8697</v>
      </c>
      <c r="D8185" s="23" t="s">
        <v>12296</v>
      </c>
      <c r="E8185" s="24">
        <v>24.93</v>
      </c>
    </row>
    <row r="8186" spans="2:5" ht="50.1" customHeight="1">
      <c r="B8186" s="23">
        <v>10765</v>
      </c>
      <c r="C8186" s="23" t="s">
        <v>8698</v>
      </c>
      <c r="D8186" s="23" t="s">
        <v>12296</v>
      </c>
      <c r="E8186" s="24">
        <v>6.3</v>
      </c>
    </row>
    <row r="8187" spans="2:5" ht="50.1" customHeight="1">
      <c r="B8187" s="23">
        <v>10767</v>
      </c>
      <c r="C8187" s="23" t="s">
        <v>8699</v>
      </c>
      <c r="D8187" s="23" t="s">
        <v>12296</v>
      </c>
      <c r="E8187" s="24">
        <v>20.64</v>
      </c>
    </row>
    <row r="8188" spans="2:5" ht="50.1" customHeight="1">
      <c r="B8188" s="23">
        <v>1970</v>
      </c>
      <c r="C8188" s="23" t="s">
        <v>8700</v>
      </c>
      <c r="D8188" s="23" t="s">
        <v>12296</v>
      </c>
      <c r="E8188" s="24">
        <v>25.87</v>
      </c>
    </row>
    <row r="8189" spans="2:5" ht="50.1" customHeight="1">
      <c r="B8189" s="23">
        <v>1967</v>
      </c>
      <c r="C8189" s="23" t="s">
        <v>8701</v>
      </c>
      <c r="D8189" s="23" t="s">
        <v>12296</v>
      </c>
      <c r="E8189" s="24">
        <v>2.88</v>
      </c>
    </row>
    <row r="8190" spans="2:5" ht="50.1" customHeight="1">
      <c r="B8190" s="23">
        <v>1968</v>
      </c>
      <c r="C8190" s="23" t="s">
        <v>8702</v>
      </c>
      <c r="D8190" s="23" t="s">
        <v>12296</v>
      </c>
      <c r="E8190" s="24">
        <v>6.03</v>
      </c>
    </row>
    <row r="8191" spans="2:5" ht="50.1" customHeight="1">
      <c r="B8191" s="23">
        <v>1969</v>
      </c>
      <c r="C8191" s="23" t="s">
        <v>8703</v>
      </c>
      <c r="D8191" s="23" t="s">
        <v>12296</v>
      </c>
      <c r="E8191" s="24">
        <v>17.739999999999998</v>
      </c>
    </row>
    <row r="8192" spans="2:5" ht="50.1" customHeight="1">
      <c r="B8192" s="23">
        <v>1839</v>
      </c>
      <c r="C8192" s="23" t="s">
        <v>8704</v>
      </c>
      <c r="D8192" s="23" t="s">
        <v>12296</v>
      </c>
      <c r="E8192" s="24">
        <v>95.21</v>
      </c>
    </row>
    <row r="8193" spans="2:5" ht="50.1" customHeight="1">
      <c r="B8193" s="23">
        <v>1835</v>
      </c>
      <c r="C8193" s="23" t="s">
        <v>8705</v>
      </c>
      <c r="D8193" s="23" t="s">
        <v>12296</v>
      </c>
      <c r="E8193" s="24">
        <v>20.239999999999998</v>
      </c>
    </row>
    <row r="8194" spans="2:5" ht="50.1" customHeight="1">
      <c r="B8194" s="23">
        <v>1823</v>
      </c>
      <c r="C8194" s="23" t="s">
        <v>8706</v>
      </c>
      <c r="D8194" s="23" t="s">
        <v>12296</v>
      </c>
      <c r="E8194" s="24">
        <v>39.14</v>
      </c>
    </row>
    <row r="8195" spans="2:5" ht="50.1" customHeight="1">
      <c r="B8195" s="23">
        <v>1827</v>
      </c>
      <c r="C8195" s="23" t="s">
        <v>8707</v>
      </c>
      <c r="D8195" s="23" t="s">
        <v>12296</v>
      </c>
      <c r="E8195" s="24">
        <v>94.28</v>
      </c>
    </row>
    <row r="8196" spans="2:5" ht="50.1" customHeight="1">
      <c r="B8196" s="23">
        <v>1831</v>
      </c>
      <c r="C8196" s="23" t="s">
        <v>8708</v>
      </c>
      <c r="D8196" s="23" t="s">
        <v>12296</v>
      </c>
      <c r="E8196" s="24">
        <v>20.58</v>
      </c>
    </row>
    <row r="8197" spans="2:5" ht="50.1" customHeight="1">
      <c r="B8197" s="23">
        <v>1825</v>
      </c>
      <c r="C8197" s="23" t="s">
        <v>8709</v>
      </c>
      <c r="D8197" s="23" t="s">
        <v>12296</v>
      </c>
      <c r="E8197" s="24">
        <v>50.8</v>
      </c>
    </row>
    <row r="8198" spans="2:5" ht="50.1" customHeight="1">
      <c r="B8198" s="23">
        <v>1828</v>
      </c>
      <c r="C8198" s="23" t="s">
        <v>8710</v>
      </c>
      <c r="D8198" s="23" t="s">
        <v>12296</v>
      </c>
      <c r="E8198" s="24">
        <v>115.06</v>
      </c>
    </row>
    <row r="8199" spans="2:5" ht="50.1" customHeight="1">
      <c r="B8199" s="23">
        <v>1845</v>
      </c>
      <c r="C8199" s="23" t="s">
        <v>8711</v>
      </c>
      <c r="D8199" s="23" t="s">
        <v>12296</v>
      </c>
      <c r="E8199" s="24">
        <v>25.79</v>
      </c>
    </row>
    <row r="8200" spans="2:5" ht="50.1" customHeight="1">
      <c r="B8200" s="23">
        <v>1824</v>
      </c>
      <c r="C8200" s="23" t="s">
        <v>8712</v>
      </c>
      <c r="D8200" s="23" t="s">
        <v>12296</v>
      </c>
      <c r="E8200" s="24">
        <v>60.89</v>
      </c>
    </row>
    <row r="8201" spans="2:5" ht="50.1" customHeight="1">
      <c r="B8201" s="23">
        <v>1941</v>
      </c>
      <c r="C8201" s="23" t="s">
        <v>8713</v>
      </c>
      <c r="D8201" s="23" t="s">
        <v>12296</v>
      </c>
      <c r="E8201" s="24">
        <v>16.43</v>
      </c>
    </row>
    <row r="8202" spans="2:5" ht="50.1" customHeight="1">
      <c r="B8202" s="23">
        <v>1940</v>
      </c>
      <c r="C8202" s="23" t="s">
        <v>8714</v>
      </c>
      <c r="D8202" s="23" t="s">
        <v>12296</v>
      </c>
      <c r="E8202" s="24">
        <v>12.42</v>
      </c>
    </row>
    <row r="8203" spans="2:5" ht="50.1" customHeight="1">
      <c r="B8203" s="23">
        <v>1937</v>
      </c>
      <c r="C8203" s="23" t="s">
        <v>8715</v>
      </c>
      <c r="D8203" s="23" t="s">
        <v>12296</v>
      </c>
      <c r="E8203" s="24">
        <v>2.58</v>
      </c>
    </row>
    <row r="8204" spans="2:5" ht="50.1" customHeight="1">
      <c r="B8204" s="23">
        <v>1939</v>
      </c>
      <c r="C8204" s="23" t="s">
        <v>8716</v>
      </c>
      <c r="D8204" s="23" t="s">
        <v>12296</v>
      </c>
      <c r="E8204" s="24">
        <v>5.0999999999999996</v>
      </c>
    </row>
    <row r="8205" spans="2:5" ht="50.1" customHeight="1">
      <c r="B8205" s="23">
        <v>1942</v>
      </c>
      <c r="C8205" s="23" t="s">
        <v>8717</v>
      </c>
      <c r="D8205" s="23" t="s">
        <v>12296</v>
      </c>
      <c r="E8205" s="24">
        <v>23.45</v>
      </c>
    </row>
    <row r="8206" spans="2:5" ht="50.1" customHeight="1">
      <c r="B8206" s="23">
        <v>1938</v>
      </c>
      <c r="C8206" s="23" t="s">
        <v>8718</v>
      </c>
      <c r="D8206" s="23" t="s">
        <v>12296</v>
      </c>
      <c r="E8206" s="24">
        <v>3.26</v>
      </c>
    </row>
    <row r="8207" spans="2:5" ht="50.1" customHeight="1">
      <c r="B8207" s="23">
        <v>42692</v>
      </c>
      <c r="C8207" s="23" t="s">
        <v>8719</v>
      </c>
      <c r="D8207" s="23" t="s">
        <v>12296</v>
      </c>
      <c r="E8207" s="24">
        <v>187.44</v>
      </c>
    </row>
    <row r="8208" spans="2:5" ht="50.1" customHeight="1">
      <c r="B8208" s="23">
        <v>42693</v>
      </c>
      <c r="C8208" s="23" t="s">
        <v>8720</v>
      </c>
      <c r="D8208" s="23" t="s">
        <v>12296</v>
      </c>
      <c r="E8208" s="24">
        <v>308.33</v>
      </c>
    </row>
    <row r="8209" spans="2:5" ht="50.1" customHeight="1">
      <c r="B8209" s="23">
        <v>42695</v>
      </c>
      <c r="C8209" s="23" t="s">
        <v>8721</v>
      </c>
      <c r="D8209" s="23" t="s">
        <v>12296</v>
      </c>
      <c r="E8209" s="24">
        <v>234.44</v>
      </c>
    </row>
    <row r="8210" spans="2:5" ht="50.1" customHeight="1">
      <c r="B8210" s="23">
        <v>42694</v>
      </c>
      <c r="C8210" s="23" t="s">
        <v>8722</v>
      </c>
      <c r="D8210" s="23" t="s">
        <v>12296</v>
      </c>
      <c r="E8210" s="24">
        <v>346.59</v>
      </c>
    </row>
    <row r="8211" spans="2:5" ht="50.1" customHeight="1">
      <c r="B8211" s="23">
        <v>20097</v>
      </c>
      <c r="C8211" s="23" t="s">
        <v>8723</v>
      </c>
      <c r="D8211" s="23" t="s">
        <v>12296</v>
      </c>
      <c r="E8211" s="24">
        <v>24.44</v>
      </c>
    </row>
    <row r="8212" spans="2:5" ht="50.1" customHeight="1">
      <c r="B8212" s="23">
        <v>20098</v>
      </c>
      <c r="C8212" s="23" t="s">
        <v>8724</v>
      </c>
      <c r="D8212" s="23" t="s">
        <v>12296</v>
      </c>
      <c r="E8212" s="24">
        <v>82.42</v>
      </c>
    </row>
    <row r="8213" spans="2:5" ht="50.1" customHeight="1">
      <c r="B8213" s="23">
        <v>20096</v>
      </c>
      <c r="C8213" s="23" t="s">
        <v>8725</v>
      </c>
      <c r="D8213" s="23" t="s">
        <v>12296</v>
      </c>
      <c r="E8213" s="24">
        <v>15.99</v>
      </c>
    </row>
    <row r="8214" spans="2:5" ht="50.1" customHeight="1">
      <c r="B8214" s="23">
        <v>1964</v>
      </c>
      <c r="C8214" s="23" t="s">
        <v>8726</v>
      </c>
      <c r="D8214" s="23" t="s">
        <v>12296</v>
      </c>
      <c r="E8214" s="24">
        <v>14.78</v>
      </c>
    </row>
    <row r="8215" spans="2:5" ht="50.1" customHeight="1">
      <c r="B8215" s="23">
        <v>1880</v>
      </c>
      <c r="C8215" s="23" t="s">
        <v>8727</v>
      </c>
      <c r="D8215" s="23" t="s">
        <v>12296</v>
      </c>
      <c r="E8215" s="24">
        <v>2.1800000000000002</v>
      </c>
    </row>
    <row r="8216" spans="2:5" ht="50.1" customHeight="1">
      <c r="B8216" s="23">
        <v>39274</v>
      </c>
      <c r="C8216" s="23" t="s">
        <v>8728</v>
      </c>
      <c r="D8216" s="23" t="s">
        <v>12296</v>
      </c>
      <c r="E8216" s="24">
        <v>1.69</v>
      </c>
    </row>
    <row r="8217" spans="2:5" ht="50.1" customHeight="1">
      <c r="B8217" s="23">
        <v>2628</v>
      </c>
      <c r="C8217" s="23" t="s">
        <v>8729</v>
      </c>
      <c r="D8217" s="23" t="s">
        <v>12296</v>
      </c>
      <c r="E8217" s="24">
        <v>126.38</v>
      </c>
    </row>
    <row r="8218" spans="2:5" ht="50.1" customHeight="1">
      <c r="B8218" s="23">
        <v>2622</v>
      </c>
      <c r="C8218" s="23" t="s">
        <v>8730</v>
      </c>
      <c r="D8218" s="23" t="s">
        <v>12296</v>
      </c>
      <c r="E8218" s="24">
        <v>3</v>
      </c>
    </row>
    <row r="8219" spans="2:5" ht="50.1" customHeight="1">
      <c r="B8219" s="23">
        <v>2623</v>
      </c>
      <c r="C8219" s="23" t="s">
        <v>8731</v>
      </c>
      <c r="D8219" s="23" t="s">
        <v>12296</v>
      </c>
      <c r="E8219" s="24">
        <v>3.61</v>
      </c>
    </row>
    <row r="8220" spans="2:5" ht="50.1" customHeight="1">
      <c r="B8220" s="23">
        <v>2624</v>
      </c>
      <c r="C8220" s="23" t="s">
        <v>8732</v>
      </c>
      <c r="D8220" s="23" t="s">
        <v>12296</v>
      </c>
      <c r="E8220" s="24">
        <v>5.74</v>
      </c>
    </row>
    <row r="8221" spans="2:5" ht="50.1" customHeight="1">
      <c r="B8221" s="23">
        <v>2625</v>
      </c>
      <c r="C8221" s="23" t="s">
        <v>8733</v>
      </c>
      <c r="D8221" s="23" t="s">
        <v>12296</v>
      </c>
      <c r="E8221" s="24">
        <v>12.12</v>
      </c>
    </row>
    <row r="8222" spans="2:5" ht="50.1" customHeight="1">
      <c r="B8222" s="23">
        <v>2626</v>
      </c>
      <c r="C8222" s="23" t="s">
        <v>8734</v>
      </c>
      <c r="D8222" s="23" t="s">
        <v>12296</v>
      </c>
      <c r="E8222" s="24">
        <v>17.77</v>
      </c>
    </row>
    <row r="8223" spans="2:5" ht="50.1" customHeight="1">
      <c r="B8223" s="23">
        <v>2630</v>
      </c>
      <c r="C8223" s="23" t="s">
        <v>8735</v>
      </c>
      <c r="D8223" s="23" t="s">
        <v>12296</v>
      </c>
      <c r="E8223" s="24">
        <v>27.02</v>
      </c>
    </row>
    <row r="8224" spans="2:5" ht="50.1" customHeight="1">
      <c r="B8224" s="23">
        <v>2627</v>
      </c>
      <c r="C8224" s="23" t="s">
        <v>8736</v>
      </c>
      <c r="D8224" s="23" t="s">
        <v>12296</v>
      </c>
      <c r="E8224" s="24">
        <v>47.6</v>
      </c>
    </row>
    <row r="8225" spans="2:5" ht="50.1" customHeight="1">
      <c r="B8225" s="23">
        <v>2629</v>
      </c>
      <c r="C8225" s="23" t="s">
        <v>8737</v>
      </c>
      <c r="D8225" s="23" t="s">
        <v>12296</v>
      </c>
      <c r="E8225" s="24">
        <v>64.38</v>
      </c>
    </row>
    <row r="8226" spans="2:5" ht="50.1" customHeight="1">
      <c r="B8226" s="23">
        <v>12033</v>
      </c>
      <c r="C8226" s="23" t="s">
        <v>8738</v>
      </c>
      <c r="D8226" s="23" t="s">
        <v>12296</v>
      </c>
      <c r="E8226" s="24">
        <v>6.98</v>
      </c>
    </row>
    <row r="8227" spans="2:5" ht="50.1" customHeight="1">
      <c r="B8227" s="23">
        <v>40408</v>
      </c>
      <c r="C8227" s="23" t="s">
        <v>8739</v>
      </c>
      <c r="D8227" s="23" t="s">
        <v>12296</v>
      </c>
      <c r="E8227" s="24">
        <v>4.58</v>
      </c>
    </row>
    <row r="8228" spans="2:5" ht="50.1" customHeight="1">
      <c r="B8228" s="23">
        <v>40409</v>
      </c>
      <c r="C8228" s="23" t="s">
        <v>8740</v>
      </c>
      <c r="D8228" s="23" t="s">
        <v>12296</v>
      </c>
      <c r="E8228" s="24">
        <v>1.62</v>
      </c>
    </row>
    <row r="8229" spans="2:5" ht="50.1" customHeight="1">
      <c r="B8229" s="23">
        <v>39276</v>
      </c>
      <c r="C8229" s="23" t="s">
        <v>8741</v>
      </c>
      <c r="D8229" s="23" t="s">
        <v>12296</v>
      </c>
      <c r="E8229" s="24">
        <v>4.13</v>
      </c>
    </row>
    <row r="8230" spans="2:5" ht="50.1" customHeight="1">
      <c r="B8230" s="23">
        <v>39277</v>
      </c>
      <c r="C8230" s="23" t="s">
        <v>8742</v>
      </c>
      <c r="D8230" s="23" t="s">
        <v>12296</v>
      </c>
      <c r="E8230" s="24">
        <v>11.16</v>
      </c>
    </row>
    <row r="8231" spans="2:5" ht="50.1" customHeight="1">
      <c r="B8231" s="23">
        <v>12034</v>
      </c>
      <c r="C8231" s="23" t="s">
        <v>8743</v>
      </c>
      <c r="D8231" s="23" t="s">
        <v>12296</v>
      </c>
      <c r="E8231" s="24">
        <v>3.16</v>
      </c>
    </row>
    <row r="8232" spans="2:5" ht="50.1" customHeight="1">
      <c r="B8232" s="23">
        <v>39879</v>
      </c>
      <c r="C8232" s="23" t="s">
        <v>8744</v>
      </c>
      <c r="D8232" s="23" t="s">
        <v>12296</v>
      </c>
      <c r="E8232" s="24">
        <v>2.63</v>
      </c>
    </row>
    <row r="8233" spans="2:5" ht="50.1" customHeight="1">
      <c r="B8233" s="23">
        <v>39880</v>
      </c>
      <c r="C8233" s="23" t="s">
        <v>8745</v>
      </c>
      <c r="D8233" s="23" t="s">
        <v>12296</v>
      </c>
      <c r="E8233" s="24">
        <v>5.84</v>
      </c>
    </row>
    <row r="8234" spans="2:5" ht="50.1" customHeight="1">
      <c r="B8234" s="23">
        <v>39881</v>
      </c>
      <c r="C8234" s="23" t="s">
        <v>8746</v>
      </c>
      <c r="D8234" s="23" t="s">
        <v>12296</v>
      </c>
      <c r="E8234" s="24">
        <v>9.3699999999999992</v>
      </c>
    </row>
    <row r="8235" spans="2:5" ht="50.1" customHeight="1">
      <c r="B8235" s="23">
        <v>39882</v>
      </c>
      <c r="C8235" s="23" t="s">
        <v>8747</v>
      </c>
      <c r="D8235" s="23" t="s">
        <v>12296</v>
      </c>
      <c r="E8235" s="24">
        <v>24.69</v>
      </c>
    </row>
    <row r="8236" spans="2:5" ht="50.1" customHeight="1">
      <c r="B8236" s="23">
        <v>39883</v>
      </c>
      <c r="C8236" s="23" t="s">
        <v>8748</v>
      </c>
      <c r="D8236" s="23" t="s">
        <v>12296</v>
      </c>
      <c r="E8236" s="24">
        <v>39.43</v>
      </c>
    </row>
    <row r="8237" spans="2:5" ht="50.1" customHeight="1">
      <c r="B8237" s="23">
        <v>39884</v>
      </c>
      <c r="C8237" s="23" t="s">
        <v>8749</v>
      </c>
      <c r="D8237" s="23" t="s">
        <v>12296</v>
      </c>
      <c r="E8237" s="24">
        <v>58.57</v>
      </c>
    </row>
    <row r="8238" spans="2:5" ht="50.1" customHeight="1">
      <c r="B8238" s="23">
        <v>39885</v>
      </c>
      <c r="C8238" s="23" t="s">
        <v>8750</v>
      </c>
      <c r="D8238" s="23" t="s">
        <v>12296</v>
      </c>
      <c r="E8238" s="24">
        <v>139.21</v>
      </c>
    </row>
    <row r="8239" spans="2:5" ht="50.1" customHeight="1">
      <c r="B8239" s="23">
        <v>1777</v>
      </c>
      <c r="C8239" s="23" t="s">
        <v>8751</v>
      </c>
      <c r="D8239" s="23" t="s">
        <v>12296</v>
      </c>
      <c r="E8239" s="24">
        <v>47.35</v>
      </c>
    </row>
    <row r="8240" spans="2:5" ht="50.1" customHeight="1">
      <c r="B8240" s="23">
        <v>1819</v>
      </c>
      <c r="C8240" s="23" t="s">
        <v>8752</v>
      </c>
      <c r="D8240" s="23" t="s">
        <v>12296</v>
      </c>
      <c r="E8240" s="24">
        <v>34.450000000000003</v>
      </c>
    </row>
    <row r="8241" spans="2:5" ht="50.1" customHeight="1">
      <c r="B8241" s="23">
        <v>1775</v>
      </c>
      <c r="C8241" s="23" t="s">
        <v>8753</v>
      </c>
      <c r="D8241" s="23" t="s">
        <v>12296</v>
      </c>
      <c r="E8241" s="24">
        <v>10.3</v>
      </c>
    </row>
    <row r="8242" spans="2:5" ht="50.1" customHeight="1">
      <c r="B8242" s="23">
        <v>1776</v>
      </c>
      <c r="C8242" s="23" t="s">
        <v>8754</v>
      </c>
      <c r="D8242" s="23" t="s">
        <v>12296</v>
      </c>
      <c r="E8242" s="24">
        <v>28.03</v>
      </c>
    </row>
    <row r="8243" spans="2:5" ht="50.1" customHeight="1">
      <c r="B8243" s="23">
        <v>1778</v>
      </c>
      <c r="C8243" s="23" t="s">
        <v>8755</v>
      </c>
      <c r="D8243" s="23" t="s">
        <v>12296</v>
      </c>
      <c r="E8243" s="24">
        <v>114.62</v>
      </c>
    </row>
    <row r="8244" spans="2:5" ht="50.1" customHeight="1">
      <c r="B8244" s="23">
        <v>1818</v>
      </c>
      <c r="C8244" s="23" t="s">
        <v>8756</v>
      </c>
      <c r="D8244" s="23" t="s">
        <v>12296</v>
      </c>
      <c r="E8244" s="24">
        <v>76.08</v>
      </c>
    </row>
    <row r="8245" spans="2:5" ht="50.1" customHeight="1">
      <c r="B8245" s="23">
        <v>1820</v>
      </c>
      <c r="C8245" s="23" t="s">
        <v>8757</v>
      </c>
      <c r="D8245" s="23" t="s">
        <v>12296</v>
      </c>
      <c r="E8245" s="24">
        <v>14.88</v>
      </c>
    </row>
    <row r="8246" spans="2:5" ht="50.1" customHeight="1">
      <c r="B8246" s="23">
        <v>1779</v>
      </c>
      <c r="C8246" s="23" t="s">
        <v>8758</v>
      </c>
      <c r="D8246" s="23" t="s">
        <v>12296</v>
      </c>
      <c r="E8246" s="24">
        <v>166.69</v>
      </c>
    </row>
    <row r="8247" spans="2:5" ht="50.1" customHeight="1">
      <c r="B8247" s="23">
        <v>1780</v>
      </c>
      <c r="C8247" s="23" t="s">
        <v>8759</v>
      </c>
      <c r="D8247" s="23" t="s">
        <v>12296</v>
      </c>
      <c r="E8247" s="24">
        <v>343.65</v>
      </c>
    </row>
    <row r="8248" spans="2:5" ht="50.1" customHeight="1">
      <c r="B8248" s="23">
        <v>1783</v>
      </c>
      <c r="C8248" s="23" t="s">
        <v>8760</v>
      </c>
      <c r="D8248" s="23" t="s">
        <v>12296</v>
      </c>
      <c r="E8248" s="24">
        <v>36.33</v>
      </c>
    </row>
    <row r="8249" spans="2:5" ht="50.1" customHeight="1">
      <c r="B8249" s="23">
        <v>1782</v>
      </c>
      <c r="C8249" s="23" t="s">
        <v>8761</v>
      </c>
      <c r="D8249" s="23" t="s">
        <v>12296</v>
      </c>
      <c r="E8249" s="24">
        <v>28.73</v>
      </c>
    </row>
    <row r="8250" spans="2:5" ht="50.1" customHeight="1">
      <c r="B8250" s="23">
        <v>1817</v>
      </c>
      <c r="C8250" s="23" t="s">
        <v>8762</v>
      </c>
      <c r="D8250" s="23" t="s">
        <v>12296</v>
      </c>
      <c r="E8250" s="24">
        <v>8.56</v>
      </c>
    </row>
    <row r="8251" spans="2:5" ht="50.1" customHeight="1">
      <c r="B8251" s="23">
        <v>1781</v>
      </c>
      <c r="C8251" s="23" t="s">
        <v>8763</v>
      </c>
      <c r="D8251" s="23" t="s">
        <v>12296</v>
      </c>
      <c r="E8251" s="24">
        <v>18.71</v>
      </c>
    </row>
    <row r="8252" spans="2:5" ht="50.1" customHeight="1">
      <c r="B8252" s="23">
        <v>1784</v>
      </c>
      <c r="C8252" s="23" t="s">
        <v>8764</v>
      </c>
      <c r="D8252" s="23" t="s">
        <v>12296</v>
      </c>
      <c r="E8252" s="24">
        <v>102.6</v>
      </c>
    </row>
    <row r="8253" spans="2:5" ht="50.1" customHeight="1">
      <c r="B8253" s="23">
        <v>1810</v>
      </c>
      <c r="C8253" s="23" t="s">
        <v>8765</v>
      </c>
      <c r="D8253" s="23" t="s">
        <v>12296</v>
      </c>
      <c r="E8253" s="24">
        <v>56.91</v>
      </c>
    </row>
    <row r="8254" spans="2:5" ht="50.1" customHeight="1">
      <c r="B8254" s="23">
        <v>1811</v>
      </c>
      <c r="C8254" s="23" t="s">
        <v>8766</v>
      </c>
      <c r="D8254" s="23" t="s">
        <v>12296</v>
      </c>
      <c r="E8254" s="24">
        <v>12.31</v>
      </c>
    </row>
    <row r="8255" spans="2:5" ht="50.1" customHeight="1">
      <c r="B8255" s="23">
        <v>1812</v>
      </c>
      <c r="C8255" s="23" t="s">
        <v>8767</v>
      </c>
      <c r="D8255" s="23" t="s">
        <v>12296</v>
      </c>
      <c r="E8255" s="24">
        <v>143.66</v>
      </c>
    </row>
    <row r="8256" spans="2:5" ht="50.1" customHeight="1">
      <c r="B8256" s="23">
        <v>40386</v>
      </c>
      <c r="C8256" s="23" t="s">
        <v>8768</v>
      </c>
      <c r="D8256" s="23" t="s">
        <v>12296</v>
      </c>
      <c r="E8256" s="24">
        <v>41.15</v>
      </c>
    </row>
    <row r="8257" spans="2:5" ht="50.1" customHeight="1">
      <c r="B8257" s="23">
        <v>40384</v>
      </c>
      <c r="C8257" s="23" t="s">
        <v>8769</v>
      </c>
      <c r="D8257" s="23" t="s">
        <v>12296</v>
      </c>
      <c r="E8257" s="24">
        <v>28.17</v>
      </c>
    </row>
    <row r="8258" spans="2:5" ht="50.1" customHeight="1">
      <c r="B8258" s="23">
        <v>40379</v>
      </c>
      <c r="C8258" s="23" t="s">
        <v>8770</v>
      </c>
      <c r="D8258" s="23" t="s">
        <v>12296</v>
      </c>
      <c r="E8258" s="24">
        <v>9.74</v>
      </c>
    </row>
    <row r="8259" spans="2:5" ht="50.1" customHeight="1">
      <c r="B8259" s="23">
        <v>40423</v>
      </c>
      <c r="C8259" s="23" t="s">
        <v>8771</v>
      </c>
      <c r="D8259" s="23" t="s">
        <v>12296</v>
      </c>
      <c r="E8259" s="24">
        <v>18.43</v>
      </c>
    </row>
    <row r="8260" spans="2:5" ht="50.1" customHeight="1">
      <c r="B8260" s="23">
        <v>40389</v>
      </c>
      <c r="C8260" s="23" t="s">
        <v>8772</v>
      </c>
      <c r="D8260" s="23" t="s">
        <v>12296</v>
      </c>
      <c r="E8260" s="24">
        <v>116.89</v>
      </c>
    </row>
    <row r="8261" spans="2:5" ht="50.1" customHeight="1">
      <c r="B8261" s="23">
        <v>40388</v>
      </c>
      <c r="C8261" s="23" t="s">
        <v>8773</v>
      </c>
      <c r="D8261" s="23" t="s">
        <v>12296</v>
      </c>
      <c r="E8261" s="24">
        <v>58.51</v>
      </c>
    </row>
    <row r="8262" spans="2:5" ht="50.1" customHeight="1">
      <c r="B8262" s="23">
        <v>40381</v>
      </c>
      <c r="C8262" s="23" t="s">
        <v>8774</v>
      </c>
      <c r="D8262" s="23" t="s">
        <v>12296</v>
      </c>
      <c r="E8262" s="24">
        <v>12.98</v>
      </c>
    </row>
    <row r="8263" spans="2:5" ht="50.1" customHeight="1">
      <c r="B8263" s="23">
        <v>40391</v>
      </c>
      <c r="C8263" s="23" t="s">
        <v>8775</v>
      </c>
      <c r="D8263" s="23" t="s">
        <v>12296</v>
      </c>
      <c r="E8263" s="24">
        <v>303.39</v>
      </c>
    </row>
    <row r="8264" spans="2:5" ht="50.1" customHeight="1">
      <c r="B8264" s="23">
        <v>40414</v>
      </c>
      <c r="C8264" s="23" t="s">
        <v>8776</v>
      </c>
      <c r="D8264" s="23" t="s">
        <v>12296</v>
      </c>
      <c r="E8264" s="24">
        <v>13.26</v>
      </c>
    </row>
    <row r="8265" spans="2:5" ht="50.1" customHeight="1">
      <c r="B8265" s="23">
        <v>40416</v>
      </c>
      <c r="C8265" s="23" t="s">
        <v>8777</v>
      </c>
      <c r="D8265" s="23" t="s">
        <v>12296</v>
      </c>
      <c r="E8265" s="24">
        <v>18.329999999999998</v>
      </c>
    </row>
    <row r="8266" spans="2:5" ht="50.1" customHeight="1">
      <c r="B8266" s="23">
        <v>40418</v>
      </c>
      <c r="C8266" s="23" t="s">
        <v>8778</v>
      </c>
      <c r="D8266" s="23" t="s">
        <v>12296</v>
      </c>
      <c r="E8266" s="24">
        <v>21.86</v>
      </c>
    </row>
    <row r="8267" spans="2:5" ht="50.1" customHeight="1">
      <c r="B8267" s="23">
        <v>2615</v>
      </c>
      <c r="C8267" s="23" t="s">
        <v>8779</v>
      </c>
      <c r="D8267" s="23" t="s">
        <v>12296</v>
      </c>
      <c r="E8267" s="24">
        <v>83.95</v>
      </c>
    </row>
    <row r="8268" spans="2:5" ht="50.1" customHeight="1">
      <c r="B8268" s="23">
        <v>2635</v>
      </c>
      <c r="C8268" s="23" t="s">
        <v>8780</v>
      </c>
      <c r="D8268" s="23" t="s">
        <v>12296</v>
      </c>
      <c r="E8268" s="24">
        <v>2.5</v>
      </c>
    </row>
    <row r="8269" spans="2:5" ht="50.1" customHeight="1">
      <c r="B8269" s="23">
        <v>2609</v>
      </c>
      <c r="C8269" s="23" t="s">
        <v>8781</v>
      </c>
      <c r="D8269" s="23" t="s">
        <v>12296</v>
      </c>
      <c r="E8269" s="24">
        <v>2.82</v>
      </c>
    </row>
    <row r="8270" spans="2:5" ht="50.1" customHeight="1">
      <c r="B8270" s="23">
        <v>2634</v>
      </c>
      <c r="C8270" s="23" t="s">
        <v>8782</v>
      </c>
      <c r="D8270" s="23" t="s">
        <v>12296</v>
      </c>
      <c r="E8270" s="24">
        <v>3.7</v>
      </c>
    </row>
    <row r="8271" spans="2:5" ht="50.1" customHeight="1">
      <c r="B8271" s="23">
        <v>2611</v>
      </c>
      <c r="C8271" s="23" t="s">
        <v>8783</v>
      </c>
      <c r="D8271" s="23" t="s">
        <v>12296</v>
      </c>
      <c r="E8271" s="24">
        <v>10.43</v>
      </c>
    </row>
    <row r="8272" spans="2:5" ht="50.1" customHeight="1">
      <c r="B8272" s="23">
        <v>2612</v>
      </c>
      <c r="C8272" s="23" t="s">
        <v>8784</v>
      </c>
      <c r="D8272" s="23" t="s">
        <v>12296</v>
      </c>
      <c r="E8272" s="24">
        <v>15.18</v>
      </c>
    </row>
    <row r="8273" spans="2:5" ht="50.1" customHeight="1">
      <c r="B8273" s="23">
        <v>2613</v>
      </c>
      <c r="C8273" s="23" t="s">
        <v>8785</v>
      </c>
      <c r="D8273" s="23" t="s">
        <v>12296</v>
      </c>
      <c r="E8273" s="24">
        <v>36.64</v>
      </c>
    </row>
    <row r="8274" spans="2:5" ht="50.1" customHeight="1">
      <c r="B8274" s="23">
        <v>2614</v>
      </c>
      <c r="C8274" s="23" t="s">
        <v>8786</v>
      </c>
      <c r="D8274" s="23" t="s">
        <v>12296</v>
      </c>
      <c r="E8274" s="24">
        <v>50.96</v>
      </c>
    </row>
    <row r="8275" spans="2:5" ht="50.1" customHeight="1">
      <c r="B8275" s="23">
        <v>34359</v>
      </c>
      <c r="C8275" s="23" t="s">
        <v>8787</v>
      </c>
      <c r="D8275" s="23" t="s">
        <v>12296</v>
      </c>
      <c r="E8275" s="24">
        <v>9.08</v>
      </c>
    </row>
    <row r="8276" spans="2:5" ht="50.1" customHeight="1">
      <c r="B8276" s="23">
        <v>1789</v>
      </c>
      <c r="C8276" s="23" t="s">
        <v>8788</v>
      </c>
      <c r="D8276" s="23" t="s">
        <v>12296</v>
      </c>
      <c r="E8276" s="24">
        <v>45.45</v>
      </c>
    </row>
    <row r="8277" spans="2:5" ht="50.1" customHeight="1">
      <c r="B8277" s="23">
        <v>1788</v>
      </c>
      <c r="C8277" s="23" t="s">
        <v>8789</v>
      </c>
      <c r="D8277" s="23" t="s">
        <v>12296</v>
      </c>
      <c r="E8277" s="24">
        <v>36.43</v>
      </c>
    </row>
    <row r="8278" spans="2:5" ht="50.1" customHeight="1">
      <c r="B8278" s="23">
        <v>1786</v>
      </c>
      <c r="C8278" s="23" t="s">
        <v>8790</v>
      </c>
      <c r="D8278" s="23" t="s">
        <v>12296</v>
      </c>
      <c r="E8278" s="24">
        <v>9.0399999999999991</v>
      </c>
    </row>
    <row r="8279" spans="2:5" ht="50.1" customHeight="1">
      <c r="B8279" s="23">
        <v>1787</v>
      </c>
      <c r="C8279" s="23" t="s">
        <v>8791</v>
      </c>
      <c r="D8279" s="23" t="s">
        <v>12296</v>
      </c>
      <c r="E8279" s="24">
        <v>21.66</v>
      </c>
    </row>
    <row r="8280" spans="2:5" ht="50.1" customHeight="1">
      <c r="B8280" s="23">
        <v>1791</v>
      </c>
      <c r="C8280" s="23" t="s">
        <v>8792</v>
      </c>
      <c r="D8280" s="23" t="s">
        <v>12296</v>
      </c>
      <c r="E8280" s="24">
        <v>131.34</v>
      </c>
    </row>
    <row r="8281" spans="2:5" ht="50.1" customHeight="1">
      <c r="B8281" s="23">
        <v>1790</v>
      </c>
      <c r="C8281" s="23" t="s">
        <v>8793</v>
      </c>
      <c r="D8281" s="23" t="s">
        <v>12296</v>
      </c>
      <c r="E8281" s="24">
        <v>75.680000000000007</v>
      </c>
    </row>
    <row r="8282" spans="2:5" ht="50.1" customHeight="1">
      <c r="B8282" s="23">
        <v>1813</v>
      </c>
      <c r="C8282" s="23" t="s">
        <v>8794</v>
      </c>
      <c r="D8282" s="23" t="s">
        <v>12296</v>
      </c>
      <c r="E8282" s="24">
        <v>14.35</v>
      </c>
    </row>
    <row r="8283" spans="2:5" ht="50.1" customHeight="1">
      <c r="B8283" s="23">
        <v>1792</v>
      </c>
      <c r="C8283" s="23" t="s">
        <v>8795</v>
      </c>
      <c r="D8283" s="23" t="s">
        <v>12296</v>
      </c>
      <c r="E8283" s="24">
        <v>177.29</v>
      </c>
    </row>
    <row r="8284" spans="2:5" ht="50.1" customHeight="1">
      <c r="B8284" s="23">
        <v>1793</v>
      </c>
      <c r="C8284" s="23" t="s">
        <v>8796</v>
      </c>
      <c r="D8284" s="23" t="s">
        <v>12296</v>
      </c>
      <c r="E8284" s="24">
        <v>358.26</v>
      </c>
    </row>
    <row r="8285" spans="2:5" ht="50.1" customHeight="1">
      <c r="B8285" s="23">
        <v>1809</v>
      </c>
      <c r="C8285" s="23" t="s">
        <v>8797</v>
      </c>
      <c r="D8285" s="23" t="s">
        <v>12296</v>
      </c>
      <c r="E8285" s="24">
        <v>42.61</v>
      </c>
    </row>
    <row r="8286" spans="2:5" ht="50.1" customHeight="1">
      <c r="B8286" s="23">
        <v>1814</v>
      </c>
      <c r="C8286" s="23" t="s">
        <v>8798</v>
      </c>
      <c r="D8286" s="23" t="s">
        <v>12296</v>
      </c>
      <c r="E8286" s="24">
        <v>35</v>
      </c>
    </row>
    <row r="8287" spans="2:5" ht="50.1" customHeight="1">
      <c r="B8287" s="23">
        <v>1803</v>
      </c>
      <c r="C8287" s="23" t="s">
        <v>8799</v>
      </c>
      <c r="D8287" s="23" t="s">
        <v>12296</v>
      </c>
      <c r="E8287" s="24">
        <v>8.84</v>
      </c>
    </row>
    <row r="8288" spans="2:5" ht="50.1" customHeight="1">
      <c r="B8288" s="23">
        <v>1805</v>
      </c>
      <c r="C8288" s="23" t="s">
        <v>8800</v>
      </c>
      <c r="D8288" s="23" t="s">
        <v>12296</v>
      </c>
      <c r="E8288" s="24">
        <v>20.309999999999999</v>
      </c>
    </row>
    <row r="8289" spans="2:5" ht="50.1" customHeight="1">
      <c r="B8289" s="23">
        <v>1821</v>
      </c>
      <c r="C8289" s="23" t="s">
        <v>8801</v>
      </c>
      <c r="D8289" s="23" t="s">
        <v>12296</v>
      </c>
      <c r="E8289" s="24">
        <v>120</v>
      </c>
    </row>
    <row r="8290" spans="2:5" ht="50.1" customHeight="1">
      <c r="B8290" s="23">
        <v>1806</v>
      </c>
      <c r="C8290" s="23" t="s">
        <v>8802</v>
      </c>
      <c r="D8290" s="23" t="s">
        <v>12296</v>
      </c>
      <c r="E8290" s="24">
        <v>71.430000000000007</v>
      </c>
    </row>
    <row r="8291" spans="2:5" ht="50.1" customHeight="1">
      <c r="B8291" s="23">
        <v>1804</v>
      </c>
      <c r="C8291" s="23" t="s">
        <v>8803</v>
      </c>
      <c r="D8291" s="23" t="s">
        <v>12296</v>
      </c>
      <c r="E8291" s="24">
        <v>12.59</v>
      </c>
    </row>
    <row r="8292" spans="2:5" ht="50.1" customHeight="1">
      <c r="B8292" s="23">
        <v>1807</v>
      </c>
      <c r="C8292" s="23" t="s">
        <v>8804</v>
      </c>
      <c r="D8292" s="23" t="s">
        <v>12296</v>
      </c>
      <c r="E8292" s="24">
        <v>171.62</v>
      </c>
    </row>
    <row r="8293" spans="2:5" ht="50.1" customHeight="1">
      <c r="B8293" s="23">
        <v>1808</v>
      </c>
      <c r="C8293" s="23" t="s">
        <v>8805</v>
      </c>
      <c r="D8293" s="23" t="s">
        <v>12296</v>
      </c>
      <c r="E8293" s="24">
        <v>344.07</v>
      </c>
    </row>
    <row r="8294" spans="2:5" ht="50.1" customHeight="1">
      <c r="B8294" s="23">
        <v>1797</v>
      </c>
      <c r="C8294" s="23" t="s">
        <v>8806</v>
      </c>
      <c r="D8294" s="23" t="s">
        <v>12296</v>
      </c>
      <c r="E8294" s="24">
        <v>51.6</v>
      </c>
    </row>
    <row r="8295" spans="2:5" ht="50.1" customHeight="1">
      <c r="B8295" s="23">
        <v>1796</v>
      </c>
      <c r="C8295" s="23" t="s">
        <v>8807</v>
      </c>
      <c r="D8295" s="23" t="s">
        <v>12296</v>
      </c>
      <c r="E8295" s="24">
        <v>39.58</v>
      </c>
    </row>
    <row r="8296" spans="2:5" ht="50.1" customHeight="1">
      <c r="B8296" s="23">
        <v>1794</v>
      </c>
      <c r="C8296" s="23" t="s">
        <v>8808</v>
      </c>
      <c r="D8296" s="23" t="s">
        <v>12296</v>
      </c>
      <c r="E8296" s="24">
        <v>9.4499999999999993</v>
      </c>
    </row>
    <row r="8297" spans="2:5" ht="50.1" customHeight="1">
      <c r="B8297" s="23">
        <v>1816</v>
      </c>
      <c r="C8297" s="23" t="s">
        <v>8809</v>
      </c>
      <c r="D8297" s="23" t="s">
        <v>12296</v>
      </c>
      <c r="E8297" s="24">
        <v>21.3</v>
      </c>
    </row>
    <row r="8298" spans="2:5" ht="50.1" customHeight="1">
      <c r="B8298" s="23">
        <v>1815</v>
      </c>
      <c r="C8298" s="23" t="s">
        <v>8810</v>
      </c>
      <c r="D8298" s="23" t="s">
        <v>12296</v>
      </c>
      <c r="E8298" s="24">
        <v>163.62</v>
      </c>
    </row>
    <row r="8299" spans="2:5" ht="50.1" customHeight="1">
      <c r="B8299" s="23">
        <v>1798</v>
      </c>
      <c r="C8299" s="23" t="s">
        <v>8811</v>
      </c>
      <c r="D8299" s="23" t="s">
        <v>12296</v>
      </c>
      <c r="E8299" s="24">
        <v>73.209999999999994</v>
      </c>
    </row>
    <row r="8300" spans="2:5" ht="50.1" customHeight="1">
      <c r="B8300" s="23">
        <v>1795</v>
      </c>
      <c r="C8300" s="23" t="s">
        <v>8812</v>
      </c>
      <c r="D8300" s="23" t="s">
        <v>12296</v>
      </c>
      <c r="E8300" s="24">
        <v>13.09</v>
      </c>
    </row>
    <row r="8301" spans="2:5" ht="50.1" customHeight="1">
      <c r="B8301" s="23">
        <v>1799</v>
      </c>
      <c r="C8301" s="23" t="s">
        <v>8813</v>
      </c>
      <c r="D8301" s="23" t="s">
        <v>12296</v>
      </c>
      <c r="E8301" s="24">
        <v>213.1</v>
      </c>
    </row>
    <row r="8302" spans="2:5" ht="50.1" customHeight="1">
      <c r="B8302" s="23">
        <v>1800</v>
      </c>
      <c r="C8302" s="23" t="s">
        <v>8814</v>
      </c>
      <c r="D8302" s="23" t="s">
        <v>12296</v>
      </c>
      <c r="E8302" s="24">
        <v>406.85</v>
      </c>
    </row>
    <row r="8303" spans="2:5" ht="50.1" customHeight="1">
      <c r="B8303" s="23">
        <v>1802</v>
      </c>
      <c r="C8303" s="23" t="s">
        <v>8815</v>
      </c>
      <c r="D8303" s="23" t="s">
        <v>12296</v>
      </c>
      <c r="E8303" s="24">
        <v>1017.69</v>
      </c>
    </row>
    <row r="8304" spans="2:5" ht="50.1" customHeight="1">
      <c r="B8304" s="23">
        <v>40385</v>
      </c>
      <c r="C8304" s="23" t="s">
        <v>8816</v>
      </c>
      <c r="D8304" s="23" t="s">
        <v>12296</v>
      </c>
      <c r="E8304" s="24">
        <v>41.15</v>
      </c>
    </row>
    <row r="8305" spans="2:5" ht="50.1" customHeight="1">
      <c r="B8305" s="23">
        <v>40383</v>
      </c>
      <c r="C8305" s="23" t="s">
        <v>8817</v>
      </c>
      <c r="D8305" s="23" t="s">
        <v>12296</v>
      </c>
      <c r="E8305" s="24">
        <v>28.17</v>
      </c>
    </row>
    <row r="8306" spans="2:5" ht="50.1" customHeight="1">
      <c r="B8306" s="23">
        <v>40378</v>
      </c>
      <c r="C8306" s="23" t="s">
        <v>8818</v>
      </c>
      <c r="D8306" s="23" t="s">
        <v>12296</v>
      </c>
      <c r="E8306" s="24">
        <v>9.74</v>
      </c>
    </row>
    <row r="8307" spans="2:5" ht="50.1" customHeight="1">
      <c r="B8307" s="23">
        <v>40382</v>
      </c>
      <c r="C8307" s="23" t="s">
        <v>8819</v>
      </c>
      <c r="D8307" s="23" t="s">
        <v>12296</v>
      </c>
      <c r="E8307" s="24">
        <v>18.43</v>
      </c>
    </row>
    <row r="8308" spans="2:5" ht="50.1" customHeight="1">
      <c r="B8308" s="23">
        <v>40422</v>
      </c>
      <c r="C8308" s="23" t="s">
        <v>8820</v>
      </c>
      <c r="D8308" s="23" t="s">
        <v>12296</v>
      </c>
      <c r="E8308" s="24">
        <v>125.57</v>
      </c>
    </row>
    <row r="8309" spans="2:5" ht="50.1" customHeight="1">
      <c r="B8309" s="23">
        <v>40387</v>
      </c>
      <c r="C8309" s="23" t="s">
        <v>8821</v>
      </c>
      <c r="D8309" s="23" t="s">
        <v>12296</v>
      </c>
      <c r="E8309" s="24">
        <v>63.93</v>
      </c>
    </row>
    <row r="8310" spans="2:5" ht="50.1" customHeight="1">
      <c r="B8310" s="23">
        <v>40380</v>
      </c>
      <c r="C8310" s="23" t="s">
        <v>8822</v>
      </c>
      <c r="D8310" s="23" t="s">
        <v>12296</v>
      </c>
      <c r="E8310" s="24">
        <v>12.98</v>
      </c>
    </row>
    <row r="8311" spans="2:5" ht="50.1" customHeight="1">
      <c r="B8311" s="23">
        <v>40390</v>
      </c>
      <c r="C8311" s="23" t="s">
        <v>8823</v>
      </c>
      <c r="D8311" s="23" t="s">
        <v>12296</v>
      </c>
      <c r="E8311" s="24">
        <v>264.45999999999998</v>
      </c>
    </row>
    <row r="8312" spans="2:5" ht="50.1" customHeight="1">
      <c r="B8312" s="23">
        <v>40413</v>
      </c>
      <c r="C8312" s="23" t="s">
        <v>8824</v>
      </c>
      <c r="D8312" s="23" t="s">
        <v>12296</v>
      </c>
      <c r="E8312" s="24">
        <v>14.41</v>
      </c>
    </row>
    <row r="8313" spans="2:5" ht="50.1" customHeight="1">
      <c r="B8313" s="23">
        <v>40415</v>
      </c>
      <c r="C8313" s="23" t="s">
        <v>8825</v>
      </c>
      <c r="D8313" s="23" t="s">
        <v>12296</v>
      </c>
      <c r="E8313" s="24">
        <v>20.53</v>
      </c>
    </row>
    <row r="8314" spans="2:5" ht="50.1" customHeight="1">
      <c r="B8314" s="23">
        <v>40417</v>
      </c>
      <c r="C8314" s="23" t="s">
        <v>8826</v>
      </c>
      <c r="D8314" s="23" t="s">
        <v>12296</v>
      </c>
      <c r="E8314" s="24">
        <v>24.22</v>
      </c>
    </row>
    <row r="8315" spans="2:5" ht="50.1" customHeight="1">
      <c r="B8315" s="23">
        <v>39271</v>
      </c>
      <c r="C8315" s="23" t="s">
        <v>8827</v>
      </c>
      <c r="D8315" s="23" t="s">
        <v>12296</v>
      </c>
      <c r="E8315" s="24">
        <v>1.4</v>
      </c>
    </row>
    <row r="8316" spans="2:5" ht="50.1" customHeight="1">
      <c r="B8316" s="23">
        <v>39273</v>
      </c>
      <c r="C8316" s="23" t="s">
        <v>8828</v>
      </c>
      <c r="D8316" s="23" t="s">
        <v>12296</v>
      </c>
      <c r="E8316" s="24">
        <v>2.38</v>
      </c>
    </row>
    <row r="8317" spans="2:5" ht="50.1" customHeight="1">
      <c r="B8317" s="23">
        <v>39272</v>
      </c>
      <c r="C8317" s="23" t="s">
        <v>8829</v>
      </c>
      <c r="D8317" s="23" t="s">
        <v>12296</v>
      </c>
      <c r="E8317" s="24">
        <v>1.73</v>
      </c>
    </row>
    <row r="8318" spans="2:5" ht="50.1" customHeight="1">
      <c r="B8318" s="23">
        <v>1875</v>
      </c>
      <c r="C8318" s="23" t="s">
        <v>8830</v>
      </c>
      <c r="D8318" s="23" t="s">
        <v>12296</v>
      </c>
      <c r="E8318" s="24">
        <v>3.81</v>
      </c>
    </row>
    <row r="8319" spans="2:5" ht="50.1" customHeight="1">
      <c r="B8319" s="23">
        <v>1874</v>
      </c>
      <c r="C8319" s="23" t="s">
        <v>8831</v>
      </c>
      <c r="D8319" s="23" t="s">
        <v>12296</v>
      </c>
      <c r="E8319" s="24">
        <v>3.15</v>
      </c>
    </row>
    <row r="8320" spans="2:5" ht="50.1" customHeight="1">
      <c r="B8320" s="23">
        <v>1870</v>
      </c>
      <c r="C8320" s="23" t="s">
        <v>8832</v>
      </c>
      <c r="D8320" s="23" t="s">
        <v>12296</v>
      </c>
      <c r="E8320" s="24">
        <v>1.82</v>
      </c>
    </row>
    <row r="8321" spans="2:5" ht="50.1" customHeight="1">
      <c r="B8321" s="23">
        <v>1884</v>
      </c>
      <c r="C8321" s="23" t="s">
        <v>8833</v>
      </c>
      <c r="D8321" s="23" t="s">
        <v>12296</v>
      </c>
      <c r="E8321" s="24">
        <v>2.79</v>
      </c>
    </row>
    <row r="8322" spans="2:5" ht="50.1" customHeight="1">
      <c r="B8322" s="23">
        <v>1887</v>
      </c>
      <c r="C8322" s="23" t="s">
        <v>8834</v>
      </c>
      <c r="D8322" s="23" t="s">
        <v>12296</v>
      </c>
      <c r="E8322" s="24">
        <v>15.82</v>
      </c>
    </row>
    <row r="8323" spans="2:5" ht="50.1" customHeight="1">
      <c r="B8323" s="23">
        <v>1876</v>
      </c>
      <c r="C8323" s="23" t="s">
        <v>8835</v>
      </c>
      <c r="D8323" s="23" t="s">
        <v>12296</v>
      </c>
      <c r="E8323" s="24">
        <v>6.2</v>
      </c>
    </row>
    <row r="8324" spans="2:5" ht="50.1" customHeight="1">
      <c r="B8324" s="23">
        <v>1879</v>
      </c>
      <c r="C8324" s="23" t="s">
        <v>8836</v>
      </c>
      <c r="D8324" s="23" t="s">
        <v>12296</v>
      </c>
      <c r="E8324" s="24">
        <v>1.84</v>
      </c>
    </row>
    <row r="8325" spans="2:5" ht="50.1" customHeight="1">
      <c r="B8325" s="23">
        <v>1877</v>
      </c>
      <c r="C8325" s="23" t="s">
        <v>8837</v>
      </c>
      <c r="D8325" s="23" t="s">
        <v>12296</v>
      </c>
      <c r="E8325" s="24">
        <v>15.84</v>
      </c>
    </row>
    <row r="8326" spans="2:5" ht="50.1" customHeight="1">
      <c r="B8326" s="23">
        <v>1878</v>
      </c>
      <c r="C8326" s="23" t="s">
        <v>8838</v>
      </c>
      <c r="D8326" s="23" t="s">
        <v>12296</v>
      </c>
      <c r="E8326" s="24">
        <v>31.83</v>
      </c>
    </row>
    <row r="8327" spans="2:5" ht="50.1" customHeight="1">
      <c r="B8327" s="23">
        <v>2621</v>
      </c>
      <c r="C8327" s="23" t="s">
        <v>8839</v>
      </c>
      <c r="D8327" s="23" t="s">
        <v>12296</v>
      </c>
      <c r="E8327" s="24">
        <v>89.29</v>
      </c>
    </row>
    <row r="8328" spans="2:5" ht="50.1" customHeight="1">
      <c r="B8328" s="23">
        <v>2616</v>
      </c>
      <c r="C8328" s="23" t="s">
        <v>8840</v>
      </c>
      <c r="D8328" s="23" t="s">
        <v>12296</v>
      </c>
      <c r="E8328" s="24">
        <v>2.52</v>
      </c>
    </row>
    <row r="8329" spans="2:5" ht="50.1" customHeight="1">
      <c r="B8329" s="23">
        <v>2633</v>
      </c>
      <c r="C8329" s="23" t="s">
        <v>8841</v>
      </c>
      <c r="D8329" s="23" t="s">
        <v>12296</v>
      </c>
      <c r="E8329" s="24">
        <v>2.86</v>
      </c>
    </row>
    <row r="8330" spans="2:5" ht="50.1" customHeight="1">
      <c r="B8330" s="23">
        <v>2617</v>
      </c>
      <c r="C8330" s="23" t="s">
        <v>8842</v>
      </c>
      <c r="D8330" s="23" t="s">
        <v>12296</v>
      </c>
      <c r="E8330" s="24">
        <v>3.88</v>
      </c>
    </row>
    <row r="8331" spans="2:5" ht="50.1" customHeight="1">
      <c r="B8331" s="23">
        <v>2618</v>
      </c>
      <c r="C8331" s="23" t="s">
        <v>8843</v>
      </c>
      <c r="D8331" s="23" t="s">
        <v>12296</v>
      </c>
      <c r="E8331" s="24">
        <v>8.84</v>
      </c>
    </row>
    <row r="8332" spans="2:5" ht="50.1" customHeight="1">
      <c r="B8332" s="23">
        <v>2632</v>
      </c>
      <c r="C8332" s="23" t="s">
        <v>8844</v>
      </c>
      <c r="D8332" s="23" t="s">
        <v>12296</v>
      </c>
      <c r="E8332" s="24">
        <v>10.79</v>
      </c>
    </row>
    <row r="8333" spans="2:5" ht="50.1" customHeight="1">
      <c r="B8333" s="23">
        <v>2631</v>
      </c>
      <c r="C8333" s="23" t="s">
        <v>8845</v>
      </c>
      <c r="D8333" s="23" t="s">
        <v>12296</v>
      </c>
      <c r="E8333" s="24">
        <v>15.84</v>
      </c>
    </row>
    <row r="8334" spans="2:5" ht="50.1" customHeight="1">
      <c r="B8334" s="23">
        <v>2619</v>
      </c>
      <c r="C8334" s="23" t="s">
        <v>8846</v>
      </c>
      <c r="D8334" s="23" t="s">
        <v>12296</v>
      </c>
      <c r="E8334" s="24">
        <v>40.1</v>
      </c>
    </row>
    <row r="8335" spans="2:5" ht="50.1" customHeight="1">
      <c r="B8335" s="23">
        <v>2620</v>
      </c>
      <c r="C8335" s="23" t="s">
        <v>8847</v>
      </c>
      <c r="D8335" s="23" t="s">
        <v>12296</v>
      </c>
      <c r="E8335" s="24">
        <v>52.65</v>
      </c>
    </row>
    <row r="8336" spans="2:5" ht="50.1" customHeight="1">
      <c r="B8336" s="23">
        <v>25968</v>
      </c>
      <c r="C8336" s="23" t="s">
        <v>8848</v>
      </c>
      <c r="D8336" s="23" t="s">
        <v>12296</v>
      </c>
      <c r="E8336" s="24">
        <v>33.99</v>
      </c>
    </row>
    <row r="8337" spans="2:5" ht="50.1" customHeight="1">
      <c r="B8337" s="23">
        <v>38369</v>
      </c>
      <c r="C8337" s="23" t="s">
        <v>8849</v>
      </c>
      <c r="D8337" s="23" t="s">
        <v>12296</v>
      </c>
      <c r="E8337" s="24">
        <v>12.39</v>
      </c>
    </row>
    <row r="8338" spans="2:5" ht="50.1" customHeight="1">
      <c r="B8338" s="23">
        <v>38370</v>
      </c>
      <c r="C8338" s="23" t="s">
        <v>8850</v>
      </c>
      <c r="D8338" s="23" t="s">
        <v>12296</v>
      </c>
      <c r="E8338" s="24">
        <v>12.39</v>
      </c>
    </row>
    <row r="8339" spans="2:5" ht="50.1" customHeight="1">
      <c r="B8339" s="23">
        <v>38372</v>
      </c>
      <c r="C8339" s="23" t="s">
        <v>8851</v>
      </c>
      <c r="D8339" s="23" t="s">
        <v>12296</v>
      </c>
      <c r="E8339" s="24">
        <v>14.38</v>
      </c>
    </row>
    <row r="8340" spans="2:5" ht="50.1" customHeight="1">
      <c r="B8340" s="23">
        <v>2357</v>
      </c>
      <c r="C8340" s="23" t="s">
        <v>8852</v>
      </c>
      <c r="D8340" s="23" t="s">
        <v>12331</v>
      </c>
      <c r="E8340" s="24">
        <v>29.43</v>
      </c>
    </row>
    <row r="8341" spans="2:5" ht="50.1" customHeight="1">
      <c r="B8341" s="23">
        <v>40806</v>
      </c>
      <c r="C8341" s="23" t="s">
        <v>8853</v>
      </c>
      <c r="D8341" s="23" t="s">
        <v>12304</v>
      </c>
      <c r="E8341" s="24">
        <v>3438.72</v>
      </c>
    </row>
    <row r="8342" spans="2:5" ht="50.1" customHeight="1">
      <c r="B8342" s="23">
        <v>2355</v>
      </c>
      <c r="C8342" s="23" t="s">
        <v>8854</v>
      </c>
      <c r="D8342" s="23" t="s">
        <v>12331</v>
      </c>
      <c r="E8342" s="24">
        <v>40.71</v>
      </c>
    </row>
    <row r="8343" spans="2:5" ht="50.1" customHeight="1">
      <c r="B8343" s="23">
        <v>40805</v>
      </c>
      <c r="C8343" s="23" t="s">
        <v>8855</v>
      </c>
      <c r="D8343" s="23" t="s">
        <v>12304</v>
      </c>
      <c r="E8343" s="24">
        <v>4756.18</v>
      </c>
    </row>
    <row r="8344" spans="2:5" ht="50.1" customHeight="1">
      <c r="B8344" s="23">
        <v>2358</v>
      </c>
      <c r="C8344" s="23" t="s">
        <v>8856</v>
      </c>
      <c r="D8344" s="23" t="s">
        <v>12331</v>
      </c>
      <c r="E8344" s="24">
        <v>40.28</v>
      </c>
    </row>
    <row r="8345" spans="2:5" ht="50.1" customHeight="1">
      <c r="B8345" s="23">
        <v>40807</v>
      </c>
      <c r="C8345" s="23" t="s">
        <v>8857</v>
      </c>
      <c r="D8345" s="23" t="s">
        <v>12304</v>
      </c>
      <c r="E8345" s="24">
        <v>4707.26</v>
      </c>
    </row>
    <row r="8346" spans="2:5" ht="50.1" customHeight="1">
      <c r="B8346" s="23">
        <v>2359</v>
      </c>
      <c r="C8346" s="23" t="s">
        <v>8858</v>
      </c>
      <c r="D8346" s="23" t="s">
        <v>12331</v>
      </c>
      <c r="E8346" s="24">
        <v>35.82</v>
      </c>
    </row>
    <row r="8347" spans="2:5" ht="50.1" customHeight="1">
      <c r="B8347" s="23">
        <v>40808</v>
      </c>
      <c r="C8347" s="23" t="s">
        <v>8859</v>
      </c>
      <c r="D8347" s="23" t="s">
        <v>12304</v>
      </c>
      <c r="E8347" s="24">
        <v>4185.4399999999996</v>
      </c>
    </row>
    <row r="8348" spans="2:5" ht="50.1" customHeight="1">
      <c r="B8348" s="23">
        <v>39397</v>
      </c>
      <c r="C8348" s="23" t="s">
        <v>8860</v>
      </c>
      <c r="D8348" s="23" t="s">
        <v>7079</v>
      </c>
      <c r="E8348" s="24">
        <v>11.31</v>
      </c>
    </row>
    <row r="8349" spans="2:5" ht="50.1" customHeight="1">
      <c r="B8349" s="23">
        <v>2692</v>
      </c>
      <c r="C8349" s="23" t="s">
        <v>8861</v>
      </c>
      <c r="D8349" s="23" t="s">
        <v>7079</v>
      </c>
      <c r="E8349" s="24">
        <v>5.36</v>
      </c>
    </row>
    <row r="8350" spans="2:5" ht="50.1" customHeight="1">
      <c r="B8350" s="23">
        <v>6</v>
      </c>
      <c r="C8350" s="23" t="s">
        <v>8862</v>
      </c>
      <c r="D8350" s="23" t="s">
        <v>7079</v>
      </c>
      <c r="E8350" s="24">
        <v>2.6</v>
      </c>
    </row>
    <row r="8351" spans="2:5" ht="50.1" customHeight="1">
      <c r="B8351" s="23">
        <v>5330</v>
      </c>
      <c r="C8351" s="23" t="s">
        <v>8863</v>
      </c>
      <c r="D8351" s="23" t="s">
        <v>7079</v>
      </c>
      <c r="E8351" s="24">
        <v>40.67</v>
      </c>
    </row>
    <row r="8352" spans="2:5" ht="50.1" customHeight="1">
      <c r="B8352" s="23">
        <v>26017</v>
      </c>
      <c r="C8352" s="23" t="s">
        <v>8864</v>
      </c>
      <c r="D8352" s="23" t="s">
        <v>12296</v>
      </c>
      <c r="E8352" s="24">
        <v>36.200000000000003</v>
      </c>
    </row>
    <row r="8353" spans="2:5" ht="50.1" customHeight="1">
      <c r="B8353" s="23">
        <v>25931</v>
      </c>
      <c r="C8353" s="23" t="s">
        <v>8865</v>
      </c>
      <c r="D8353" s="23" t="s">
        <v>12296</v>
      </c>
      <c r="E8353" s="24">
        <v>115.05</v>
      </c>
    </row>
    <row r="8354" spans="2:5" ht="50.1" customHeight="1">
      <c r="B8354" s="23">
        <v>38140</v>
      </c>
      <c r="C8354" s="23" t="s">
        <v>8866</v>
      </c>
      <c r="D8354" s="23" t="s">
        <v>12296</v>
      </c>
      <c r="E8354" s="24">
        <v>27.9</v>
      </c>
    </row>
    <row r="8355" spans="2:5" ht="50.1" customHeight="1">
      <c r="B8355" s="23">
        <v>13887</v>
      </c>
      <c r="C8355" s="23" t="s">
        <v>8867</v>
      </c>
      <c r="D8355" s="23" t="s">
        <v>12296</v>
      </c>
      <c r="E8355" s="24">
        <v>660.55</v>
      </c>
    </row>
    <row r="8356" spans="2:5" ht="50.1" customHeight="1">
      <c r="B8356" s="23">
        <v>26018</v>
      </c>
      <c r="C8356" s="23" t="s">
        <v>8868</v>
      </c>
      <c r="D8356" s="23" t="s">
        <v>12296</v>
      </c>
      <c r="E8356" s="24">
        <v>29.4</v>
      </c>
    </row>
    <row r="8357" spans="2:5" ht="50.1" customHeight="1">
      <c r="B8357" s="23">
        <v>26019</v>
      </c>
      <c r="C8357" s="23" t="s">
        <v>8869</v>
      </c>
      <c r="D8357" s="23" t="s">
        <v>12296</v>
      </c>
      <c r="E8357" s="24">
        <v>27.77</v>
      </c>
    </row>
    <row r="8358" spans="2:5" ht="50.1" customHeight="1">
      <c r="B8358" s="23">
        <v>26020</v>
      </c>
      <c r="C8358" s="23" t="s">
        <v>8870</v>
      </c>
      <c r="D8358" s="23" t="s">
        <v>12296</v>
      </c>
      <c r="E8358" s="24">
        <v>7.24</v>
      </c>
    </row>
    <row r="8359" spans="2:5" ht="50.1" customHeight="1">
      <c r="B8359" s="23">
        <v>34544</v>
      </c>
      <c r="C8359" s="23" t="s">
        <v>8871</v>
      </c>
      <c r="D8359" s="23" t="s">
        <v>12296</v>
      </c>
      <c r="E8359" s="24">
        <v>1426.22</v>
      </c>
    </row>
    <row r="8360" spans="2:5" ht="50.1" customHeight="1">
      <c r="B8360" s="23">
        <v>34729</v>
      </c>
      <c r="C8360" s="23" t="s">
        <v>8872</v>
      </c>
      <c r="D8360" s="23" t="s">
        <v>12296</v>
      </c>
      <c r="E8360" s="24">
        <v>1121.94</v>
      </c>
    </row>
    <row r="8361" spans="2:5" ht="50.1" customHeight="1">
      <c r="B8361" s="23">
        <v>34734</v>
      </c>
      <c r="C8361" s="23" t="s">
        <v>8873</v>
      </c>
      <c r="D8361" s="23" t="s">
        <v>12296</v>
      </c>
      <c r="E8361" s="24">
        <v>1737.12</v>
      </c>
    </row>
    <row r="8362" spans="2:5" ht="50.1" customHeight="1">
      <c r="B8362" s="23">
        <v>34738</v>
      </c>
      <c r="C8362" s="23" t="s">
        <v>8874</v>
      </c>
      <c r="D8362" s="23" t="s">
        <v>12296</v>
      </c>
      <c r="E8362" s="24">
        <v>4058.46</v>
      </c>
    </row>
    <row r="8363" spans="2:5" ht="50.1" customHeight="1">
      <c r="B8363" s="23">
        <v>2391</v>
      </c>
      <c r="C8363" s="23" t="s">
        <v>8875</v>
      </c>
      <c r="D8363" s="23" t="s">
        <v>12296</v>
      </c>
      <c r="E8363" s="24">
        <v>330.08</v>
      </c>
    </row>
    <row r="8364" spans="2:5" ht="50.1" customHeight="1">
      <c r="B8364" s="23">
        <v>2374</v>
      </c>
      <c r="C8364" s="23" t="s">
        <v>8876</v>
      </c>
      <c r="D8364" s="23" t="s">
        <v>12296</v>
      </c>
      <c r="E8364" s="24">
        <v>374.47</v>
      </c>
    </row>
    <row r="8365" spans="2:5" ht="50.1" customHeight="1">
      <c r="B8365" s="23">
        <v>2377</v>
      </c>
      <c r="C8365" s="23" t="s">
        <v>8877</v>
      </c>
      <c r="D8365" s="23" t="s">
        <v>12296</v>
      </c>
      <c r="E8365" s="24">
        <v>525.53</v>
      </c>
    </row>
    <row r="8366" spans="2:5" ht="50.1" customHeight="1">
      <c r="B8366" s="23">
        <v>2393</v>
      </c>
      <c r="C8366" s="23" t="s">
        <v>8878</v>
      </c>
      <c r="D8366" s="23" t="s">
        <v>12296</v>
      </c>
      <c r="E8366" s="24">
        <v>880.07</v>
      </c>
    </row>
    <row r="8367" spans="2:5" ht="50.1" customHeight="1">
      <c r="B8367" s="23">
        <v>34705</v>
      </c>
      <c r="C8367" s="23" t="s">
        <v>8879</v>
      </c>
      <c r="D8367" s="23" t="s">
        <v>12296</v>
      </c>
      <c r="E8367" s="24">
        <v>769.75</v>
      </c>
    </row>
    <row r="8368" spans="2:5" ht="50.1" customHeight="1">
      <c r="B8368" s="23">
        <v>34707</v>
      </c>
      <c r="C8368" s="23" t="s">
        <v>8880</v>
      </c>
      <c r="D8368" s="23" t="s">
        <v>12296</v>
      </c>
      <c r="E8368" s="24">
        <v>1426.36</v>
      </c>
    </row>
    <row r="8369" spans="2:5" ht="50.1" customHeight="1">
      <c r="B8369" s="23">
        <v>2378</v>
      </c>
      <c r="C8369" s="23" t="s">
        <v>8881</v>
      </c>
      <c r="D8369" s="23" t="s">
        <v>12296</v>
      </c>
      <c r="E8369" s="24">
        <v>1208.9000000000001</v>
      </c>
    </row>
    <row r="8370" spans="2:5" ht="50.1" customHeight="1">
      <c r="B8370" s="23">
        <v>2379</v>
      </c>
      <c r="C8370" s="23" t="s">
        <v>8882</v>
      </c>
      <c r="D8370" s="23" t="s">
        <v>12296</v>
      </c>
      <c r="E8370" s="24">
        <v>1208.9000000000001</v>
      </c>
    </row>
    <row r="8371" spans="2:5" ht="50.1" customHeight="1">
      <c r="B8371" s="23">
        <v>2376</v>
      </c>
      <c r="C8371" s="23" t="s">
        <v>8883</v>
      </c>
      <c r="D8371" s="23" t="s">
        <v>12296</v>
      </c>
      <c r="E8371" s="24">
        <v>1991.05</v>
      </c>
    </row>
    <row r="8372" spans="2:5" ht="50.1" customHeight="1">
      <c r="B8372" s="23">
        <v>2394</v>
      </c>
      <c r="C8372" s="23" t="s">
        <v>8884</v>
      </c>
      <c r="D8372" s="23" t="s">
        <v>12296</v>
      </c>
      <c r="E8372" s="24">
        <v>4256.51</v>
      </c>
    </row>
    <row r="8373" spans="2:5" ht="50.1" customHeight="1">
      <c r="B8373" s="23">
        <v>34686</v>
      </c>
      <c r="C8373" s="23" t="s">
        <v>8885</v>
      </c>
      <c r="D8373" s="23" t="s">
        <v>12296</v>
      </c>
      <c r="E8373" s="24">
        <v>12.77</v>
      </c>
    </row>
    <row r="8374" spans="2:5" ht="50.1" customHeight="1">
      <c r="B8374" s="23">
        <v>34616</v>
      </c>
      <c r="C8374" s="23" t="s">
        <v>8886</v>
      </c>
      <c r="D8374" s="23" t="s">
        <v>12296</v>
      </c>
      <c r="E8374" s="24">
        <v>49.39</v>
      </c>
    </row>
    <row r="8375" spans="2:5" ht="50.1" customHeight="1">
      <c r="B8375" s="23">
        <v>34623</v>
      </c>
      <c r="C8375" s="23" t="s">
        <v>8887</v>
      </c>
      <c r="D8375" s="23" t="s">
        <v>12296</v>
      </c>
      <c r="E8375" s="24">
        <v>48.63</v>
      </c>
    </row>
    <row r="8376" spans="2:5" ht="50.1" customHeight="1">
      <c r="B8376" s="23">
        <v>34628</v>
      </c>
      <c r="C8376" s="23" t="s">
        <v>8888</v>
      </c>
      <c r="D8376" s="23" t="s">
        <v>12296</v>
      </c>
      <c r="E8376" s="24">
        <v>69.66</v>
      </c>
    </row>
    <row r="8377" spans="2:5" ht="50.1" customHeight="1">
      <c r="B8377" s="23">
        <v>34653</v>
      </c>
      <c r="C8377" s="23" t="s">
        <v>8889</v>
      </c>
      <c r="D8377" s="23" t="s">
        <v>12296</v>
      </c>
      <c r="E8377" s="24">
        <v>8.61</v>
      </c>
    </row>
    <row r="8378" spans="2:5" ht="50.1" customHeight="1">
      <c r="B8378" s="23">
        <v>34688</v>
      </c>
      <c r="C8378" s="23" t="s">
        <v>8890</v>
      </c>
      <c r="D8378" s="23" t="s">
        <v>12296</v>
      </c>
      <c r="E8378" s="24">
        <v>15.61</v>
      </c>
    </row>
    <row r="8379" spans="2:5" ht="50.1" customHeight="1">
      <c r="B8379" s="23">
        <v>34709</v>
      </c>
      <c r="C8379" s="23" t="s">
        <v>8891</v>
      </c>
      <c r="D8379" s="23" t="s">
        <v>12296</v>
      </c>
      <c r="E8379" s="24">
        <v>60.51</v>
      </c>
    </row>
    <row r="8380" spans="2:5" ht="50.1" customHeight="1">
      <c r="B8380" s="23">
        <v>34714</v>
      </c>
      <c r="C8380" s="23" t="s">
        <v>8892</v>
      </c>
      <c r="D8380" s="23" t="s">
        <v>12296</v>
      </c>
      <c r="E8380" s="24">
        <v>72.27</v>
      </c>
    </row>
    <row r="8381" spans="2:5" ht="50.1" customHeight="1">
      <c r="B8381" s="23">
        <v>2388</v>
      </c>
      <c r="C8381" s="23" t="s">
        <v>8893</v>
      </c>
      <c r="D8381" s="23" t="s">
        <v>12296</v>
      </c>
      <c r="E8381" s="24">
        <v>60.06</v>
      </c>
    </row>
    <row r="8382" spans="2:5" ht="50.1" customHeight="1">
      <c r="B8382" s="23">
        <v>34606</v>
      </c>
      <c r="C8382" s="23" t="s">
        <v>8894</v>
      </c>
      <c r="D8382" s="23" t="s">
        <v>12296</v>
      </c>
      <c r="E8382" s="24">
        <v>92.13</v>
      </c>
    </row>
    <row r="8383" spans="2:5" ht="50.1" customHeight="1">
      <c r="B8383" s="23">
        <v>34689</v>
      </c>
      <c r="C8383" s="23" t="s">
        <v>8895</v>
      </c>
      <c r="D8383" s="23" t="s">
        <v>12296</v>
      </c>
      <c r="E8383" s="24">
        <v>29.33</v>
      </c>
    </row>
    <row r="8384" spans="2:5" ht="50.1" customHeight="1">
      <c r="B8384" s="23">
        <v>2370</v>
      </c>
      <c r="C8384" s="23" t="s">
        <v>8896</v>
      </c>
      <c r="D8384" s="23" t="s">
        <v>12296</v>
      </c>
      <c r="E8384" s="24">
        <v>11.16</v>
      </c>
    </row>
    <row r="8385" spans="2:5" ht="50.1" customHeight="1">
      <c r="B8385" s="23">
        <v>2386</v>
      </c>
      <c r="C8385" s="23" t="s">
        <v>8897</v>
      </c>
      <c r="D8385" s="23" t="s">
        <v>12296</v>
      </c>
      <c r="E8385" s="24">
        <v>18.72</v>
      </c>
    </row>
    <row r="8386" spans="2:5" ht="50.1" customHeight="1">
      <c r="B8386" s="23">
        <v>2392</v>
      </c>
      <c r="C8386" s="23" t="s">
        <v>8898</v>
      </c>
      <c r="D8386" s="23" t="s">
        <v>12296</v>
      </c>
      <c r="E8386" s="24">
        <v>74.91</v>
      </c>
    </row>
    <row r="8387" spans="2:5" ht="50.1" customHeight="1">
      <c r="B8387" s="23">
        <v>2373</v>
      </c>
      <c r="C8387" s="23" t="s">
        <v>8899</v>
      </c>
      <c r="D8387" s="23" t="s">
        <v>12296</v>
      </c>
      <c r="E8387" s="24">
        <v>105.55</v>
      </c>
    </row>
    <row r="8388" spans="2:5" ht="50.1" customHeight="1">
      <c r="B8388" s="23">
        <v>39465</v>
      </c>
      <c r="C8388" s="23" t="s">
        <v>8900</v>
      </c>
      <c r="D8388" s="23" t="s">
        <v>12296</v>
      </c>
      <c r="E8388" s="24">
        <v>64.48</v>
      </c>
    </row>
    <row r="8389" spans="2:5" ht="50.1" customHeight="1">
      <c r="B8389" s="23">
        <v>39466</v>
      </c>
      <c r="C8389" s="23" t="s">
        <v>8901</v>
      </c>
      <c r="D8389" s="23" t="s">
        <v>12296</v>
      </c>
      <c r="E8389" s="24">
        <v>72.540000000000006</v>
      </c>
    </row>
    <row r="8390" spans="2:5" ht="50.1" customHeight="1">
      <c r="B8390" s="23">
        <v>39467</v>
      </c>
      <c r="C8390" s="23" t="s">
        <v>8902</v>
      </c>
      <c r="D8390" s="23" t="s">
        <v>12296</v>
      </c>
      <c r="E8390" s="24">
        <v>92.78</v>
      </c>
    </row>
    <row r="8391" spans="2:5" ht="50.1" customHeight="1">
      <c r="B8391" s="23">
        <v>39468</v>
      </c>
      <c r="C8391" s="23" t="s">
        <v>8903</v>
      </c>
      <c r="D8391" s="23" t="s">
        <v>12296</v>
      </c>
      <c r="E8391" s="24">
        <v>164.92</v>
      </c>
    </row>
    <row r="8392" spans="2:5" ht="50.1" customHeight="1">
      <c r="B8392" s="23">
        <v>39469</v>
      </c>
      <c r="C8392" s="23" t="s">
        <v>8904</v>
      </c>
      <c r="D8392" s="23" t="s">
        <v>12296</v>
      </c>
      <c r="E8392" s="24">
        <v>67.180000000000007</v>
      </c>
    </row>
    <row r="8393" spans="2:5" ht="50.1" customHeight="1">
      <c r="B8393" s="23">
        <v>39470</v>
      </c>
      <c r="C8393" s="23" t="s">
        <v>8905</v>
      </c>
      <c r="D8393" s="23" t="s">
        <v>12296</v>
      </c>
      <c r="E8393" s="24">
        <v>82.54</v>
      </c>
    </row>
    <row r="8394" spans="2:5" ht="50.1" customHeight="1">
      <c r="B8394" s="23">
        <v>39471</v>
      </c>
      <c r="C8394" s="23" t="s">
        <v>8906</v>
      </c>
      <c r="D8394" s="23" t="s">
        <v>12296</v>
      </c>
      <c r="E8394" s="24">
        <v>99.2</v>
      </c>
    </row>
    <row r="8395" spans="2:5" ht="50.1" customHeight="1">
      <c r="B8395" s="23">
        <v>39472</v>
      </c>
      <c r="C8395" s="23" t="s">
        <v>8907</v>
      </c>
      <c r="D8395" s="23" t="s">
        <v>12296</v>
      </c>
      <c r="E8395" s="24">
        <v>172.35</v>
      </c>
    </row>
    <row r="8396" spans="2:5" ht="50.1" customHeight="1">
      <c r="B8396" s="23">
        <v>39473</v>
      </c>
      <c r="C8396" s="23" t="s">
        <v>8908</v>
      </c>
      <c r="D8396" s="23" t="s">
        <v>12296</v>
      </c>
      <c r="E8396" s="24">
        <v>111.34</v>
      </c>
    </row>
    <row r="8397" spans="2:5" ht="50.1" customHeight="1">
      <c r="B8397" s="23">
        <v>39474</v>
      </c>
      <c r="C8397" s="23" t="s">
        <v>8909</v>
      </c>
      <c r="D8397" s="23" t="s">
        <v>12296</v>
      </c>
      <c r="E8397" s="24">
        <v>118.69</v>
      </c>
    </row>
    <row r="8398" spans="2:5" ht="50.1" customHeight="1">
      <c r="B8398" s="23">
        <v>39475</v>
      </c>
      <c r="C8398" s="23" t="s">
        <v>8910</v>
      </c>
      <c r="D8398" s="23" t="s">
        <v>12296</v>
      </c>
      <c r="E8398" s="24">
        <v>134.66999999999999</v>
      </c>
    </row>
    <row r="8399" spans="2:5" ht="50.1" customHeight="1">
      <c r="B8399" s="23">
        <v>39476</v>
      </c>
      <c r="C8399" s="23" t="s">
        <v>8911</v>
      </c>
      <c r="D8399" s="23" t="s">
        <v>12296</v>
      </c>
      <c r="E8399" s="24">
        <v>253.51</v>
      </c>
    </row>
    <row r="8400" spans="2:5" ht="50.1" customHeight="1">
      <c r="B8400" s="23">
        <v>39477</v>
      </c>
      <c r="C8400" s="23" t="s">
        <v>8912</v>
      </c>
      <c r="D8400" s="23" t="s">
        <v>12296</v>
      </c>
      <c r="E8400" s="24">
        <v>124.21</v>
      </c>
    </row>
    <row r="8401" spans="2:5" ht="50.1" customHeight="1">
      <c r="B8401" s="23">
        <v>39478</v>
      </c>
      <c r="C8401" s="23" t="s">
        <v>8913</v>
      </c>
      <c r="D8401" s="23" t="s">
        <v>12296</v>
      </c>
      <c r="E8401" s="24">
        <v>128.06</v>
      </c>
    </row>
    <row r="8402" spans="2:5" ht="50.1" customHeight="1">
      <c r="B8402" s="23">
        <v>39479</v>
      </c>
      <c r="C8402" s="23" t="s">
        <v>8914</v>
      </c>
      <c r="D8402" s="23" t="s">
        <v>12296</v>
      </c>
      <c r="E8402" s="24">
        <v>150.88</v>
      </c>
    </row>
    <row r="8403" spans="2:5" ht="50.1" customHeight="1">
      <c r="B8403" s="23">
        <v>39480</v>
      </c>
      <c r="C8403" s="23" t="s">
        <v>8915</v>
      </c>
      <c r="D8403" s="23" t="s">
        <v>12296</v>
      </c>
      <c r="E8403" s="24">
        <v>311.33</v>
      </c>
    </row>
    <row r="8404" spans="2:5" ht="50.1" customHeight="1">
      <c r="B8404" s="23">
        <v>39459</v>
      </c>
      <c r="C8404" s="23" t="s">
        <v>8916</v>
      </c>
      <c r="D8404" s="23" t="s">
        <v>12296</v>
      </c>
      <c r="E8404" s="24">
        <v>264.25</v>
      </c>
    </row>
    <row r="8405" spans="2:5" ht="50.1" customHeight="1">
      <c r="B8405" s="23">
        <v>39445</v>
      </c>
      <c r="C8405" s="23" t="s">
        <v>8917</v>
      </c>
      <c r="D8405" s="23" t="s">
        <v>12296</v>
      </c>
      <c r="E8405" s="24">
        <v>132.68</v>
      </c>
    </row>
    <row r="8406" spans="2:5" ht="50.1" customHeight="1">
      <c r="B8406" s="23">
        <v>39446</v>
      </c>
      <c r="C8406" s="23" t="s">
        <v>8918</v>
      </c>
      <c r="D8406" s="23" t="s">
        <v>12296</v>
      </c>
      <c r="E8406" s="24">
        <v>135.04</v>
      </c>
    </row>
    <row r="8407" spans="2:5" ht="50.1" customHeight="1">
      <c r="B8407" s="23">
        <v>39447</v>
      </c>
      <c r="C8407" s="23" t="s">
        <v>8919</v>
      </c>
      <c r="D8407" s="23" t="s">
        <v>12296</v>
      </c>
      <c r="E8407" s="24">
        <v>144.41</v>
      </c>
    </row>
    <row r="8408" spans="2:5" ht="50.1" customHeight="1">
      <c r="B8408" s="23">
        <v>39448</v>
      </c>
      <c r="C8408" s="23" t="s">
        <v>8920</v>
      </c>
      <c r="D8408" s="23" t="s">
        <v>12296</v>
      </c>
      <c r="E8408" s="24">
        <v>246.24</v>
      </c>
    </row>
    <row r="8409" spans="2:5" ht="50.1" customHeight="1">
      <c r="B8409" s="23">
        <v>39450</v>
      </c>
      <c r="C8409" s="23" t="s">
        <v>8921</v>
      </c>
      <c r="D8409" s="23" t="s">
        <v>12296</v>
      </c>
      <c r="E8409" s="24">
        <v>150.22999999999999</v>
      </c>
    </row>
    <row r="8410" spans="2:5" ht="50.1" customHeight="1">
      <c r="B8410" s="23">
        <v>39451</v>
      </c>
      <c r="C8410" s="23" t="s">
        <v>8922</v>
      </c>
      <c r="D8410" s="23" t="s">
        <v>12296</v>
      </c>
      <c r="E8410" s="24">
        <v>163.86</v>
      </c>
    </row>
    <row r="8411" spans="2:5" ht="50.1" customHeight="1">
      <c r="B8411" s="23">
        <v>39452</v>
      </c>
      <c r="C8411" s="23" t="s">
        <v>8923</v>
      </c>
      <c r="D8411" s="23" t="s">
        <v>12296</v>
      </c>
      <c r="E8411" s="24">
        <v>164.84</v>
      </c>
    </row>
    <row r="8412" spans="2:5" ht="50.1" customHeight="1">
      <c r="B8412" s="23">
        <v>39523</v>
      </c>
      <c r="C8412" s="23" t="s">
        <v>8924</v>
      </c>
      <c r="D8412" s="23" t="s">
        <v>12296</v>
      </c>
      <c r="E8412" s="24">
        <v>275.86</v>
      </c>
    </row>
    <row r="8413" spans="2:5" ht="50.1" customHeight="1">
      <c r="B8413" s="23">
        <v>39449</v>
      </c>
      <c r="C8413" s="23" t="s">
        <v>8925</v>
      </c>
      <c r="D8413" s="23" t="s">
        <v>12296</v>
      </c>
      <c r="E8413" s="24">
        <v>305.49</v>
      </c>
    </row>
    <row r="8414" spans="2:5" ht="50.1" customHeight="1">
      <c r="B8414" s="23">
        <v>39455</v>
      </c>
      <c r="C8414" s="23" t="s">
        <v>8926</v>
      </c>
      <c r="D8414" s="23" t="s">
        <v>12296</v>
      </c>
      <c r="E8414" s="24">
        <v>151.16</v>
      </c>
    </row>
    <row r="8415" spans="2:5" ht="50.1" customHeight="1">
      <c r="B8415" s="23">
        <v>39456</v>
      </c>
      <c r="C8415" s="23" t="s">
        <v>8927</v>
      </c>
      <c r="D8415" s="23" t="s">
        <v>12296</v>
      </c>
      <c r="E8415" s="24">
        <v>151.28</v>
      </c>
    </row>
    <row r="8416" spans="2:5" ht="50.1" customHeight="1">
      <c r="B8416" s="23">
        <v>39457</v>
      </c>
      <c r="C8416" s="23" t="s">
        <v>8928</v>
      </c>
      <c r="D8416" s="23" t="s">
        <v>12296</v>
      </c>
      <c r="E8416" s="24">
        <v>164.92</v>
      </c>
    </row>
    <row r="8417" spans="2:5" ht="50.1" customHeight="1">
      <c r="B8417" s="23">
        <v>39458</v>
      </c>
      <c r="C8417" s="23" t="s">
        <v>8929</v>
      </c>
      <c r="D8417" s="23" t="s">
        <v>12296</v>
      </c>
      <c r="E8417" s="24">
        <v>307.74</v>
      </c>
    </row>
    <row r="8418" spans="2:5" ht="50.1" customHeight="1">
      <c r="B8418" s="23">
        <v>39464</v>
      </c>
      <c r="C8418" s="23" t="s">
        <v>8930</v>
      </c>
      <c r="D8418" s="23" t="s">
        <v>12296</v>
      </c>
      <c r="E8418" s="24">
        <v>494.88</v>
      </c>
    </row>
    <row r="8419" spans="2:5" ht="50.1" customHeight="1">
      <c r="B8419" s="23">
        <v>39460</v>
      </c>
      <c r="C8419" s="23" t="s">
        <v>8931</v>
      </c>
      <c r="D8419" s="23" t="s">
        <v>12296</v>
      </c>
      <c r="E8419" s="24">
        <v>187.69</v>
      </c>
    </row>
    <row r="8420" spans="2:5" ht="50.1" customHeight="1">
      <c r="B8420" s="23">
        <v>39461</v>
      </c>
      <c r="C8420" s="23" t="s">
        <v>8932</v>
      </c>
      <c r="D8420" s="23" t="s">
        <v>12296</v>
      </c>
      <c r="E8420" s="24">
        <v>219.93</v>
      </c>
    </row>
    <row r="8421" spans="2:5" ht="50.1" customHeight="1">
      <c r="B8421" s="23">
        <v>39462</v>
      </c>
      <c r="C8421" s="23" t="s">
        <v>8933</v>
      </c>
      <c r="D8421" s="23" t="s">
        <v>12296</v>
      </c>
      <c r="E8421" s="24">
        <v>211.96</v>
      </c>
    </row>
    <row r="8422" spans="2:5" ht="50.1" customHeight="1">
      <c r="B8422" s="23">
        <v>39463</v>
      </c>
      <c r="C8422" s="23" t="s">
        <v>8934</v>
      </c>
      <c r="D8422" s="23" t="s">
        <v>12296</v>
      </c>
      <c r="E8422" s="24">
        <v>491.04</v>
      </c>
    </row>
    <row r="8423" spans="2:5" ht="50.1" customHeight="1">
      <c r="B8423" s="23">
        <v>26039</v>
      </c>
      <c r="C8423" s="23" t="s">
        <v>8935</v>
      </c>
      <c r="D8423" s="23" t="s">
        <v>12296</v>
      </c>
      <c r="E8423" s="24">
        <v>231038.02</v>
      </c>
    </row>
    <row r="8424" spans="2:5" ht="50.1" customHeight="1">
      <c r="B8424" s="23">
        <v>2401</v>
      </c>
      <c r="C8424" s="23" t="s">
        <v>8936</v>
      </c>
      <c r="D8424" s="23" t="s">
        <v>12296</v>
      </c>
      <c r="E8424" s="24">
        <v>53141.3</v>
      </c>
    </row>
    <row r="8425" spans="2:5" ht="50.1" customHeight="1">
      <c r="B8425" s="23">
        <v>38870</v>
      </c>
      <c r="C8425" s="23" t="s">
        <v>8937</v>
      </c>
      <c r="D8425" s="23" t="s">
        <v>12296</v>
      </c>
      <c r="E8425" s="24">
        <v>29.67</v>
      </c>
    </row>
    <row r="8426" spans="2:5" ht="50.1" customHeight="1">
      <c r="B8426" s="23">
        <v>38869</v>
      </c>
      <c r="C8426" s="23" t="s">
        <v>8938</v>
      </c>
      <c r="D8426" s="23" t="s">
        <v>12296</v>
      </c>
      <c r="E8426" s="24">
        <v>26.17</v>
      </c>
    </row>
    <row r="8427" spans="2:5" ht="50.1" customHeight="1">
      <c r="B8427" s="23">
        <v>38872</v>
      </c>
      <c r="C8427" s="23" t="s">
        <v>8939</v>
      </c>
      <c r="D8427" s="23" t="s">
        <v>12296</v>
      </c>
      <c r="E8427" s="24">
        <v>40.520000000000003</v>
      </c>
    </row>
    <row r="8428" spans="2:5" ht="50.1" customHeight="1">
      <c r="B8428" s="23">
        <v>38871</v>
      </c>
      <c r="C8428" s="23" t="s">
        <v>8940</v>
      </c>
      <c r="D8428" s="23" t="s">
        <v>12296</v>
      </c>
      <c r="E8428" s="24">
        <v>32.6</v>
      </c>
    </row>
    <row r="8429" spans="2:5" ht="50.1" customHeight="1">
      <c r="B8429" s="23">
        <v>39283</v>
      </c>
      <c r="C8429" s="23" t="s">
        <v>8941</v>
      </c>
      <c r="D8429" s="23" t="s">
        <v>12296</v>
      </c>
      <c r="E8429" s="24">
        <v>101.53</v>
      </c>
    </row>
    <row r="8430" spans="2:5" ht="50.1" customHeight="1">
      <c r="B8430" s="23">
        <v>39284</v>
      </c>
      <c r="C8430" s="23" t="s">
        <v>8942</v>
      </c>
      <c r="D8430" s="23" t="s">
        <v>12296</v>
      </c>
      <c r="E8430" s="24">
        <v>110.03</v>
      </c>
    </row>
    <row r="8431" spans="2:5" ht="50.1" customHeight="1">
      <c r="B8431" s="23">
        <v>39285</v>
      </c>
      <c r="C8431" s="23" t="s">
        <v>8943</v>
      </c>
      <c r="D8431" s="23" t="s">
        <v>12296</v>
      </c>
      <c r="E8431" s="24">
        <v>111.62</v>
      </c>
    </row>
    <row r="8432" spans="2:5" ht="50.1" customHeight="1">
      <c r="B8432" s="23">
        <v>39286</v>
      </c>
      <c r="C8432" s="23" t="s">
        <v>8944</v>
      </c>
      <c r="D8432" s="23" t="s">
        <v>12296</v>
      </c>
      <c r="E8432" s="24">
        <v>109.18</v>
      </c>
    </row>
    <row r="8433" spans="2:5" ht="50.1" customHeight="1">
      <c r="B8433" s="23">
        <v>39287</v>
      </c>
      <c r="C8433" s="23" t="s">
        <v>8945</v>
      </c>
      <c r="D8433" s="23" t="s">
        <v>12296</v>
      </c>
      <c r="E8433" s="24">
        <v>128.19999999999999</v>
      </c>
    </row>
    <row r="8434" spans="2:5" ht="50.1" customHeight="1">
      <c r="B8434" s="23">
        <v>39288</v>
      </c>
      <c r="C8434" s="23" t="s">
        <v>8946</v>
      </c>
      <c r="D8434" s="23" t="s">
        <v>12296</v>
      </c>
      <c r="E8434" s="24">
        <v>136.82</v>
      </c>
    </row>
    <row r="8435" spans="2:5" ht="50.1" customHeight="1">
      <c r="B8435" s="23">
        <v>2414</v>
      </c>
      <c r="C8435" s="23" t="s">
        <v>8947</v>
      </c>
      <c r="D8435" s="23" t="s">
        <v>12297</v>
      </c>
      <c r="E8435" s="24">
        <v>91.47</v>
      </c>
    </row>
    <row r="8436" spans="2:5" ht="50.1" customHeight="1">
      <c r="B8436" s="23">
        <v>2413</v>
      </c>
      <c r="C8436" s="23" t="s">
        <v>8948</v>
      </c>
      <c r="D8436" s="23" t="s">
        <v>12297</v>
      </c>
      <c r="E8436" s="24">
        <v>87.99</v>
      </c>
    </row>
    <row r="8437" spans="2:5" ht="50.1" customHeight="1">
      <c r="B8437" s="23">
        <v>2405</v>
      </c>
      <c r="C8437" s="23" t="s">
        <v>8949</v>
      </c>
      <c r="D8437" s="23" t="s">
        <v>12297</v>
      </c>
      <c r="E8437" s="24">
        <v>102.42</v>
      </c>
    </row>
    <row r="8438" spans="2:5" ht="50.1" customHeight="1">
      <c r="B8438" s="23">
        <v>13361</v>
      </c>
      <c r="C8438" s="23" t="s">
        <v>8950</v>
      </c>
      <c r="D8438" s="23" t="s">
        <v>12297</v>
      </c>
      <c r="E8438" s="24">
        <v>85.68</v>
      </c>
    </row>
    <row r="8439" spans="2:5" ht="50.1" customHeight="1">
      <c r="B8439" s="23">
        <v>11987</v>
      </c>
      <c r="C8439" s="23" t="s">
        <v>8951</v>
      </c>
      <c r="D8439" s="23" t="s">
        <v>12297</v>
      </c>
      <c r="E8439" s="24">
        <v>229.25</v>
      </c>
    </row>
    <row r="8440" spans="2:5" ht="50.1" customHeight="1">
      <c r="B8440" s="23">
        <v>2416</v>
      </c>
      <c r="C8440" s="23" t="s">
        <v>8952</v>
      </c>
      <c r="D8440" s="23" t="s">
        <v>12297</v>
      </c>
      <c r="E8440" s="24">
        <v>101.42</v>
      </c>
    </row>
    <row r="8441" spans="2:5" ht="50.1" customHeight="1">
      <c r="B8441" s="23">
        <v>2412</v>
      </c>
      <c r="C8441" s="23" t="s">
        <v>8953</v>
      </c>
      <c r="D8441" s="23" t="s">
        <v>12297</v>
      </c>
      <c r="E8441" s="24">
        <v>97.95</v>
      </c>
    </row>
    <row r="8442" spans="2:5" ht="50.1" customHeight="1">
      <c r="B8442" s="23">
        <v>2411</v>
      </c>
      <c r="C8442" s="23" t="s">
        <v>8954</v>
      </c>
      <c r="D8442" s="23" t="s">
        <v>12297</v>
      </c>
      <c r="E8442" s="24">
        <v>85.68</v>
      </c>
    </row>
    <row r="8443" spans="2:5" ht="50.1" customHeight="1">
      <c r="B8443" s="23">
        <v>2406</v>
      </c>
      <c r="C8443" s="23" t="s">
        <v>8955</v>
      </c>
      <c r="D8443" s="23" t="s">
        <v>12297</v>
      </c>
      <c r="E8443" s="24">
        <v>83.36</v>
      </c>
    </row>
    <row r="8444" spans="2:5" ht="50.1" customHeight="1">
      <c r="B8444" s="23">
        <v>10571</v>
      </c>
      <c r="C8444" s="23" t="s">
        <v>8956</v>
      </c>
      <c r="D8444" s="23" t="s">
        <v>12297</v>
      </c>
      <c r="E8444" s="24">
        <v>203.78</v>
      </c>
    </row>
    <row r="8445" spans="2:5" ht="50.1" customHeight="1">
      <c r="B8445" s="23">
        <v>11985</v>
      </c>
      <c r="C8445" s="23" t="s">
        <v>8957</v>
      </c>
      <c r="D8445" s="23" t="s">
        <v>12297</v>
      </c>
      <c r="E8445" s="24">
        <v>196.83</v>
      </c>
    </row>
    <row r="8446" spans="2:5" ht="50.1" customHeight="1">
      <c r="B8446" s="23">
        <v>2410</v>
      </c>
      <c r="C8446" s="23" t="s">
        <v>8958</v>
      </c>
      <c r="D8446" s="23" t="s">
        <v>12297</v>
      </c>
      <c r="E8446" s="24">
        <v>86.83</v>
      </c>
    </row>
    <row r="8447" spans="2:5" ht="50.1" customHeight="1">
      <c r="B8447" s="23">
        <v>2417</v>
      </c>
      <c r="C8447" s="23" t="s">
        <v>8959</v>
      </c>
      <c r="D8447" s="23" t="s">
        <v>12297</v>
      </c>
      <c r="E8447" s="24">
        <v>92.62</v>
      </c>
    </row>
    <row r="8448" spans="2:5" ht="50.1" customHeight="1">
      <c r="B8448" s="23">
        <v>2415</v>
      </c>
      <c r="C8448" s="23" t="s">
        <v>8960</v>
      </c>
      <c r="D8448" s="23" t="s">
        <v>12297</v>
      </c>
      <c r="E8448" s="24">
        <v>74.099999999999994</v>
      </c>
    </row>
    <row r="8449" spans="2:5" ht="50.1" customHeight="1">
      <c r="B8449" s="23">
        <v>13360</v>
      </c>
      <c r="C8449" s="23" t="s">
        <v>8961</v>
      </c>
      <c r="D8449" s="23" t="s">
        <v>12297</v>
      </c>
      <c r="E8449" s="24">
        <v>74.099999999999994</v>
      </c>
    </row>
    <row r="8450" spans="2:5" ht="50.1" customHeight="1">
      <c r="B8450" s="23">
        <v>11983</v>
      </c>
      <c r="C8450" s="23" t="s">
        <v>8962</v>
      </c>
      <c r="D8450" s="23" t="s">
        <v>12297</v>
      </c>
      <c r="E8450" s="24">
        <v>180.62</v>
      </c>
    </row>
    <row r="8451" spans="2:5" ht="50.1" customHeight="1">
      <c r="B8451" s="23">
        <v>11986</v>
      </c>
      <c r="C8451" s="23" t="s">
        <v>8963</v>
      </c>
      <c r="D8451" s="23" t="s">
        <v>12297</v>
      </c>
      <c r="E8451" s="24">
        <v>219.99</v>
      </c>
    </row>
    <row r="8452" spans="2:5" ht="50.1" customHeight="1">
      <c r="B8452" s="23">
        <v>25976</v>
      </c>
      <c r="C8452" s="23" t="s">
        <v>8964</v>
      </c>
      <c r="D8452" s="23" t="s">
        <v>12297</v>
      </c>
      <c r="E8452" s="24">
        <v>468.42</v>
      </c>
    </row>
    <row r="8453" spans="2:5" ht="50.1" customHeight="1">
      <c r="B8453" s="23">
        <v>10629</v>
      </c>
      <c r="C8453" s="23" t="s">
        <v>8965</v>
      </c>
      <c r="D8453" s="23" t="s">
        <v>12297</v>
      </c>
      <c r="E8453" s="24">
        <v>442.04</v>
      </c>
    </row>
    <row r="8454" spans="2:5" ht="50.1" customHeight="1">
      <c r="B8454" s="23">
        <v>10698</v>
      </c>
      <c r="C8454" s="23" t="s">
        <v>8966</v>
      </c>
      <c r="D8454" s="23" t="s">
        <v>12297</v>
      </c>
      <c r="E8454" s="24">
        <v>97.56</v>
      </c>
    </row>
    <row r="8455" spans="2:5" ht="50.1" customHeight="1">
      <c r="B8455" s="23">
        <v>40521</v>
      </c>
      <c r="C8455" s="23" t="s">
        <v>8967</v>
      </c>
      <c r="D8455" s="23" t="s">
        <v>12296</v>
      </c>
      <c r="E8455" s="24">
        <v>68198.820000000007</v>
      </c>
    </row>
    <row r="8456" spans="2:5" ht="50.1" customHeight="1">
      <c r="B8456" s="23">
        <v>2432</v>
      </c>
      <c r="C8456" s="23" t="s">
        <v>8968</v>
      </c>
      <c r="D8456" s="23" t="s">
        <v>12296</v>
      </c>
      <c r="E8456" s="24">
        <v>42.4</v>
      </c>
    </row>
    <row r="8457" spans="2:5" ht="50.1" customHeight="1">
      <c r="B8457" s="23">
        <v>2418</v>
      </c>
      <c r="C8457" s="23" t="s">
        <v>8969</v>
      </c>
      <c r="D8457" s="23" t="s">
        <v>12296</v>
      </c>
      <c r="E8457" s="24">
        <v>19.670000000000002</v>
      </c>
    </row>
    <row r="8458" spans="2:5" ht="50.1" customHeight="1">
      <c r="B8458" s="23">
        <v>2433</v>
      </c>
      <c r="C8458" s="23" t="s">
        <v>8970</v>
      </c>
      <c r="D8458" s="23" t="s">
        <v>12296</v>
      </c>
      <c r="E8458" s="24">
        <v>14.36</v>
      </c>
    </row>
    <row r="8459" spans="2:5" ht="50.1" customHeight="1">
      <c r="B8459" s="23">
        <v>2420</v>
      </c>
      <c r="C8459" s="23" t="s">
        <v>8971</v>
      </c>
      <c r="D8459" s="23" t="s">
        <v>12296</v>
      </c>
      <c r="E8459" s="24">
        <v>24.67</v>
      </c>
    </row>
    <row r="8460" spans="2:5" ht="50.1" customHeight="1">
      <c r="B8460" s="23">
        <v>2421</v>
      </c>
      <c r="C8460" s="23" t="s">
        <v>8972</v>
      </c>
      <c r="D8460" s="23" t="s">
        <v>12296</v>
      </c>
      <c r="E8460" s="24">
        <v>53.83</v>
      </c>
    </row>
    <row r="8461" spans="2:5" ht="50.1" customHeight="1">
      <c r="B8461" s="23">
        <v>11447</v>
      </c>
      <c r="C8461" s="23" t="s">
        <v>8973</v>
      </c>
      <c r="D8461" s="23" t="s">
        <v>12296</v>
      </c>
      <c r="E8461" s="24">
        <v>48.76</v>
      </c>
    </row>
    <row r="8462" spans="2:5" ht="50.1" customHeight="1">
      <c r="B8462" s="23">
        <v>2429</v>
      </c>
      <c r="C8462" s="23" t="s">
        <v>8974</v>
      </c>
      <c r="D8462" s="23" t="s">
        <v>12296</v>
      </c>
      <c r="E8462" s="24">
        <v>123.4</v>
      </c>
    </row>
    <row r="8463" spans="2:5" ht="50.1" customHeight="1">
      <c r="B8463" s="23">
        <v>11449</v>
      </c>
      <c r="C8463" s="23" t="s">
        <v>8975</v>
      </c>
      <c r="D8463" s="23" t="s">
        <v>12296</v>
      </c>
      <c r="E8463" s="24">
        <v>132.93</v>
      </c>
    </row>
    <row r="8464" spans="2:5" ht="50.1" customHeight="1">
      <c r="B8464" s="23">
        <v>11451</v>
      </c>
      <c r="C8464" s="23" t="s">
        <v>8976</v>
      </c>
      <c r="D8464" s="23" t="s">
        <v>12296</v>
      </c>
      <c r="E8464" s="24">
        <v>130.71</v>
      </c>
    </row>
    <row r="8465" spans="2:5" ht="50.1" customHeight="1">
      <c r="B8465" s="23">
        <v>11116</v>
      </c>
      <c r="C8465" s="23" t="s">
        <v>8977</v>
      </c>
      <c r="D8465" s="23" t="s">
        <v>12296</v>
      </c>
      <c r="E8465" s="24">
        <v>440.6</v>
      </c>
    </row>
    <row r="8466" spans="2:5" ht="50.1" customHeight="1">
      <c r="B8466" s="23">
        <v>38411</v>
      </c>
      <c r="C8466" s="23" t="s">
        <v>8978</v>
      </c>
      <c r="D8466" s="23" t="s">
        <v>12296</v>
      </c>
      <c r="E8466" s="24">
        <v>977.36</v>
      </c>
    </row>
    <row r="8467" spans="2:5" ht="50.1" customHeight="1">
      <c r="B8467" s="23">
        <v>1370</v>
      </c>
      <c r="C8467" s="23" t="s">
        <v>8979</v>
      </c>
      <c r="D8467" s="23" t="s">
        <v>12296</v>
      </c>
      <c r="E8467" s="24">
        <v>69</v>
      </c>
    </row>
    <row r="8468" spans="2:5" ht="50.1" customHeight="1">
      <c r="B8468" s="23">
        <v>38189</v>
      </c>
      <c r="C8468" s="23" t="s">
        <v>8980</v>
      </c>
      <c r="D8468" s="23" t="s">
        <v>12296</v>
      </c>
      <c r="E8468" s="24">
        <v>139.71</v>
      </c>
    </row>
    <row r="8469" spans="2:5" ht="50.1" customHeight="1">
      <c r="B8469" s="23">
        <v>38190</v>
      </c>
      <c r="C8469" s="23" t="s">
        <v>8981</v>
      </c>
      <c r="D8469" s="23" t="s">
        <v>12296</v>
      </c>
      <c r="E8469" s="24">
        <v>314.18</v>
      </c>
    </row>
    <row r="8470" spans="2:5" ht="50.1" customHeight="1">
      <c r="B8470" s="23">
        <v>36516</v>
      </c>
      <c r="C8470" s="23" t="s">
        <v>8982</v>
      </c>
      <c r="D8470" s="23" t="s">
        <v>12296</v>
      </c>
      <c r="E8470" s="24">
        <v>70228.960000000006</v>
      </c>
    </row>
    <row r="8471" spans="2:5" ht="50.1" customHeight="1">
      <c r="B8471" s="23">
        <v>34777</v>
      </c>
      <c r="C8471" s="23" t="s">
        <v>8983</v>
      </c>
      <c r="D8471" s="23" t="s">
        <v>12296</v>
      </c>
      <c r="E8471" s="24">
        <v>1.28</v>
      </c>
    </row>
    <row r="8472" spans="2:5" ht="50.1" customHeight="1">
      <c r="B8472" s="23">
        <v>7273</v>
      </c>
      <c r="C8472" s="23" t="s">
        <v>8984</v>
      </c>
      <c r="D8472" s="23" t="s">
        <v>12296</v>
      </c>
      <c r="E8472" s="24">
        <v>2.11</v>
      </c>
    </row>
    <row r="8473" spans="2:5" ht="50.1" customHeight="1">
      <c r="B8473" s="23">
        <v>7272</v>
      </c>
      <c r="C8473" s="23" t="s">
        <v>8985</v>
      </c>
      <c r="D8473" s="23" t="s">
        <v>12296</v>
      </c>
      <c r="E8473" s="24">
        <v>2.94</v>
      </c>
    </row>
    <row r="8474" spans="2:5" ht="50.1" customHeight="1">
      <c r="B8474" s="23">
        <v>10605</v>
      </c>
      <c r="C8474" s="23" t="s">
        <v>8986</v>
      </c>
      <c r="D8474" s="23" t="s">
        <v>12296</v>
      </c>
      <c r="E8474" s="24">
        <v>1.41</v>
      </c>
    </row>
    <row r="8475" spans="2:5" ht="50.1" customHeight="1">
      <c r="B8475" s="23">
        <v>10604</v>
      </c>
      <c r="C8475" s="23" t="s">
        <v>8987</v>
      </c>
      <c r="D8475" s="23" t="s">
        <v>12296</v>
      </c>
      <c r="E8475" s="24">
        <v>2.82</v>
      </c>
    </row>
    <row r="8476" spans="2:5" ht="50.1" customHeight="1">
      <c r="B8476" s="23">
        <v>672</v>
      </c>
      <c r="C8476" s="23" t="s">
        <v>8988</v>
      </c>
      <c r="D8476" s="23" t="s">
        <v>12296</v>
      </c>
      <c r="E8476" s="24">
        <v>2.84</v>
      </c>
    </row>
    <row r="8477" spans="2:5" ht="50.1" customHeight="1">
      <c r="B8477" s="23">
        <v>668</v>
      </c>
      <c r="C8477" s="23" t="s">
        <v>8989</v>
      </c>
      <c r="D8477" s="23" t="s">
        <v>12296</v>
      </c>
      <c r="E8477" s="24">
        <v>4.4800000000000004</v>
      </c>
    </row>
    <row r="8478" spans="2:5" ht="50.1" customHeight="1">
      <c r="B8478" s="23">
        <v>10578</v>
      </c>
      <c r="C8478" s="23" t="s">
        <v>8990</v>
      </c>
      <c r="D8478" s="23" t="s">
        <v>12296</v>
      </c>
      <c r="E8478" s="24">
        <v>7.82</v>
      </c>
    </row>
    <row r="8479" spans="2:5" ht="50.1" customHeight="1">
      <c r="B8479" s="23">
        <v>666</v>
      </c>
      <c r="C8479" s="23" t="s">
        <v>8991</v>
      </c>
      <c r="D8479" s="23" t="s">
        <v>12296</v>
      </c>
      <c r="E8479" s="24">
        <v>7.76</v>
      </c>
    </row>
    <row r="8480" spans="2:5" ht="50.1" customHeight="1">
      <c r="B8480" s="23">
        <v>665</v>
      </c>
      <c r="C8480" s="23" t="s">
        <v>8992</v>
      </c>
      <c r="D8480" s="23" t="s">
        <v>12296</v>
      </c>
      <c r="E8480" s="24">
        <v>14.54</v>
      </c>
    </row>
    <row r="8481" spans="2:5" ht="50.1" customHeight="1">
      <c r="B8481" s="23">
        <v>10577</v>
      </c>
      <c r="C8481" s="23" t="s">
        <v>8993</v>
      </c>
      <c r="D8481" s="23" t="s">
        <v>12296</v>
      </c>
      <c r="E8481" s="24">
        <v>11.38</v>
      </c>
    </row>
    <row r="8482" spans="2:5" ht="50.1" customHeight="1">
      <c r="B8482" s="23">
        <v>10583</v>
      </c>
      <c r="C8482" s="23" t="s">
        <v>8994</v>
      </c>
      <c r="D8482" s="23" t="s">
        <v>12296</v>
      </c>
      <c r="E8482" s="24">
        <v>6.38</v>
      </c>
    </row>
    <row r="8483" spans="2:5" ht="50.1" customHeight="1">
      <c r="B8483" s="23">
        <v>10579</v>
      </c>
      <c r="C8483" s="23" t="s">
        <v>8995</v>
      </c>
      <c r="D8483" s="23" t="s">
        <v>12296</v>
      </c>
      <c r="E8483" s="24">
        <v>10.41</v>
      </c>
    </row>
    <row r="8484" spans="2:5" ht="50.1" customHeight="1">
      <c r="B8484" s="23">
        <v>10582</v>
      </c>
      <c r="C8484" s="23" t="s">
        <v>8996</v>
      </c>
      <c r="D8484" s="23" t="s">
        <v>12296</v>
      </c>
      <c r="E8484" s="24">
        <v>3.64</v>
      </c>
    </row>
    <row r="8485" spans="2:5" ht="50.1" customHeight="1">
      <c r="B8485" s="23">
        <v>2436</v>
      </c>
      <c r="C8485" s="23" t="s">
        <v>8997</v>
      </c>
      <c r="D8485" s="23" t="s">
        <v>12331</v>
      </c>
      <c r="E8485" s="24">
        <v>16.13</v>
      </c>
    </row>
    <row r="8486" spans="2:5" ht="50.1" customHeight="1">
      <c r="B8486" s="23">
        <v>40918</v>
      </c>
      <c r="C8486" s="23" t="s">
        <v>8998</v>
      </c>
      <c r="D8486" s="23" t="s">
        <v>12304</v>
      </c>
      <c r="E8486" s="24">
        <v>2855.55</v>
      </c>
    </row>
    <row r="8487" spans="2:5" ht="50.1" customHeight="1">
      <c r="B8487" s="23">
        <v>2439</v>
      </c>
      <c r="C8487" s="23" t="s">
        <v>8999</v>
      </c>
      <c r="D8487" s="23" t="s">
        <v>12331</v>
      </c>
      <c r="E8487" s="24">
        <v>16.23</v>
      </c>
    </row>
    <row r="8488" spans="2:5" ht="50.1" customHeight="1">
      <c r="B8488" s="23">
        <v>40923</v>
      </c>
      <c r="C8488" s="23" t="s">
        <v>9000</v>
      </c>
      <c r="D8488" s="23" t="s">
        <v>12304</v>
      </c>
      <c r="E8488" s="24">
        <v>2874.92</v>
      </c>
    </row>
    <row r="8489" spans="2:5" ht="50.1" customHeight="1">
      <c r="B8489" s="23">
        <v>10998</v>
      </c>
      <c r="C8489" s="23" t="s">
        <v>9001</v>
      </c>
      <c r="D8489" s="23" t="s">
        <v>12334</v>
      </c>
      <c r="E8489" s="24">
        <v>23.98</v>
      </c>
    </row>
    <row r="8490" spans="2:5" ht="50.1" customHeight="1">
      <c r="B8490" s="23">
        <v>11002</v>
      </c>
      <c r="C8490" s="23" t="s">
        <v>9002</v>
      </c>
      <c r="D8490" s="23" t="s">
        <v>12334</v>
      </c>
      <c r="E8490" s="24">
        <v>21.97</v>
      </c>
    </row>
    <row r="8491" spans="2:5" ht="50.1" customHeight="1">
      <c r="B8491" s="23">
        <v>10999</v>
      </c>
      <c r="C8491" s="23" t="s">
        <v>9003</v>
      </c>
      <c r="D8491" s="23" t="s">
        <v>12334</v>
      </c>
      <c r="E8491" s="24">
        <v>21.11</v>
      </c>
    </row>
    <row r="8492" spans="2:5" ht="50.1" customHeight="1">
      <c r="B8492" s="23">
        <v>10997</v>
      </c>
      <c r="C8492" s="23" t="s">
        <v>9004</v>
      </c>
      <c r="D8492" s="23" t="s">
        <v>12334</v>
      </c>
      <c r="E8492" s="24">
        <v>22.88</v>
      </c>
    </row>
    <row r="8493" spans="2:5" ht="50.1" customHeight="1">
      <c r="B8493" s="23">
        <v>2685</v>
      </c>
      <c r="C8493" s="23" t="s">
        <v>9005</v>
      </c>
      <c r="D8493" s="23" t="s">
        <v>12293</v>
      </c>
      <c r="E8493" s="24">
        <v>3.85</v>
      </c>
    </row>
    <row r="8494" spans="2:5" ht="50.1" customHeight="1">
      <c r="B8494" s="23">
        <v>2680</v>
      </c>
      <c r="C8494" s="23" t="s">
        <v>9006</v>
      </c>
      <c r="D8494" s="23" t="s">
        <v>12293</v>
      </c>
      <c r="E8494" s="24">
        <v>5.63</v>
      </c>
    </row>
    <row r="8495" spans="2:5" ht="50.1" customHeight="1">
      <c r="B8495" s="23">
        <v>2684</v>
      </c>
      <c r="C8495" s="23" t="s">
        <v>9007</v>
      </c>
      <c r="D8495" s="23" t="s">
        <v>12293</v>
      </c>
      <c r="E8495" s="24">
        <v>5.13</v>
      </c>
    </row>
    <row r="8496" spans="2:5" ht="50.1" customHeight="1">
      <c r="B8496" s="23">
        <v>2673</v>
      </c>
      <c r="C8496" s="23" t="s">
        <v>9008</v>
      </c>
      <c r="D8496" s="23" t="s">
        <v>12293</v>
      </c>
      <c r="E8496" s="24">
        <v>1.98</v>
      </c>
    </row>
    <row r="8497" spans="2:5" ht="50.1" customHeight="1">
      <c r="B8497" s="23">
        <v>2681</v>
      </c>
      <c r="C8497" s="23" t="s">
        <v>9009</v>
      </c>
      <c r="D8497" s="23" t="s">
        <v>12293</v>
      </c>
      <c r="E8497" s="24">
        <v>9.2100000000000009</v>
      </c>
    </row>
    <row r="8498" spans="2:5" ht="50.1" customHeight="1">
      <c r="B8498" s="23">
        <v>2682</v>
      </c>
      <c r="C8498" s="23" t="s">
        <v>9010</v>
      </c>
      <c r="D8498" s="23" t="s">
        <v>12293</v>
      </c>
      <c r="E8498" s="24">
        <v>13.44</v>
      </c>
    </row>
    <row r="8499" spans="2:5" ht="50.1" customHeight="1">
      <c r="B8499" s="23">
        <v>2686</v>
      </c>
      <c r="C8499" s="23" t="s">
        <v>9011</v>
      </c>
      <c r="D8499" s="23" t="s">
        <v>12293</v>
      </c>
      <c r="E8499" s="24">
        <v>16.850000000000001</v>
      </c>
    </row>
    <row r="8500" spans="2:5" ht="50.1" customHeight="1">
      <c r="B8500" s="23">
        <v>2674</v>
      </c>
      <c r="C8500" s="23" t="s">
        <v>9012</v>
      </c>
      <c r="D8500" s="23" t="s">
        <v>12293</v>
      </c>
      <c r="E8500" s="24">
        <v>2.46</v>
      </c>
    </row>
    <row r="8501" spans="2:5" ht="50.1" customHeight="1">
      <c r="B8501" s="23">
        <v>2683</v>
      </c>
      <c r="C8501" s="23" t="s">
        <v>9013</v>
      </c>
      <c r="D8501" s="23" t="s">
        <v>12293</v>
      </c>
      <c r="E8501" s="24">
        <v>26.56</v>
      </c>
    </row>
    <row r="8502" spans="2:5" ht="50.1" customHeight="1">
      <c r="B8502" s="23">
        <v>2676</v>
      </c>
      <c r="C8502" s="23" t="s">
        <v>9014</v>
      </c>
      <c r="D8502" s="23" t="s">
        <v>12293</v>
      </c>
      <c r="E8502" s="24">
        <v>1.1499999999999999</v>
      </c>
    </row>
    <row r="8503" spans="2:5" ht="50.1" customHeight="1">
      <c r="B8503" s="23">
        <v>2678</v>
      </c>
      <c r="C8503" s="23" t="s">
        <v>9015</v>
      </c>
      <c r="D8503" s="23" t="s">
        <v>12293</v>
      </c>
      <c r="E8503" s="24">
        <v>1.44</v>
      </c>
    </row>
    <row r="8504" spans="2:5" ht="50.1" customHeight="1">
      <c r="B8504" s="23">
        <v>2679</v>
      </c>
      <c r="C8504" s="23" t="s">
        <v>9016</v>
      </c>
      <c r="D8504" s="23" t="s">
        <v>12293</v>
      </c>
      <c r="E8504" s="24">
        <v>2.2200000000000002</v>
      </c>
    </row>
    <row r="8505" spans="2:5" ht="50.1" customHeight="1">
      <c r="B8505" s="23">
        <v>12070</v>
      </c>
      <c r="C8505" s="23" t="s">
        <v>9017</v>
      </c>
      <c r="D8505" s="23" t="s">
        <v>12293</v>
      </c>
      <c r="E8505" s="24">
        <v>3.09</v>
      </c>
    </row>
    <row r="8506" spans="2:5" ht="50.1" customHeight="1">
      <c r="B8506" s="23">
        <v>2675</v>
      </c>
      <c r="C8506" s="23" t="s">
        <v>9018</v>
      </c>
      <c r="D8506" s="23" t="s">
        <v>12293</v>
      </c>
      <c r="E8506" s="24">
        <v>4.0199999999999996</v>
      </c>
    </row>
    <row r="8507" spans="2:5" ht="50.1" customHeight="1">
      <c r="B8507" s="23">
        <v>12067</v>
      </c>
      <c r="C8507" s="23" t="s">
        <v>9019</v>
      </c>
      <c r="D8507" s="23" t="s">
        <v>12293</v>
      </c>
      <c r="E8507" s="24">
        <v>5.45</v>
      </c>
    </row>
    <row r="8508" spans="2:5" ht="50.1" customHeight="1">
      <c r="B8508" s="23">
        <v>40401</v>
      </c>
      <c r="C8508" s="23" t="s">
        <v>9020</v>
      </c>
      <c r="D8508" s="23" t="s">
        <v>12293</v>
      </c>
      <c r="E8508" s="24">
        <v>1.4</v>
      </c>
    </row>
    <row r="8509" spans="2:5" ht="50.1" customHeight="1">
      <c r="B8509" s="23">
        <v>40402</v>
      </c>
      <c r="C8509" s="23" t="s">
        <v>9021</v>
      </c>
      <c r="D8509" s="23" t="s">
        <v>12293</v>
      </c>
      <c r="E8509" s="24">
        <v>1.8</v>
      </c>
    </row>
    <row r="8510" spans="2:5" ht="50.1" customHeight="1">
      <c r="B8510" s="23">
        <v>40400</v>
      </c>
      <c r="C8510" s="23" t="s">
        <v>9022</v>
      </c>
      <c r="D8510" s="23" t="s">
        <v>12293</v>
      </c>
      <c r="E8510" s="24">
        <v>0.95</v>
      </c>
    </row>
    <row r="8511" spans="2:5" ht="50.1" customHeight="1">
      <c r="B8511" s="23">
        <v>2504</v>
      </c>
      <c r="C8511" s="23" t="s">
        <v>9023</v>
      </c>
      <c r="D8511" s="23" t="s">
        <v>12293</v>
      </c>
      <c r="E8511" s="24">
        <v>6.49</v>
      </c>
    </row>
    <row r="8512" spans="2:5" ht="50.1" customHeight="1">
      <c r="B8512" s="23">
        <v>2501</v>
      </c>
      <c r="C8512" s="23" t="s">
        <v>9024</v>
      </c>
      <c r="D8512" s="23" t="s">
        <v>12293</v>
      </c>
      <c r="E8512" s="24">
        <v>8.51</v>
      </c>
    </row>
    <row r="8513" spans="2:5" ht="50.1" customHeight="1">
      <c r="B8513" s="23">
        <v>2502</v>
      </c>
      <c r="C8513" s="23" t="s">
        <v>9025</v>
      </c>
      <c r="D8513" s="23" t="s">
        <v>12293</v>
      </c>
      <c r="E8513" s="24">
        <v>12.84</v>
      </c>
    </row>
    <row r="8514" spans="2:5" ht="50.1" customHeight="1">
      <c r="B8514" s="23">
        <v>2503</v>
      </c>
      <c r="C8514" s="23" t="s">
        <v>9026</v>
      </c>
      <c r="D8514" s="23" t="s">
        <v>12293</v>
      </c>
      <c r="E8514" s="24">
        <v>16.53</v>
      </c>
    </row>
    <row r="8515" spans="2:5" ht="50.1" customHeight="1">
      <c r="B8515" s="23">
        <v>2500</v>
      </c>
      <c r="C8515" s="23" t="s">
        <v>9027</v>
      </c>
      <c r="D8515" s="23" t="s">
        <v>12293</v>
      </c>
      <c r="E8515" s="24">
        <v>22.02</v>
      </c>
    </row>
    <row r="8516" spans="2:5" ht="50.1" customHeight="1">
      <c r="B8516" s="23">
        <v>2505</v>
      </c>
      <c r="C8516" s="23" t="s">
        <v>9028</v>
      </c>
      <c r="D8516" s="23" t="s">
        <v>12293</v>
      </c>
      <c r="E8516" s="24">
        <v>34.31</v>
      </c>
    </row>
    <row r="8517" spans="2:5" ht="50.1" customHeight="1">
      <c r="B8517" s="23">
        <v>12056</v>
      </c>
      <c r="C8517" s="23" t="s">
        <v>9029</v>
      </c>
      <c r="D8517" s="23" t="s">
        <v>12293</v>
      </c>
      <c r="E8517" s="24">
        <v>13.86</v>
      </c>
    </row>
    <row r="8518" spans="2:5" ht="50.1" customHeight="1">
      <c r="B8518" s="23">
        <v>12057</v>
      </c>
      <c r="C8518" s="23" t="s">
        <v>9030</v>
      </c>
      <c r="D8518" s="23" t="s">
        <v>12293</v>
      </c>
      <c r="E8518" s="24">
        <v>11.77</v>
      </c>
    </row>
    <row r="8519" spans="2:5" ht="50.1" customHeight="1">
      <c r="B8519" s="23">
        <v>12059</v>
      </c>
      <c r="C8519" s="23" t="s">
        <v>9031</v>
      </c>
      <c r="D8519" s="23" t="s">
        <v>12293</v>
      </c>
      <c r="E8519" s="24">
        <v>4.13</v>
      </c>
    </row>
    <row r="8520" spans="2:5" ht="50.1" customHeight="1">
      <c r="B8520" s="23">
        <v>12058</v>
      </c>
      <c r="C8520" s="23" t="s">
        <v>9032</v>
      </c>
      <c r="D8520" s="23" t="s">
        <v>12293</v>
      </c>
      <c r="E8520" s="24">
        <v>7.34</v>
      </c>
    </row>
    <row r="8521" spans="2:5" ht="50.1" customHeight="1">
      <c r="B8521" s="23">
        <v>12060</v>
      </c>
      <c r="C8521" s="23" t="s">
        <v>9033</v>
      </c>
      <c r="D8521" s="23" t="s">
        <v>12293</v>
      </c>
      <c r="E8521" s="24">
        <v>30.6</v>
      </c>
    </row>
    <row r="8522" spans="2:5" ht="50.1" customHeight="1">
      <c r="B8522" s="23">
        <v>12061</v>
      </c>
      <c r="C8522" s="23" t="s">
        <v>9034</v>
      </c>
      <c r="D8522" s="23" t="s">
        <v>12293</v>
      </c>
      <c r="E8522" s="24">
        <v>18.68</v>
      </c>
    </row>
    <row r="8523" spans="2:5" ht="50.1" customHeight="1">
      <c r="B8523" s="23">
        <v>12062</v>
      </c>
      <c r="C8523" s="23" t="s">
        <v>9035</v>
      </c>
      <c r="D8523" s="23" t="s">
        <v>12293</v>
      </c>
      <c r="E8523" s="24">
        <v>34.450000000000003</v>
      </c>
    </row>
    <row r="8524" spans="2:5" ht="50.1" customHeight="1">
      <c r="B8524" s="23">
        <v>21137</v>
      </c>
      <c r="C8524" s="23" t="s">
        <v>9036</v>
      </c>
      <c r="D8524" s="23" t="s">
        <v>12293</v>
      </c>
      <c r="E8524" s="24">
        <v>5.98</v>
      </c>
    </row>
    <row r="8525" spans="2:5" ht="50.1" customHeight="1">
      <c r="B8525" s="23">
        <v>2687</v>
      </c>
      <c r="C8525" s="23" t="s">
        <v>9037</v>
      </c>
      <c r="D8525" s="23" t="s">
        <v>12293</v>
      </c>
      <c r="E8525" s="24">
        <v>1</v>
      </c>
    </row>
    <row r="8526" spans="2:5" ht="50.1" customHeight="1">
      <c r="B8526" s="23">
        <v>2689</v>
      </c>
      <c r="C8526" s="23" t="s">
        <v>9038</v>
      </c>
      <c r="D8526" s="23" t="s">
        <v>12293</v>
      </c>
      <c r="E8526" s="24">
        <v>1.19</v>
      </c>
    </row>
    <row r="8527" spans="2:5" ht="50.1" customHeight="1">
      <c r="B8527" s="23">
        <v>2688</v>
      </c>
      <c r="C8527" s="23" t="s">
        <v>9039</v>
      </c>
      <c r="D8527" s="23" t="s">
        <v>12293</v>
      </c>
      <c r="E8527" s="24">
        <v>1.29</v>
      </c>
    </row>
    <row r="8528" spans="2:5" ht="50.1" customHeight="1">
      <c r="B8528" s="23">
        <v>2690</v>
      </c>
      <c r="C8528" s="23" t="s">
        <v>9040</v>
      </c>
      <c r="D8528" s="23" t="s">
        <v>12293</v>
      </c>
      <c r="E8528" s="24">
        <v>2.21</v>
      </c>
    </row>
    <row r="8529" spans="2:5" ht="50.1" customHeight="1">
      <c r="B8529" s="23">
        <v>39243</v>
      </c>
      <c r="C8529" s="23" t="s">
        <v>9041</v>
      </c>
      <c r="D8529" s="23" t="s">
        <v>12293</v>
      </c>
      <c r="E8529" s="24">
        <v>1.46</v>
      </c>
    </row>
    <row r="8530" spans="2:5" ht="50.1" customHeight="1">
      <c r="B8530" s="23">
        <v>39244</v>
      </c>
      <c r="C8530" s="23" t="s">
        <v>9042</v>
      </c>
      <c r="D8530" s="23" t="s">
        <v>12293</v>
      </c>
      <c r="E8530" s="24">
        <v>1.97</v>
      </c>
    </row>
    <row r="8531" spans="2:5" ht="50.1" customHeight="1">
      <c r="B8531" s="23">
        <v>39245</v>
      </c>
      <c r="C8531" s="23" t="s">
        <v>9043</v>
      </c>
      <c r="D8531" s="23" t="s">
        <v>12293</v>
      </c>
      <c r="E8531" s="24">
        <v>3.8</v>
      </c>
    </row>
    <row r="8532" spans="2:5" ht="50.1" customHeight="1">
      <c r="B8532" s="23">
        <v>39254</v>
      </c>
      <c r="C8532" s="23" t="s">
        <v>9044</v>
      </c>
      <c r="D8532" s="23" t="s">
        <v>12293</v>
      </c>
      <c r="E8532" s="24">
        <v>5.68</v>
      </c>
    </row>
    <row r="8533" spans="2:5" ht="50.1" customHeight="1">
      <c r="B8533" s="23">
        <v>39255</v>
      </c>
      <c r="C8533" s="23" t="s">
        <v>9045</v>
      </c>
      <c r="D8533" s="23" t="s">
        <v>12293</v>
      </c>
      <c r="E8533" s="24">
        <v>10.52</v>
      </c>
    </row>
    <row r="8534" spans="2:5" ht="50.1" customHeight="1">
      <c r="B8534" s="23">
        <v>39253</v>
      </c>
      <c r="C8534" s="23" t="s">
        <v>9046</v>
      </c>
      <c r="D8534" s="23" t="s">
        <v>12293</v>
      </c>
      <c r="E8534" s="24">
        <v>7.24</v>
      </c>
    </row>
    <row r="8535" spans="2:5" ht="50.1" customHeight="1">
      <c r="B8535" s="23">
        <v>2446</v>
      </c>
      <c r="C8535" s="23" t="s">
        <v>9047</v>
      </c>
      <c r="D8535" s="23" t="s">
        <v>12293</v>
      </c>
      <c r="E8535" s="24">
        <v>3.5</v>
      </c>
    </row>
    <row r="8536" spans="2:5" ht="50.1" customHeight="1">
      <c r="B8536" s="23">
        <v>2442</v>
      </c>
      <c r="C8536" s="23" t="s">
        <v>9048</v>
      </c>
      <c r="D8536" s="23" t="s">
        <v>12293</v>
      </c>
      <c r="E8536" s="24">
        <v>4.9000000000000004</v>
      </c>
    </row>
    <row r="8537" spans="2:5" ht="50.1" customHeight="1">
      <c r="B8537" s="23">
        <v>39246</v>
      </c>
      <c r="C8537" s="23" t="s">
        <v>9049</v>
      </c>
      <c r="D8537" s="23" t="s">
        <v>12293</v>
      </c>
      <c r="E8537" s="24">
        <v>2.4300000000000002</v>
      </c>
    </row>
    <row r="8538" spans="2:5" ht="50.1" customHeight="1">
      <c r="B8538" s="23">
        <v>39247</v>
      </c>
      <c r="C8538" s="23" t="s">
        <v>9050</v>
      </c>
      <c r="D8538" s="23" t="s">
        <v>12293</v>
      </c>
      <c r="E8538" s="24">
        <v>2.12</v>
      </c>
    </row>
    <row r="8539" spans="2:5" ht="50.1" customHeight="1">
      <c r="B8539" s="23">
        <v>39248</v>
      </c>
      <c r="C8539" s="23" t="s">
        <v>9051</v>
      </c>
      <c r="D8539" s="23" t="s">
        <v>12293</v>
      </c>
      <c r="E8539" s="24">
        <v>6.83</v>
      </c>
    </row>
    <row r="8540" spans="2:5" ht="50.1" customHeight="1">
      <c r="B8540" s="23">
        <v>2438</v>
      </c>
      <c r="C8540" s="23" t="s">
        <v>9052</v>
      </c>
      <c r="D8540" s="23" t="s">
        <v>12331</v>
      </c>
      <c r="E8540" s="24">
        <v>18.47</v>
      </c>
    </row>
    <row r="8541" spans="2:5" ht="50.1" customHeight="1">
      <c r="B8541" s="23">
        <v>40922</v>
      </c>
      <c r="C8541" s="23" t="s">
        <v>9053</v>
      </c>
      <c r="D8541" s="23" t="s">
        <v>12304</v>
      </c>
      <c r="E8541" s="24">
        <v>3271.97</v>
      </c>
    </row>
    <row r="8542" spans="2:5" ht="50.1" customHeight="1">
      <c r="B8542" s="23">
        <v>36486</v>
      </c>
      <c r="C8542" s="23" t="s">
        <v>9054</v>
      </c>
      <c r="D8542" s="23" t="s">
        <v>12296</v>
      </c>
      <c r="E8542" s="24">
        <v>33575.67</v>
      </c>
    </row>
    <row r="8543" spans="2:5" ht="50.1" customHeight="1">
      <c r="B8543" s="23">
        <v>37777</v>
      </c>
      <c r="C8543" s="23" t="s">
        <v>9055</v>
      </c>
      <c r="D8543" s="23" t="s">
        <v>12296</v>
      </c>
      <c r="E8543" s="24">
        <v>158073.60999999999</v>
      </c>
    </row>
    <row r="8544" spans="2:5" ht="50.1" customHeight="1">
      <c r="B8544" s="23">
        <v>12624</v>
      </c>
      <c r="C8544" s="23" t="s">
        <v>9056</v>
      </c>
      <c r="D8544" s="23" t="s">
        <v>12296</v>
      </c>
      <c r="E8544" s="24">
        <v>10.4</v>
      </c>
    </row>
    <row r="8545" spans="2:5" ht="50.1" customHeight="1">
      <c r="B8545" s="23">
        <v>10638</v>
      </c>
      <c r="C8545" s="23" t="s">
        <v>9057</v>
      </c>
      <c r="D8545" s="23" t="s">
        <v>12296</v>
      </c>
      <c r="E8545" s="24">
        <v>402049.99</v>
      </c>
    </row>
    <row r="8546" spans="2:5" ht="50.1" customHeight="1">
      <c r="B8546" s="23">
        <v>10635</v>
      </c>
      <c r="C8546" s="23" t="s">
        <v>9058</v>
      </c>
      <c r="D8546" s="23" t="s">
        <v>12296</v>
      </c>
      <c r="E8546" s="24">
        <v>138968.92000000001</v>
      </c>
    </row>
    <row r="8547" spans="2:5" ht="50.1" customHeight="1">
      <c r="B8547" s="23">
        <v>10634</v>
      </c>
      <c r="C8547" s="23" t="s">
        <v>9059</v>
      </c>
      <c r="D8547" s="23" t="s">
        <v>12296</v>
      </c>
      <c r="E8547" s="24">
        <v>119000</v>
      </c>
    </row>
    <row r="8548" spans="2:5" ht="50.1" customHeight="1">
      <c r="B8548" s="23">
        <v>10636</v>
      </c>
      <c r="C8548" s="23" t="s">
        <v>9060</v>
      </c>
      <c r="D8548" s="23" t="s">
        <v>12296</v>
      </c>
      <c r="E8548" s="24">
        <v>262067.14</v>
      </c>
    </row>
    <row r="8549" spans="2:5" ht="50.1" customHeight="1">
      <c r="B8549" s="23">
        <v>10637</v>
      </c>
      <c r="C8549" s="23" t="s">
        <v>9061</v>
      </c>
      <c r="D8549" s="23" t="s">
        <v>12296</v>
      </c>
      <c r="E8549" s="24">
        <v>274124.99</v>
      </c>
    </row>
    <row r="8550" spans="2:5" ht="50.1" customHeight="1">
      <c r="B8550" s="23">
        <v>517</v>
      </c>
      <c r="C8550" s="23" t="s">
        <v>9062</v>
      </c>
      <c r="D8550" s="23" t="s">
        <v>7079</v>
      </c>
      <c r="E8550" s="24">
        <v>6.37</v>
      </c>
    </row>
    <row r="8551" spans="2:5" ht="50.1" customHeight="1">
      <c r="B8551" s="23">
        <v>41904</v>
      </c>
      <c r="C8551" s="23" t="s">
        <v>9063</v>
      </c>
      <c r="D8551" s="23" t="s">
        <v>12327</v>
      </c>
      <c r="E8551" s="24">
        <v>2202.35</v>
      </c>
    </row>
    <row r="8552" spans="2:5" ht="50.1" customHeight="1">
      <c r="B8552" s="23">
        <v>41905</v>
      </c>
      <c r="C8552" s="23" t="s">
        <v>9064</v>
      </c>
      <c r="D8552" s="23" t="s">
        <v>12334</v>
      </c>
      <c r="E8552" s="24">
        <v>2.09</v>
      </c>
    </row>
    <row r="8553" spans="2:5" ht="50.1" customHeight="1">
      <c r="B8553" s="23">
        <v>41903</v>
      </c>
      <c r="C8553" s="23" t="s">
        <v>9065</v>
      </c>
      <c r="D8553" s="23" t="s">
        <v>12334</v>
      </c>
      <c r="E8553" s="24">
        <v>2.35</v>
      </c>
    </row>
    <row r="8554" spans="2:5" ht="50.1" customHeight="1">
      <c r="B8554" s="23">
        <v>37534</v>
      </c>
      <c r="C8554" s="23" t="s">
        <v>9066</v>
      </c>
      <c r="D8554" s="23" t="s">
        <v>12334</v>
      </c>
      <c r="E8554" s="24">
        <v>15.56</v>
      </c>
    </row>
    <row r="8555" spans="2:5" ht="50.1" customHeight="1">
      <c r="B8555" s="23">
        <v>37535</v>
      </c>
      <c r="C8555" s="23" t="s">
        <v>9067</v>
      </c>
      <c r="D8555" s="23" t="s">
        <v>12334</v>
      </c>
      <c r="E8555" s="24">
        <v>15.56</v>
      </c>
    </row>
    <row r="8556" spans="2:5" ht="50.1" customHeight="1">
      <c r="B8556" s="23">
        <v>37533</v>
      </c>
      <c r="C8556" s="23" t="s">
        <v>9068</v>
      </c>
      <c r="D8556" s="23" t="s">
        <v>12334</v>
      </c>
      <c r="E8556" s="24">
        <v>15.56</v>
      </c>
    </row>
    <row r="8557" spans="2:5" ht="50.1" customHeight="1">
      <c r="B8557" s="23">
        <v>37537</v>
      </c>
      <c r="C8557" s="23" t="s">
        <v>9069</v>
      </c>
      <c r="D8557" s="23" t="s">
        <v>12334</v>
      </c>
      <c r="E8557" s="24">
        <v>11.78</v>
      </c>
    </row>
    <row r="8558" spans="2:5" ht="50.1" customHeight="1">
      <c r="B8558" s="23">
        <v>37536</v>
      </c>
      <c r="C8558" s="23" t="s">
        <v>9070</v>
      </c>
      <c r="D8558" s="23" t="s">
        <v>12334</v>
      </c>
      <c r="E8558" s="24">
        <v>11.78</v>
      </c>
    </row>
    <row r="8559" spans="2:5" ht="50.1" customHeight="1">
      <c r="B8559" s="23">
        <v>37532</v>
      </c>
      <c r="C8559" s="23" t="s">
        <v>9071</v>
      </c>
      <c r="D8559" s="23" t="s">
        <v>12334</v>
      </c>
      <c r="E8559" s="24">
        <v>11.78</v>
      </c>
    </row>
    <row r="8560" spans="2:5" ht="50.1" customHeight="1">
      <c r="B8560" s="23">
        <v>2696</v>
      </c>
      <c r="C8560" s="23" t="s">
        <v>9072</v>
      </c>
      <c r="D8560" s="23" t="s">
        <v>12331</v>
      </c>
      <c r="E8560" s="24">
        <v>16.13</v>
      </c>
    </row>
    <row r="8561" spans="2:5" ht="50.1" customHeight="1">
      <c r="B8561" s="23">
        <v>40928</v>
      </c>
      <c r="C8561" s="23" t="s">
        <v>9073</v>
      </c>
      <c r="D8561" s="23" t="s">
        <v>12304</v>
      </c>
      <c r="E8561" s="24">
        <v>2855.55</v>
      </c>
    </row>
    <row r="8562" spans="2:5" ht="50.1" customHeight="1">
      <c r="B8562" s="23">
        <v>4083</v>
      </c>
      <c r="C8562" s="23" t="s">
        <v>9074</v>
      </c>
      <c r="D8562" s="23" t="s">
        <v>12331</v>
      </c>
      <c r="E8562" s="24">
        <v>32.020000000000003</v>
      </c>
    </row>
    <row r="8563" spans="2:5" ht="50.1" customHeight="1">
      <c r="B8563" s="23">
        <v>40818</v>
      </c>
      <c r="C8563" s="23" t="s">
        <v>9075</v>
      </c>
      <c r="D8563" s="23" t="s">
        <v>12304</v>
      </c>
      <c r="E8563" s="24">
        <v>5668.78</v>
      </c>
    </row>
    <row r="8564" spans="2:5" ht="50.1" customHeight="1">
      <c r="B8564" s="23">
        <v>2705</v>
      </c>
      <c r="C8564" s="23" t="s">
        <v>9076</v>
      </c>
      <c r="D8564" s="23" t="s">
        <v>12332</v>
      </c>
      <c r="E8564" s="24">
        <v>0.85</v>
      </c>
    </row>
    <row r="8565" spans="2:5" ht="50.1" customHeight="1">
      <c r="B8565" s="23">
        <v>14250</v>
      </c>
      <c r="C8565" s="23" t="s">
        <v>9077</v>
      </c>
      <c r="D8565" s="23" t="s">
        <v>12332</v>
      </c>
      <c r="E8565" s="24">
        <v>0.87</v>
      </c>
    </row>
    <row r="8566" spans="2:5" ht="50.1" customHeight="1">
      <c r="B8566" s="23">
        <v>11683</v>
      </c>
      <c r="C8566" s="23" t="s">
        <v>9078</v>
      </c>
      <c r="D8566" s="23" t="s">
        <v>12296</v>
      </c>
      <c r="E8566" s="24">
        <v>24.74</v>
      </c>
    </row>
    <row r="8567" spans="2:5" ht="50.1" customHeight="1">
      <c r="B8567" s="23">
        <v>11684</v>
      </c>
      <c r="C8567" s="23" t="s">
        <v>9079</v>
      </c>
      <c r="D8567" s="23" t="s">
        <v>12296</v>
      </c>
      <c r="E8567" s="24">
        <v>27.08</v>
      </c>
    </row>
    <row r="8568" spans="2:5" ht="50.1" customHeight="1">
      <c r="B8568" s="23">
        <v>6141</v>
      </c>
      <c r="C8568" s="23" t="s">
        <v>9080</v>
      </c>
      <c r="D8568" s="23" t="s">
        <v>12296</v>
      </c>
      <c r="E8568" s="24">
        <v>3.45</v>
      </c>
    </row>
    <row r="8569" spans="2:5" ht="50.1" customHeight="1">
      <c r="B8569" s="23">
        <v>11681</v>
      </c>
      <c r="C8569" s="23" t="s">
        <v>9081</v>
      </c>
      <c r="D8569" s="23" t="s">
        <v>12296</v>
      </c>
      <c r="E8569" s="24">
        <v>6.14</v>
      </c>
    </row>
    <row r="8570" spans="2:5" ht="50.1" customHeight="1">
      <c r="B8570" s="23">
        <v>2706</v>
      </c>
      <c r="C8570" s="23" t="s">
        <v>9082</v>
      </c>
      <c r="D8570" s="23" t="s">
        <v>12331</v>
      </c>
      <c r="E8570" s="24">
        <v>80.13</v>
      </c>
    </row>
    <row r="8571" spans="2:5" ht="50.1" customHeight="1">
      <c r="B8571" s="23">
        <v>40811</v>
      </c>
      <c r="C8571" s="23" t="s">
        <v>9083</v>
      </c>
      <c r="D8571" s="23" t="s">
        <v>12304</v>
      </c>
      <c r="E8571" s="24">
        <v>14185.42</v>
      </c>
    </row>
    <row r="8572" spans="2:5" ht="50.1" customHeight="1">
      <c r="B8572" s="23">
        <v>2707</v>
      </c>
      <c r="C8572" s="23" t="s">
        <v>9084</v>
      </c>
      <c r="D8572" s="23" t="s">
        <v>12331</v>
      </c>
      <c r="E8572" s="24">
        <v>91.19</v>
      </c>
    </row>
    <row r="8573" spans="2:5" ht="50.1" customHeight="1">
      <c r="B8573" s="23">
        <v>40813</v>
      </c>
      <c r="C8573" s="23" t="s">
        <v>9085</v>
      </c>
      <c r="D8573" s="23" t="s">
        <v>12304</v>
      </c>
      <c r="E8573" s="24">
        <v>16145.93</v>
      </c>
    </row>
    <row r="8574" spans="2:5" ht="50.1" customHeight="1">
      <c r="B8574" s="23">
        <v>2708</v>
      </c>
      <c r="C8574" s="23" t="s">
        <v>9086</v>
      </c>
      <c r="D8574" s="23" t="s">
        <v>12331</v>
      </c>
      <c r="E8574" s="24">
        <v>124.67</v>
      </c>
    </row>
    <row r="8575" spans="2:5" ht="50.1" customHeight="1">
      <c r="B8575" s="23">
        <v>40814</v>
      </c>
      <c r="C8575" s="23" t="s">
        <v>9087</v>
      </c>
      <c r="D8575" s="23" t="s">
        <v>12304</v>
      </c>
      <c r="E8575" s="24">
        <v>22071.040000000001</v>
      </c>
    </row>
    <row r="8576" spans="2:5" ht="50.1" customHeight="1">
      <c r="B8576" s="23">
        <v>34779</v>
      </c>
      <c r="C8576" s="23" t="s">
        <v>9088</v>
      </c>
      <c r="D8576" s="23" t="s">
        <v>12331</v>
      </c>
      <c r="E8576" s="24">
        <v>81.28</v>
      </c>
    </row>
    <row r="8577" spans="2:5" ht="50.1" customHeight="1">
      <c r="B8577" s="23">
        <v>40936</v>
      </c>
      <c r="C8577" s="23" t="s">
        <v>9089</v>
      </c>
      <c r="D8577" s="23" t="s">
        <v>12304</v>
      </c>
      <c r="E8577" s="24">
        <v>14392.36</v>
      </c>
    </row>
    <row r="8578" spans="2:5" ht="50.1" customHeight="1">
      <c r="B8578" s="23">
        <v>34780</v>
      </c>
      <c r="C8578" s="23" t="s">
        <v>9090</v>
      </c>
      <c r="D8578" s="23" t="s">
        <v>12331</v>
      </c>
      <c r="E8578" s="24">
        <v>91.72</v>
      </c>
    </row>
    <row r="8579" spans="2:5" ht="50.1" customHeight="1">
      <c r="B8579" s="23">
        <v>40937</v>
      </c>
      <c r="C8579" s="23" t="s">
        <v>9091</v>
      </c>
      <c r="D8579" s="23" t="s">
        <v>12304</v>
      </c>
      <c r="E8579" s="24">
        <v>16237.42</v>
      </c>
    </row>
    <row r="8580" spans="2:5" ht="50.1" customHeight="1">
      <c r="B8580" s="23">
        <v>34782</v>
      </c>
      <c r="C8580" s="23" t="s">
        <v>9092</v>
      </c>
      <c r="D8580" s="23" t="s">
        <v>12331</v>
      </c>
      <c r="E8580" s="24">
        <v>125.7</v>
      </c>
    </row>
    <row r="8581" spans="2:5" ht="50.1" customHeight="1">
      <c r="B8581" s="23">
        <v>40938</v>
      </c>
      <c r="C8581" s="23" t="s">
        <v>9093</v>
      </c>
      <c r="D8581" s="23" t="s">
        <v>12304</v>
      </c>
      <c r="E8581" s="24">
        <v>22251.84</v>
      </c>
    </row>
    <row r="8582" spans="2:5" ht="50.1" customHeight="1">
      <c r="B8582" s="23">
        <v>34783</v>
      </c>
      <c r="C8582" s="23" t="s">
        <v>9094</v>
      </c>
      <c r="D8582" s="23" t="s">
        <v>12331</v>
      </c>
      <c r="E8582" s="24">
        <v>80.22</v>
      </c>
    </row>
    <row r="8583" spans="2:5" ht="50.1" customHeight="1">
      <c r="B8583" s="23">
        <v>40939</v>
      </c>
      <c r="C8583" s="23" t="s">
        <v>9095</v>
      </c>
      <c r="D8583" s="23" t="s">
        <v>12304</v>
      </c>
      <c r="E8583" s="24">
        <v>14204.38</v>
      </c>
    </row>
    <row r="8584" spans="2:5" ht="50.1" customHeight="1">
      <c r="B8584" s="23">
        <v>34785</v>
      </c>
      <c r="C8584" s="23" t="s">
        <v>9096</v>
      </c>
      <c r="D8584" s="23" t="s">
        <v>12331</v>
      </c>
      <c r="E8584" s="24">
        <v>62.76</v>
      </c>
    </row>
    <row r="8585" spans="2:5" ht="50.1" customHeight="1">
      <c r="B8585" s="23">
        <v>40940</v>
      </c>
      <c r="C8585" s="23" t="s">
        <v>9097</v>
      </c>
      <c r="D8585" s="23" t="s">
        <v>12304</v>
      </c>
      <c r="E8585" s="24">
        <v>11113.16</v>
      </c>
    </row>
    <row r="8586" spans="2:5" ht="50.1" customHeight="1">
      <c r="B8586" s="23">
        <v>38403</v>
      </c>
      <c r="C8586" s="23" t="s">
        <v>9098</v>
      </c>
      <c r="D8586" s="23" t="s">
        <v>12296</v>
      </c>
      <c r="E8586" s="24">
        <v>30.68</v>
      </c>
    </row>
    <row r="8587" spans="2:5" ht="50.1" customHeight="1">
      <c r="B8587" s="23">
        <v>37774</v>
      </c>
      <c r="C8587" s="23" t="s">
        <v>9099</v>
      </c>
      <c r="D8587" s="23" t="s">
        <v>12296</v>
      </c>
      <c r="E8587" s="24">
        <v>182372.45</v>
      </c>
    </row>
    <row r="8588" spans="2:5" ht="50.1" customHeight="1">
      <c r="B8588" s="23">
        <v>38630</v>
      </c>
      <c r="C8588" s="23" t="s">
        <v>9100</v>
      </c>
      <c r="D8588" s="23" t="s">
        <v>12296</v>
      </c>
      <c r="E8588" s="24">
        <v>818750</v>
      </c>
    </row>
    <row r="8589" spans="2:5" ht="50.1" customHeight="1">
      <c r="B8589" s="23">
        <v>38629</v>
      </c>
      <c r="C8589" s="23" t="s">
        <v>9101</v>
      </c>
      <c r="D8589" s="23" t="s">
        <v>12296</v>
      </c>
      <c r="E8589" s="24">
        <v>1218750</v>
      </c>
    </row>
    <row r="8590" spans="2:5" ht="50.1" customHeight="1">
      <c r="B8590" s="23">
        <v>38476</v>
      </c>
      <c r="C8590" s="23" t="s">
        <v>9102</v>
      </c>
      <c r="D8590" s="23" t="s">
        <v>12296</v>
      </c>
      <c r="E8590" s="24">
        <v>230.59</v>
      </c>
    </row>
    <row r="8591" spans="2:5" ht="50.1" customHeight="1">
      <c r="B8591" s="23">
        <v>38477</v>
      </c>
      <c r="C8591" s="23" t="s">
        <v>9103</v>
      </c>
      <c r="D8591" s="23" t="s">
        <v>12296</v>
      </c>
      <c r="E8591" s="24">
        <v>653.03</v>
      </c>
    </row>
    <row r="8592" spans="2:5" ht="50.1" customHeight="1">
      <c r="B8592" s="23">
        <v>40635</v>
      </c>
      <c r="C8592" s="23" t="s">
        <v>9104</v>
      </c>
      <c r="D8592" s="23" t="s">
        <v>12296</v>
      </c>
      <c r="E8592" s="24">
        <v>451424.05</v>
      </c>
    </row>
    <row r="8593" spans="2:5" ht="50.1" customHeight="1">
      <c r="B8593" s="23">
        <v>36483</v>
      </c>
      <c r="C8593" s="23" t="s">
        <v>9105</v>
      </c>
      <c r="D8593" s="23" t="s">
        <v>12296</v>
      </c>
      <c r="E8593" s="24">
        <v>409062.5</v>
      </c>
    </row>
    <row r="8594" spans="2:5" ht="50.1" customHeight="1">
      <c r="B8594" s="23">
        <v>14525</v>
      </c>
      <c r="C8594" s="23" t="s">
        <v>9106</v>
      </c>
      <c r="D8594" s="23" t="s">
        <v>12296</v>
      </c>
      <c r="E8594" s="24">
        <v>428312.5</v>
      </c>
    </row>
    <row r="8595" spans="2:5" ht="50.1" customHeight="1">
      <c r="B8595" s="23">
        <v>36482</v>
      </c>
      <c r="C8595" s="23" t="s">
        <v>9107</v>
      </c>
      <c r="D8595" s="23" t="s">
        <v>12296</v>
      </c>
      <c r="E8595" s="24">
        <v>367337.62</v>
      </c>
    </row>
    <row r="8596" spans="2:5" ht="50.1" customHeight="1">
      <c r="B8596" s="23">
        <v>36408</v>
      </c>
      <c r="C8596" s="23" t="s">
        <v>9108</v>
      </c>
      <c r="D8596" s="23" t="s">
        <v>12296</v>
      </c>
      <c r="E8596" s="24">
        <v>438900</v>
      </c>
    </row>
    <row r="8597" spans="2:5" ht="50.1" customHeight="1">
      <c r="B8597" s="23">
        <v>2723</v>
      </c>
      <c r="C8597" s="23" t="s">
        <v>9109</v>
      </c>
      <c r="D8597" s="23" t="s">
        <v>12296</v>
      </c>
      <c r="E8597" s="24">
        <v>336875</v>
      </c>
    </row>
    <row r="8598" spans="2:5" ht="50.1" customHeight="1">
      <c r="B8598" s="23">
        <v>36481</v>
      </c>
      <c r="C8598" s="23" t="s">
        <v>9110</v>
      </c>
      <c r="D8598" s="23" t="s">
        <v>12296</v>
      </c>
      <c r="E8598" s="24">
        <v>401843.75</v>
      </c>
    </row>
    <row r="8599" spans="2:5" ht="50.1" customHeight="1">
      <c r="B8599" s="23">
        <v>10685</v>
      </c>
      <c r="C8599" s="23" t="s">
        <v>9111</v>
      </c>
      <c r="D8599" s="23" t="s">
        <v>12296</v>
      </c>
      <c r="E8599" s="24">
        <v>385000</v>
      </c>
    </row>
    <row r="8600" spans="2:5" ht="50.1" customHeight="1">
      <c r="B8600" s="23">
        <v>40636</v>
      </c>
      <c r="C8600" s="23" t="s">
        <v>9112</v>
      </c>
      <c r="D8600" s="23" t="s">
        <v>12296</v>
      </c>
      <c r="E8600" s="24">
        <v>434580.3</v>
      </c>
    </row>
    <row r="8601" spans="2:5" ht="50.1" customHeight="1">
      <c r="B8601" s="23">
        <v>4111</v>
      </c>
      <c r="C8601" s="23" t="s">
        <v>9113</v>
      </c>
      <c r="D8601" s="23" t="s">
        <v>12296</v>
      </c>
      <c r="E8601" s="24">
        <v>27.03</v>
      </c>
    </row>
    <row r="8602" spans="2:5" ht="50.1" customHeight="1">
      <c r="B8602" s="23">
        <v>26021</v>
      </c>
      <c r="C8602" s="23" t="s">
        <v>9114</v>
      </c>
      <c r="D8602" s="23" t="s">
        <v>12296</v>
      </c>
      <c r="E8602" s="24">
        <v>66.84</v>
      </c>
    </row>
    <row r="8603" spans="2:5" ht="50.1" customHeight="1">
      <c r="B8603" s="23">
        <v>12</v>
      </c>
      <c r="C8603" s="23" t="s">
        <v>9115</v>
      </c>
      <c r="D8603" s="23" t="s">
        <v>12296</v>
      </c>
      <c r="E8603" s="24">
        <v>7</v>
      </c>
    </row>
    <row r="8604" spans="2:5" ht="50.1" customHeight="1">
      <c r="B8604" s="23">
        <v>37554</v>
      </c>
      <c r="C8604" s="23" t="s">
        <v>9116</v>
      </c>
      <c r="D8604" s="23" t="s">
        <v>12296</v>
      </c>
      <c r="E8604" s="24">
        <v>109.27</v>
      </c>
    </row>
    <row r="8605" spans="2:5" ht="50.1" customHeight="1">
      <c r="B8605" s="23">
        <v>37555</v>
      </c>
      <c r="C8605" s="23" t="s">
        <v>9117</v>
      </c>
      <c r="D8605" s="23" t="s">
        <v>12296</v>
      </c>
      <c r="E8605" s="24">
        <v>132.91999999999999</v>
      </c>
    </row>
    <row r="8606" spans="2:5" ht="50.1" customHeight="1">
      <c r="B8606" s="23">
        <v>10902</v>
      </c>
      <c r="C8606" s="23" t="s">
        <v>9118</v>
      </c>
      <c r="D8606" s="23" t="s">
        <v>12296</v>
      </c>
      <c r="E8606" s="24">
        <v>33.35</v>
      </c>
    </row>
    <row r="8607" spans="2:5" ht="50.1" customHeight="1">
      <c r="B8607" s="23">
        <v>20965</v>
      </c>
      <c r="C8607" s="23" t="s">
        <v>9119</v>
      </c>
      <c r="D8607" s="23" t="s">
        <v>12296</v>
      </c>
      <c r="E8607" s="24">
        <v>33.659999999999997</v>
      </c>
    </row>
    <row r="8608" spans="2:5" ht="50.1" customHeight="1">
      <c r="B8608" s="23">
        <v>20966</v>
      </c>
      <c r="C8608" s="23" t="s">
        <v>9120</v>
      </c>
      <c r="D8608" s="23" t="s">
        <v>12296</v>
      </c>
      <c r="E8608" s="24">
        <v>36.24</v>
      </c>
    </row>
    <row r="8609" spans="2:5" ht="50.1" customHeight="1">
      <c r="B8609" s="23">
        <v>10903</v>
      </c>
      <c r="C8609" s="23" t="s">
        <v>9121</v>
      </c>
      <c r="D8609" s="23" t="s">
        <v>12296</v>
      </c>
      <c r="E8609" s="24">
        <v>54.94</v>
      </c>
    </row>
    <row r="8610" spans="2:5" ht="50.1" customHeight="1">
      <c r="B8610" s="23">
        <v>20967</v>
      </c>
      <c r="C8610" s="23" t="s">
        <v>9122</v>
      </c>
      <c r="D8610" s="23" t="s">
        <v>12296</v>
      </c>
      <c r="E8610" s="24">
        <v>54.94</v>
      </c>
    </row>
    <row r="8611" spans="2:5" ht="50.1" customHeight="1">
      <c r="B8611" s="23">
        <v>20968</v>
      </c>
      <c r="C8611" s="23" t="s">
        <v>9123</v>
      </c>
      <c r="D8611" s="23" t="s">
        <v>12296</v>
      </c>
      <c r="E8611" s="24">
        <v>60.26</v>
      </c>
    </row>
    <row r="8612" spans="2:5" ht="50.1" customHeight="1">
      <c r="B8612" s="23">
        <v>11359</v>
      </c>
      <c r="C8612" s="23" t="s">
        <v>9124</v>
      </c>
      <c r="D8612" s="23" t="s">
        <v>12296</v>
      </c>
      <c r="E8612" s="24">
        <v>565</v>
      </c>
    </row>
    <row r="8613" spans="2:5" ht="50.1" customHeight="1">
      <c r="B8613" s="23">
        <v>39017</v>
      </c>
      <c r="C8613" s="23" t="s">
        <v>9125</v>
      </c>
      <c r="D8613" s="23" t="s">
        <v>12296</v>
      </c>
      <c r="E8613" s="24">
        <v>0.14000000000000001</v>
      </c>
    </row>
    <row r="8614" spans="2:5" ht="50.1" customHeight="1">
      <c r="B8614" s="23">
        <v>39315</v>
      </c>
      <c r="C8614" s="23" t="s">
        <v>9126</v>
      </c>
      <c r="D8614" s="23" t="s">
        <v>12296</v>
      </c>
      <c r="E8614" s="24">
        <v>0.23</v>
      </c>
    </row>
    <row r="8615" spans="2:5" ht="50.1" customHeight="1">
      <c r="B8615" s="23">
        <v>39016</v>
      </c>
      <c r="C8615" s="23" t="s">
        <v>9127</v>
      </c>
      <c r="D8615" s="23" t="s">
        <v>12296</v>
      </c>
      <c r="E8615" s="24">
        <v>0.24</v>
      </c>
    </row>
    <row r="8616" spans="2:5" ht="50.1" customHeight="1">
      <c r="B8616" s="23">
        <v>40432</v>
      </c>
      <c r="C8616" s="23" t="s">
        <v>9128</v>
      </c>
      <c r="D8616" s="23" t="s">
        <v>12296</v>
      </c>
      <c r="E8616" s="24">
        <v>1.85</v>
      </c>
    </row>
    <row r="8617" spans="2:5" ht="50.1" customHeight="1">
      <c r="B8617" s="23">
        <v>39481</v>
      </c>
      <c r="C8617" s="23" t="s">
        <v>9129</v>
      </c>
      <c r="D8617" s="23" t="s">
        <v>12296</v>
      </c>
      <c r="E8617" s="24">
        <v>1.1599999999999999</v>
      </c>
    </row>
    <row r="8618" spans="2:5" ht="50.1" customHeight="1">
      <c r="B8618" s="23">
        <v>40433</v>
      </c>
      <c r="C8618" s="23" t="s">
        <v>9130</v>
      </c>
      <c r="D8618" s="23" t="s">
        <v>12296</v>
      </c>
      <c r="E8618" s="24">
        <v>1.03</v>
      </c>
    </row>
    <row r="8619" spans="2:5" ht="50.1" customHeight="1">
      <c r="B8619" s="23">
        <v>20219</v>
      </c>
      <c r="C8619" s="23" t="s">
        <v>9131</v>
      </c>
      <c r="D8619" s="23" t="s">
        <v>12296</v>
      </c>
      <c r="E8619" s="24">
        <v>68500</v>
      </c>
    </row>
    <row r="8620" spans="2:5" ht="50.1" customHeight="1">
      <c r="B8620" s="23">
        <v>36484</v>
      </c>
      <c r="C8620" s="23" t="s">
        <v>9132</v>
      </c>
      <c r="D8620" s="23" t="s">
        <v>12296</v>
      </c>
      <c r="E8620" s="24">
        <v>145413.01999999999</v>
      </c>
    </row>
    <row r="8621" spans="2:5" ht="50.1" customHeight="1">
      <c r="B8621" s="23">
        <v>38367</v>
      </c>
      <c r="C8621" s="23" t="s">
        <v>9133</v>
      </c>
      <c r="D8621" s="23" t="s">
        <v>12296</v>
      </c>
      <c r="E8621" s="24">
        <v>12.39</v>
      </c>
    </row>
    <row r="8622" spans="2:5" ht="50.1" customHeight="1">
      <c r="B8622" s="23">
        <v>38368</v>
      </c>
      <c r="C8622" s="23" t="s">
        <v>9134</v>
      </c>
      <c r="D8622" s="23" t="s">
        <v>12296</v>
      </c>
      <c r="E8622" s="24">
        <v>5.59</v>
      </c>
    </row>
    <row r="8623" spans="2:5" ht="50.1" customHeight="1">
      <c r="B8623" s="23">
        <v>38091</v>
      </c>
      <c r="C8623" s="23" t="s">
        <v>9135</v>
      </c>
      <c r="D8623" s="23" t="s">
        <v>12296</v>
      </c>
      <c r="E8623" s="24">
        <v>1.66</v>
      </c>
    </row>
    <row r="8624" spans="2:5" ht="50.1" customHeight="1">
      <c r="B8624" s="23">
        <v>38095</v>
      </c>
      <c r="C8624" s="23" t="s">
        <v>9136</v>
      </c>
      <c r="D8624" s="23" t="s">
        <v>12296</v>
      </c>
      <c r="E8624" s="24">
        <v>3.51</v>
      </c>
    </row>
    <row r="8625" spans="2:5" ht="50.1" customHeight="1">
      <c r="B8625" s="23">
        <v>38092</v>
      </c>
      <c r="C8625" s="23" t="s">
        <v>9137</v>
      </c>
      <c r="D8625" s="23" t="s">
        <v>12296</v>
      </c>
      <c r="E8625" s="24">
        <v>1.57</v>
      </c>
    </row>
    <row r="8626" spans="2:5" ht="50.1" customHeight="1">
      <c r="B8626" s="23">
        <v>38093</v>
      </c>
      <c r="C8626" s="23" t="s">
        <v>9138</v>
      </c>
      <c r="D8626" s="23" t="s">
        <v>12296</v>
      </c>
      <c r="E8626" s="24">
        <v>1.62</v>
      </c>
    </row>
    <row r="8627" spans="2:5" ht="50.1" customHeight="1">
      <c r="B8627" s="23">
        <v>38096</v>
      </c>
      <c r="C8627" s="23" t="s">
        <v>9139</v>
      </c>
      <c r="D8627" s="23" t="s">
        <v>12296</v>
      </c>
      <c r="E8627" s="24">
        <v>3.77</v>
      </c>
    </row>
    <row r="8628" spans="2:5" ht="50.1" customHeight="1">
      <c r="B8628" s="23">
        <v>38094</v>
      </c>
      <c r="C8628" s="23" t="s">
        <v>9140</v>
      </c>
      <c r="D8628" s="23" t="s">
        <v>12296</v>
      </c>
      <c r="E8628" s="24">
        <v>1.99</v>
      </c>
    </row>
    <row r="8629" spans="2:5" ht="50.1" customHeight="1">
      <c r="B8629" s="23">
        <v>38097</v>
      </c>
      <c r="C8629" s="23" t="s">
        <v>9141</v>
      </c>
      <c r="D8629" s="23" t="s">
        <v>12296</v>
      </c>
      <c r="E8629" s="24">
        <v>4.05</v>
      </c>
    </row>
    <row r="8630" spans="2:5" ht="50.1" customHeight="1">
      <c r="B8630" s="23">
        <v>38098</v>
      </c>
      <c r="C8630" s="23" t="s">
        <v>9142</v>
      </c>
      <c r="D8630" s="23" t="s">
        <v>12296</v>
      </c>
      <c r="E8630" s="24">
        <v>4.05</v>
      </c>
    </row>
    <row r="8631" spans="2:5" ht="50.1" customHeight="1">
      <c r="B8631" s="23">
        <v>11186</v>
      </c>
      <c r="C8631" s="23" t="s">
        <v>9143</v>
      </c>
      <c r="D8631" s="23" t="s">
        <v>12297</v>
      </c>
      <c r="E8631" s="24">
        <v>267.55</v>
      </c>
    </row>
    <row r="8632" spans="2:5" ht="50.1" customHeight="1">
      <c r="B8632" s="23">
        <v>11558</v>
      </c>
      <c r="C8632" s="23" t="s">
        <v>9144</v>
      </c>
      <c r="D8632" s="23" t="s">
        <v>7471</v>
      </c>
      <c r="E8632" s="24">
        <v>10.68</v>
      </c>
    </row>
    <row r="8633" spans="2:5" ht="50.1" customHeight="1">
      <c r="B8633" s="23">
        <v>11557</v>
      </c>
      <c r="C8633" s="23" t="s">
        <v>9145</v>
      </c>
      <c r="D8633" s="23" t="s">
        <v>7471</v>
      </c>
      <c r="E8633" s="24">
        <v>27.04</v>
      </c>
    </row>
    <row r="8634" spans="2:5" ht="50.1" customHeight="1">
      <c r="B8634" s="23">
        <v>2759</v>
      </c>
      <c r="C8634" s="23" t="s">
        <v>9146</v>
      </c>
      <c r="D8634" s="23" t="s">
        <v>12296</v>
      </c>
      <c r="E8634" s="24">
        <v>4.0599999999999996</v>
      </c>
    </row>
    <row r="8635" spans="2:5" ht="50.1" customHeight="1">
      <c r="B8635" s="23">
        <v>38124</v>
      </c>
      <c r="C8635" s="23" t="s">
        <v>9147</v>
      </c>
      <c r="D8635" s="23" t="s">
        <v>12296</v>
      </c>
      <c r="E8635" s="24">
        <v>23.65</v>
      </c>
    </row>
    <row r="8636" spans="2:5" ht="50.1" customHeight="1">
      <c r="B8636" s="23">
        <v>38380</v>
      </c>
      <c r="C8636" s="23" t="s">
        <v>9148</v>
      </c>
      <c r="D8636" s="23" t="s">
        <v>12296</v>
      </c>
      <c r="E8636" s="24">
        <v>19.68</v>
      </c>
    </row>
    <row r="8637" spans="2:5" ht="50.1" customHeight="1">
      <c r="B8637" s="23">
        <v>20059</v>
      </c>
      <c r="C8637" s="23" t="s">
        <v>9149</v>
      </c>
      <c r="D8637" s="23" t="s">
        <v>12296</v>
      </c>
      <c r="E8637" s="24">
        <v>14.75</v>
      </c>
    </row>
    <row r="8638" spans="2:5" ht="50.1" customHeight="1">
      <c r="B8638" s="23">
        <v>42429</v>
      </c>
      <c r="C8638" s="23" t="s">
        <v>9150</v>
      </c>
      <c r="D8638" s="23" t="s">
        <v>12296</v>
      </c>
      <c r="E8638" s="24">
        <v>5701.42</v>
      </c>
    </row>
    <row r="8639" spans="2:5" ht="50.1" customHeight="1">
      <c r="B8639" s="23">
        <v>38538</v>
      </c>
      <c r="C8639" s="23" t="s">
        <v>9151</v>
      </c>
      <c r="D8639" s="23" t="s">
        <v>12293</v>
      </c>
      <c r="E8639" s="24">
        <v>40</v>
      </c>
    </row>
    <row r="8640" spans="2:5" ht="50.1" customHeight="1">
      <c r="B8640" s="23">
        <v>38539</v>
      </c>
      <c r="C8640" s="23" t="s">
        <v>9152</v>
      </c>
      <c r="D8640" s="23" t="s">
        <v>12293</v>
      </c>
      <c r="E8640" s="24">
        <v>54.39</v>
      </c>
    </row>
    <row r="8641" spans="2:5" ht="50.1" customHeight="1">
      <c r="B8641" s="23">
        <v>38540</v>
      </c>
      <c r="C8641" s="23" t="s">
        <v>9153</v>
      </c>
      <c r="D8641" s="23" t="s">
        <v>12293</v>
      </c>
      <c r="E8641" s="24">
        <v>139.4</v>
      </c>
    </row>
    <row r="8642" spans="2:5" ht="50.1" customHeight="1">
      <c r="B8642" s="23">
        <v>38384</v>
      </c>
      <c r="C8642" s="23" t="s">
        <v>9154</v>
      </c>
      <c r="D8642" s="23" t="s">
        <v>12296</v>
      </c>
      <c r="E8642" s="24">
        <v>14.49</v>
      </c>
    </row>
    <row r="8643" spans="2:5" ht="50.1" customHeight="1">
      <c r="B8643" s="23">
        <v>13</v>
      </c>
      <c r="C8643" s="23" t="s">
        <v>9155</v>
      </c>
      <c r="D8643" s="23" t="s">
        <v>12334</v>
      </c>
      <c r="E8643" s="24">
        <v>10.77</v>
      </c>
    </row>
    <row r="8644" spans="2:5" ht="50.1" customHeight="1">
      <c r="B8644" s="23">
        <v>2762</v>
      </c>
      <c r="C8644" s="23" t="s">
        <v>9156</v>
      </c>
      <c r="D8644" s="23" t="s">
        <v>12293</v>
      </c>
      <c r="E8644" s="24">
        <v>5.07</v>
      </c>
    </row>
    <row r="8645" spans="2:5" ht="50.1" customHeight="1">
      <c r="B8645" s="23">
        <v>21142</v>
      </c>
      <c r="C8645" s="23" t="s">
        <v>9157</v>
      </c>
      <c r="D8645" s="23" t="s">
        <v>12296</v>
      </c>
      <c r="E8645" s="24">
        <v>20.74</v>
      </c>
    </row>
    <row r="8646" spans="2:5" ht="50.1" customHeight="1">
      <c r="B8646" s="23">
        <v>12865</v>
      </c>
      <c r="C8646" s="23" t="s">
        <v>9158</v>
      </c>
      <c r="D8646" s="23" t="s">
        <v>12331</v>
      </c>
      <c r="E8646" s="24">
        <v>16.91</v>
      </c>
    </row>
    <row r="8647" spans="2:5" ht="50.1" customHeight="1">
      <c r="B8647" s="23">
        <v>41074</v>
      </c>
      <c r="C8647" s="23" t="s">
        <v>9159</v>
      </c>
      <c r="D8647" s="23" t="s">
        <v>12304</v>
      </c>
      <c r="E8647" s="24">
        <v>2996.07</v>
      </c>
    </row>
    <row r="8648" spans="2:5" ht="50.1" customHeight="1">
      <c r="B8648" s="23">
        <v>4223</v>
      </c>
      <c r="C8648" s="23" t="s">
        <v>9160</v>
      </c>
      <c r="D8648" s="23" t="s">
        <v>7079</v>
      </c>
      <c r="E8648" s="24">
        <v>2.98</v>
      </c>
    </row>
    <row r="8649" spans="2:5" ht="50.1" customHeight="1">
      <c r="B8649" s="23">
        <v>37372</v>
      </c>
      <c r="C8649" s="23" t="s">
        <v>9161</v>
      </c>
      <c r="D8649" s="23" t="s">
        <v>12331</v>
      </c>
      <c r="E8649" s="24">
        <v>0.34</v>
      </c>
    </row>
    <row r="8650" spans="2:5" ht="50.1" customHeight="1">
      <c r="B8650" s="23">
        <v>40863</v>
      </c>
      <c r="C8650" s="23" t="s">
        <v>9162</v>
      </c>
      <c r="D8650" s="23" t="s">
        <v>12304</v>
      </c>
      <c r="E8650" s="24">
        <v>63.58</v>
      </c>
    </row>
    <row r="8651" spans="2:5" ht="50.1" customHeight="1">
      <c r="B8651" s="23">
        <v>38475</v>
      </c>
      <c r="C8651" s="23" t="s">
        <v>9163</v>
      </c>
      <c r="D8651" s="23" t="s">
        <v>12296</v>
      </c>
      <c r="E8651" s="24">
        <v>15.83</v>
      </c>
    </row>
    <row r="8652" spans="2:5" ht="50.1" customHeight="1">
      <c r="B8652" s="23">
        <v>38474</v>
      </c>
      <c r="C8652" s="23" t="s">
        <v>9164</v>
      </c>
      <c r="D8652" s="23" t="s">
        <v>12296</v>
      </c>
      <c r="E8652" s="24">
        <v>19.57</v>
      </c>
    </row>
    <row r="8653" spans="2:5" ht="50.1" customHeight="1">
      <c r="B8653" s="23">
        <v>10886</v>
      </c>
      <c r="C8653" s="23" t="s">
        <v>9165</v>
      </c>
      <c r="D8653" s="23" t="s">
        <v>12296</v>
      </c>
      <c r="E8653" s="24">
        <v>120.31</v>
      </c>
    </row>
    <row r="8654" spans="2:5" ht="50.1" customHeight="1">
      <c r="B8654" s="23">
        <v>10888</v>
      </c>
      <c r="C8654" s="23" t="s">
        <v>9166</v>
      </c>
      <c r="D8654" s="23" t="s">
        <v>12296</v>
      </c>
      <c r="E8654" s="24">
        <v>380.76</v>
      </c>
    </row>
    <row r="8655" spans="2:5" ht="50.1" customHeight="1">
      <c r="B8655" s="23">
        <v>10889</v>
      </c>
      <c r="C8655" s="23" t="s">
        <v>9167</v>
      </c>
      <c r="D8655" s="23" t="s">
        <v>12296</v>
      </c>
      <c r="E8655" s="24">
        <v>412.5</v>
      </c>
    </row>
    <row r="8656" spans="2:5" ht="50.1" customHeight="1">
      <c r="B8656" s="23">
        <v>10890</v>
      </c>
      <c r="C8656" s="23" t="s">
        <v>9168</v>
      </c>
      <c r="D8656" s="23" t="s">
        <v>12296</v>
      </c>
      <c r="E8656" s="24">
        <v>190.38</v>
      </c>
    </row>
    <row r="8657" spans="2:5" ht="50.1" customHeight="1">
      <c r="B8657" s="23">
        <v>10891</v>
      </c>
      <c r="C8657" s="23" t="s">
        <v>9169</v>
      </c>
      <c r="D8657" s="23" t="s">
        <v>12296</v>
      </c>
      <c r="E8657" s="24">
        <v>116.34</v>
      </c>
    </row>
    <row r="8658" spans="2:5" ht="50.1" customHeight="1">
      <c r="B8658" s="23">
        <v>10892</v>
      </c>
      <c r="C8658" s="23" t="s">
        <v>9170</v>
      </c>
      <c r="D8658" s="23" t="s">
        <v>12296</v>
      </c>
      <c r="E8658" s="24">
        <v>137.5</v>
      </c>
    </row>
    <row r="8659" spans="2:5" ht="50.1" customHeight="1">
      <c r="B8659" s="23">
        <v>20977</v>
      </c>
      <c r="C8659" s="23" t="s">
        <v>9171</v>
      </c>
      <c r="D8659" s="23" t="s">
        <v>12296</v>
      </c>
      <c r="E8659" s="24">
        <v>163.94</v>
      </c>
    </row>
    <row r="8660" spans="2:5" ht="50.1" customHeight="1">
      <c r="B8660" s="23">
        <v>3073</v>
      </c>
      <c r="C8660" s="23" t="s">
        <v>9172</v>
      </c>
      <c r="D8660" s="23" t="s">
        <v>12296</v>
      </c>
      <c r="E8660" s="24">
        <v>138.66999999999999</v>
      </c>
    </row>
    <row r="8661" spans="2:5" ht="50.1" customHeight="1">
      <c r="B8661" s="23">
        <v>3068</v>
      </c>
      <c r="C8661" s="23" t="s">
        <v>9173</v>
      </c>
      <c r="D8661" s="23" t="s">
        <v>12296</v>
      </c>
      <c r="E8661" s="24">
        <v>27.72</v>
      </c>
    </row>
    <row r="8662" spans="2:5" ht="50.1" customHeight="1">
      <c r="B8662" s="23">
        <v>3074</v>
      </c>
      <c r="C8662" s="23" t="s">
        <v>9174</v>
      </c>
      <c r="D8662" s="23" t="s">
        <v>12296</v>
      </c>
      <c r="E8662" s="24">
        <v>87.55</v>
      </c>
    </row>
    <row r="8663" spans="2:5" ht="50.1" customHeight="1">
      <c r="B8663" s="23">
        <v>3076</v>
      </c>
      <c r="C8663" s="23" t="s">
        <v>9175</v>
      </c>
      <c r="D8663" s="23" t="s">
        <v>12296</v>
      </c>
      <c r="E8663" s="24">
        <v>114</v>
      </c>
    </row>
    <row r="8664" spans="2:5" ht="50.1" customHeight="1">
      <c r="B8664" s="23">
        <v>3072</v>
      </c>
      <c r="C8664" s="23" t="s">
        <v>9176</v>
      </c>
      <c r="D8664" s="23" t="s">
        <v>12296</v>
      </c>
      <c r="E8664" s="24">
        <v>28.72</v>
      </c>
    </row>
    <row r="8665" spans="2:5" ht="50.1" customHeight="1">
      <c r="B8665" s="23">
        <v>3075</v>
      </c>
      <c r="C8665" s="23" t="s">
        <v>9177</v>
      </c>
      <c r="D8665" s="23" t="s">
        <v>12296</v>
      </c>
      <c r="E8665" s="24">
        <v>72.040000000000006</v>
      </c>
    </row>
    <row r="8666" spans="2:5" ht="50.1" customHeight="1">
      <c r="B8666" s="23">
        <v>10780</v>
      </c>
      <c r="C8666" s="23" t="s">
        <v>9178</v>
      </c>
      <c r="D8666" s="23" t="s">
        <v>12296</v>
      </c>
      <c r="E8666" s="24">
        <v>6.09</v>
      </c>
    </row>
    <row r="8667" spans="2:5" ht="50.1" customHeight="1">
      <c r="B8667" s="23">
        <v>10781</v>
      </c>
      <c r="C8667" s="23" t="s">
        <v>9179</v>
      </c>
      <c r="D8667" s="23" t="s">
        <v>12296</v>
      </c>
      <c r="E8667" s="24">
        <v>9.77</v>
      </c>
    </row>
    <row r="8668" spans="2:5" ht="50.1" customHeight="1">
      <c r="B8668" s="23">
        <v>20106</v>
      </c>
      <c r="C8668" s="23" t="s">
        <v>9180</v>
      </c>
      <c r="D8668" s="23" t="s">
        <v>12296</v>
      </c>
      <c r="E8668" s="24">
        <v>3.22</v>
      </c>
    </row>
    <row r="8669" spans="2:5" ht="50.1" customHeight="1">
      <c r="B8669" s="23">
        <v>20107</v>
      </c>
      <c r="C8669" s="23" t="s">
        <v>9181</v>
      </c>
      <c r="D8669" s="23" t="s">
        <v>12296</v>
      </c>
      <c r="E8669" s="24">
        <v>3.69</v>
      </c>
    </row>
    <row r="8670" spans="2:5" ht="50.1" customHeight="1">
      <c r="B8670" s="23">
        <v>20108</v>
      </c>
      <c r="C8670" s="23" t="s">
        <v>9182</v>
      </c>
      <c r="D8670" s="23" t="s">
        <v>12296</v>
      </c>
      <c r="E8670" s="24">
        <v>4.87</v>
      </c>
    </row>
    <row r="8671" spans="2:5" ht="50.1" customHeight="1">
      <c r="B8671" s="23">
        <v>20109</v>
      </c>
      <c r="C8671" s="23" t="s">
        <v>9183</v>
      </c>
      <c r="D8671" s="23" t="s">
        <v>12296</v>
      </c>
      <c r="E8671" s="24">
        <v>6.09</v>
      </c>
    </row>
    <row r="8672" spans="2:5" ht="50.1" customHeight="1">
      <c r="B8672" s="23">
        <v>34795</v>
      </c>
      <c r="C8672" s="23" t="s">
        <v>9184</v>
      </c>
      <c r="D8672" s="23" t="s">
        <v>12297</v>
      </c>
      <c r="E8672" s="24">
        <v>242.02</v>
      </c>
    </row>
    <row r="8673" spans="2:5" ht="50.1" customHeight="1">
      <c r="B8673" s="23">
        <v>34796</v>
      </c>
      <c r="C8673" s="23" t="s">
        <v>9185</v>
      </c>
      <c r="D8673" s="23" t="s">
        <v>12293</v>
      </c>
      <c r="E8673" s="24">
        <v>10.62</v>
      </c>
    </row>
    <row r="8674" spans="2:5" ht="50.1" customHeight="1">
      <c r="B8674" s="23">
        <v>11474</v>
      </c>
      <c r="C8674" s="23" t="s">
        <v>9186</v>
      </c>
      <c r="D8674" s="23" t="s">
        <v>12296</v>
      </c>
      <c r="E8674" s="24">
        <v>25.95</v>
      </c>
    </row>
    <row r="8675" spans="2:5" ht="50.1" customHeight="1">
      <c r="B8675" s="23">
        <v>11470</v>
      </c>
      <c r="C8675" s="23" t="s">
        <v>9187</v>
      </c>
      <c r="D8675" s="23" t="s">
        <v>12296</v>
      </c>
      <c r="E8675" s="24">
        <v>17</v>
      </c>
    </row>
    <row r="8676" spans="2:5" ht="50.1" customHeight="1">
      <c r="B8676" s="23">
        <v>11480</v>
      </c>
      <c r="C8676" s="23" t="s">
        <v>9188</v>
      </c>
      <c r="D8676" s="23" t="s">
        <v>8515</v>
      </c>
      <c r="E8676" s="24">
        <v>42.45</v>
      </c>
    </row>
    <row r="8677" spans="2:5" ht="50.1" customHeight="1">
      <c r="B8677" s="23">
        <v>38154</v>
      </c>
      <c r="C8677" s="23" t="s">
        <v>9189</v>
      </c>
      <c r="D8677" s="23" t="s">
        <v>8515</v>
      </c>
      <c r="E8677" s="24">
        <v>26.58</v>
      </c>
    </row>
    <row r="8678" spans="2:5" ht="50.1" customHeight="1">
      <c r="B8678" s="23">
        <v>11482</v>
      </c>
      <c r="C8678" s="23" t="s">
        <v>9190</v>
      </c>
      <c r="D8678" s="23" t="s">
        <v>8515</v>
      </c>
      <c r="E8678" s="24">
        <v>38.56</v>
      </c>
    </row>
    <row r="8679" spans="2:5" ht="50.1" customHeight="1">
      <c r="B8679" s="23">
        <v>3084</v>
      </c>
      <c r="C8679" s="23" t="s">
        <v>9191</v>
      </c>
      <c r="D8679" s="23" t="s">
        <v>8515</v>
      </c>
      <c r="E8679" s="24">
        <v>49.57</v>
      </c>
    </row>
    <row r="8680" spans="2:5" ht="50.1" customHeight="1">
      <c r="B8680" s="23">
        <v>3103</v>
      </c>
      <c r="C8680" s="23" t="s">
        <v>9192</v>
      </c>
      <c r="D8680" s="23" t="s">
        <v>12296</v>
      </c>
      <c r="E8680" s="24">
        <v>44.31</v>
      </c>
    </row>
    <row r="8681" spans="2:5" ht="50.1" customHeight="1">
      <c r="B8681" s="23">
        <v>11481</v>
      </c>
      <c r="C8681" s="23" t="s">
        <v>9193</v>
      </c>
      <c r="D8681" s="23" t="s">
        <v>12296</v>
      </c>
      <c r="E8681" s="24">
        <v>13.37</v>
      </c>
    </row>
    <row r="8682" spans="2:5" ht="50.1" customHeight="1">
      <c r="B8682" s="23">
        <v>3097</v>
      </c>
      <c r="C8682" s="23" t="s">
        <v>9194</v>
      </c>
      <c r="D8682" s="23" t="s">
        <v>8515</v>
      </c>
      <c r="E8682" s="24">
        <v>27.46</v>
      </c>
    </row>
    <row r="8683" spans="2:5" ht="50.1" customHeight="1">
      <c r="B8683" s="23">
        <v>38153</v>
      </c>
      <c r="C8683" s="23" t="s">
        <v>9195</v>
      </c>
      <c r="D8683" s="23" t="s">
        <v>8515</v>
      </c>
      <c r="E8683" s="24">
        <v>25.18</v>
      </c>
    </row>
    <row r="8684" spans="2:5" ht="50.1" customHeight="1">
      <c r="B8684" s="23">
        <v>3099</v>
      </c>
      <c r="C8684" s="23" t="s">
        <v>9196</v>
      </c>
      <c r="D8684" s="23" t="s">
        <v>8515</v>
      </c>
      <c r="E8684" s="24">
        <v>43.92</v>
      </c>
    </row>
    <row r="8685" spans="2:5" ht="50.1" customHeight="1">
      <c r="B8685" s="23">
        <v>3080</v>
      </c>
      <c r="C8685" s="23" t="s">
        <v>9197</v>
      </c>
      <c r="D8685" s="23" t="s">
        <v>8515</v>
      </c>
      <c r="E8685" s="24">
        <v>36.700000000000003</v>
      </c>
    </row>
    <row r="8686" spans="2:5" ht="50.1" customHeight="1">
      <c r="B8686" s="23">
        <v>3081</v>
      </c>
      <c r="C8686" s="23" t="s">
        <v>9198</v>
      </c>
      <c r="D8686" s="23" t="s">
        <v>8515</v>
      </c>
      <c r="E8686" s="24">
        <v>55.54</v>
      </c>
    </row>
    <row r="8687" spans="2:5" ht="50.1" customHeight="1">
      <c r="B8687" s="23">
        <v>38151</v>
      </c>
      <c r="C8687" s="23" t="s">
        <v>9199</v>
      </c>
      <c r="D8687" s="23" t="s">
        <v>8515</v>
      </c>
      <c r="E8687" s="24">
        <v>34.770000000000003</v>
      </c>
    </row>
    <row r="8688" spans="2:5" ht="50.1" customHeight="1">
      <c r="B8688" s="23">
        <v>11479</v>
      </c>
      <c r="C8688" s="23" t="s">
        <v>9200</v>
      </c>
      <c r="D8688" s="23" t="s">
        <v>12296</v>
      </c>
      <c r="E8688" s="24">
        <v>20.22</v>
      </c>
    </row>
    <row r="8689" spans="2:5" ht="50.1" customHeight="1">
      <c r="B8689" s="23">
        <v>38152</v>
      </c>
      <c r="C8689" s="23" t="s">
        <v>9201</v>
      </c>
      <c r="D8689" s="23" t="s">
        <v>8515</v>
      </c>
      <c r="E8689" s="24">
        <v>50.32</v>
      </c>
    </row>
    <row r="8690" spans="2:5" ht="50.1" customHeight="1">
      <c r="B8690" s="23">
        <v>11478</v>
      </c>
      <c r="C8690" s="23" t="s">
        <v>9202</v>
      </c>
      <c r="D8690" s="23" t="s">
        <v>12296</v>
      </c>
      <c r="E8690" s="24">
        <v>35.47</v>
      </c>
    </row>
    <row r="8691" spans="2:5" ht="50.1" customHeight="1">
      <c r="B8691" s="23">
        <v>3090</v>
      </c>
      <c r="C8691" s="23" t="s">
        <v>9203</v>
      </c>
      <c r="D8691" s="23" t="s">
        <v>8515</v>
      </c>
      <c r="E8691" s="24">
        <v>29.67</v>
      </c>
    </row>
    <row r="8692" spans="2:5" ht="50.1" customHeight="1">
      <c r="B8692" s="23">
        <v>3093</v>
      </c>
      <c r="C8692" s="23" t="s">
        <v>9204</v>
      </c>
      <c r="D8692" s="23" t="s">
        <v>8515</v>
      </c>
      <c r="E8692" s="24">
        <v>49.31</v>
      </c>
    </row>
    <row r="8693" spans="2:5" ht="50.1" customHeight="1">
      <c r="B8693" s="23">
        <v>11476</v>
      </c>
      <c r="C8693" s="23" t="s">
        <v>9205</v>
      </c>
      <c r="D8693" s="23" t="s">
        <v>12296</v>
      </c>
      <c r="E8693" s="24">
        <v>21.25</v>
      </c>
    </row>
    <row r="8694" spans="2:5" ht="50.1" customHeight="1">
      <c r="B8694" s="23">
        <v>3082</v>
      </c>
      <c r="C8694" s="23" t="s">
        <v>9206</v>
      </c>
      <c r="D8694" s="23" t="s">
        <v>8515</v>
      </c>
      <c r="E8694" s="24">
        <v>34.33</v>
      </c>
    </row>
    <row r="8695" spans="2:5" ht="50.1" customHeight="1">
      <c r="B8695" s="23">
        <v>11484</v>
      </c>
      <c r="C8695" s="23" t="s">
        <v>9207</v>
      </c>
      <c r="D8695" s="23" t="s">
        <v>12296</v>
      </c>
      <c r="E8695" s="24">
        <v>24.49</v>
      </c>
    </row>
    <row r="8696" spans="2:5" ht="50.1" customHeight="1">
      <c r="B8696" s="23">
        <v>38155</v>
      </c>
      <c r="C8696" s="23" t="s">
        <v>9208</v>
      </c>
      <c r="D8696" s="23" t="s">
        <v>12296</v>
      </c>
      <c r="E8696" s="24">
        <v>33.380000000000003</v>
      </c>
    </row>
    <row r="8697" spans="2:5" ht="50.1" customHeight="1">
      <c r="B8697" s="23">
        <v>11468</v>
      </c>
      <c r="C8697" s="23" t="s">
        <v>9209</v>
      </c>
      <c r="D8697" s="23" t="s">
        <v>12296</v>
      </c>
      <c r="E8697" s="24">
        <v>7.49</v>
      </c>
    </row>
    <row r="8698" spans="2:5" ht="50.1" customHeight="1">
      <c r="B8698" s="23">
        <v>11469</v>
      </c>
      <c r="C8698" s="23" t="s">
        <v>9210</v>
      </c>
      <c r="D8698" s="23" t="s">
        <v>12296</v>
      </c>
      <c r="E8698" s="24">
        <v>8.9499999999999993</v>
      </c>
    </row>
    <row r="8699" spans="2:5" ht="50.1" customHeight="1">
      <c r="B8699" s="23">
        <v>11477</v>
      </c>
      <c r="C8699" s="23" t="s">
        <v>9211</v>
      </c>
      <c r="D8699" s="23" t="s">
        <v>8515</v>
      </c>
      <c r="E8699" s="24">
        <v>40.659999999999997</v>
      </c>
    </row>
    <row r="8700" spans="2:5" ht="50.1" customHeight="1">
      <c r="B8700" s="23">
        <v>40311</v>
      </c>
      <c r="C8700" s="23" t="s">
        <v>9212</v>
      </c>
      <c r="D8700" s="23" t="s">
        <v>8515</v>
      </c>
      <c r="E8700" s="24">
        <v>39.270000000000003</v>
      </c>
    </row>
    <row r="8701" spans="2:5" ht="50.1" customHeight="1">
      <c r="B8701" s="23">
        <v>38165</v>
      </c>
      <c r="C8701" s="23" t="s">
        <v>9213</v>
      </c>
      <c r="D8701" s="23" t="s">
        <v>8515</v>
      </c>
      <c r="E8701" s="24">
        <v>51.38</v>
      </c>
    </row>
    <row r="8702" spans="2:5" ht="50.1" customHeight="1">
      <c r="B8702" s="23">
        <v>3096</v>
      </c>
      <c r="C8702" s="23" t="s">
        <v>9214</v>
      </c>
      <c r="D8702" s="23" t="s">
        <v>8515</v>
      </c>
      <c r="E8702" s="24">
        <v>22.57</v>
      </c>
    </row>
    <row r="8703" spans="2:5" ht="50.1" customHeight="1">
      <c r="B8703" s="23">
        <v>11456</v>
      </c>
      <c r="C8703" s="23" t="s">
        <v>9215</v>
      </c>
      <c r="D8703" s="23" t="s">
        <v>12296</v>
      </c>
      <c r="E8703" s="24">
        <v>11.38</v>
      </c>
    </row>
    <row r="8704" spans="2:5" ht="50.1" customHeight="1">
      <c r="B8704" s="23">
        <v>3119</v>
      </c>
      <c r="C8704" s="23" t="s">
        <v>9216</v>
      </c>
      <c r="D8704" s="23" t="s">
        <v>12296</v>
      </c>
      <c r="E8704" s="24">
        <v>1.69</v>
      </c>
    </row>
    <row r="8705" spans="2:5" ht="50.1" customHeight="1">
      <c r="B8705" s="23">
        <v>3122</v>
      </c>
      <c r="C8705" s="23" t="s">
        <v>9217</v>
      </c>
      <c r="D8705" s="23" t="s">
        <v>12296</v>
      </c>
      <c r="E8705" s="24">
        <v>2.38</v>
      </c>
    </row>
    <row r="8706" spans="2:5" ht="50.1" customHeight="1">
      <c r="B8706" s="23">
        <v>3121</v>
      </c>
      <c r="C8706" s="23" t="s">
        <v>9218</v>
      </c>
      <c r="D8706" s="23" t="s">
        <v>12296</v>
      </c>
      <c r="E8706" s="24">
        <v>3.69</v>
      </c>
    </row>
    <row r="8707" spans="2:5" ht="50.1" customHeight="1">
      <c r="B8707" s="23">
        <v>3120</v>
      </c>
      <c r="C8707" s="23" t="s">
        <v>9219</v>
      </c>
      <c r="D8707" s="23" t="s">
        <v>12296</v>
      </c>
      <c r="E8707" s="24">
        <v>5.82</v>
      </c>
    </row>
    <row r="8708" spans="2:5" ht="50.1" customHeight="1">
      <c r="B8708" s="23">
        <v>11455</v>
      </c>
      <c r="C8708" s="23" t="s">
        <v>9220</v>
      </c>
      <c r="D8708" s="23" t="s">
        <v>12296</v>
      </c>
      <c r="E8708" s="24">
        <v>8.16</v>
      </c>
    </row>
    <row r="8709" spans="2:5" ht="50.1" customHeight="1">
      <c r="B8709" s="23">
        <v>3111</v>
      </c>
      <c r="C8709" s="23" t="s">
        <v>9221</v>
      </c>
      <c r="D8709" s="23" t="s">
        <v>12296</v>
      </c>
      <c r="E8709" s="24">
        <v>19.53</v>
      </c>
    </row>
    <row r="8710" spans="2:5" ht="50.1" customHeight="1">
      <c r="B8710" s="23">
        <v>3108</v>
      </c>
      <c r="C8710" s="23" t="s">
        <v>9222</v>
      </c>
      <c r="D8710" s="23" t="s">
        <v>12296</v>
      </c>
      <c r="E8710" s="24">
        <v>20.49</v>
      </c>
    </row>
    <row r="8711" spans="2:5" ht="50.1" customHeight="1">
      <c r="B8711" s="23">
        <v>3105</v>
      </c>
      <c r="C8711" s="23" t="s">
        <v>9223</v>
      </c>
      <c r="D8711" s="23" t="s">
        <v>12296</v>
      </c>
      <c r="E8711" s="24">
        <v>31.83</v>
      </c>
    </row>
    <row r="8712" spans="2:5" ht="50.1" customHeight="1">
      <c r="B8712" s="23">
        <v>38178</v>
      </c>
      <c r="C8712" s="23" t="s">
        <v>9224</v>
      </c>
      <c r="D8712" s="23" t="s">
        <v>12296</v>
      </c>
      <c r="E8712" s="24">
        <v>20.8</v>
      </c>
    </row>
    <row r="8713" spans="2:5" ht="50.1" customHeight="1">
      <c r="B8713" s="23">
        <v>11458</v>
      </c>
      <c r="C8713" s="23" t="s">
        <v>9225</v>
      </c>
      <c r="D8713" s="23" t="s">
        <v>12296</v>
      </c>
      <c r="E8713" s="24">
        <v>18.23</v>
      </c>
    </row>
    <row r="8714" spans="2:5" ht="50.1" customHeight="1">
      <c r="B8714" s="23">
        <v>42481</v>
      </c>
      <c r="C8714" s="23" t="s">
        <v>9226</v>
      </c>
      <c r="D8714" s="23" t="s">
        <v>12297</v>
      </c>
      <c r="E8714" s="24">
        <v>14.04</v>
      </c>
    </row>
    <row r="8715" spans="2:5" ht="50.1" customHeight="1">
      <c r="B8715" s="23">
        <v>11461</v>
      </c>
      <c r="C8715" s="23" t="s">
        <v>9227</v>
      </c>
      <c r="D8715" s="23" t="s">
        <v>12296</v>
      </c>
      <c r="E8715" s="24">
        <v>4.62</v>
      </c>
    </row>
    <row r="8716" spans="2:5" ht="50.1" customHeight="1">
      <c r="B8716" s="23">
        <v>3106</v>
      </c>
      <c r="C8716" s="23" t="s">
        <v>9228</v>
      </c>
      <c r="D8716" s="23" t="s">
        <v>12296</v>
      </c>
      <c r="E8716" s="24">
        <v>3.51</v>
      </c>
    </row>
    <row r="8717" spans="2:5" ht="50.1" customHeight="1">
      <c r="B8717" s="23">
        <v>3107</v>
      </c>
      <c r="C8717" s="23" t="s">
        <v>9229</v>
      </c>
      <c r="D8717" s="23" t="s">
        <v>12296</v>
      </c>
      <c r="E8717" s="24">
        <v>2.96</v>
      </c>
    </row>
    <row r="8718" spans="2:5" ht="50.1" customHeight="1">
      <c r="B8718" s="23">
        <v>25951</v>
      </c>
      <c r="C8718" s="23" t="s">
        <v>9230</v>
      </c>
      <c r="D8718" s="23" t="s">
        <v>12334</v>
      </c>
      <c r="E8718" s="24">
        <v>1.87</v>
      </c>
    </row>
    <row r="8719" spans="2:5" ht="50.1" customHeight="1">
      <c r="B8719" s="23">
        <v>3123</v>
      </c>
      <c r="C8719" s="23" t="s">
        <v>9231</v>
      </c>
      <c r="D8719" s="23" t="s">
        <v>12334</v>
      </c>
      <c r="E8719" s="24">
        <v>1.75</v>
      </c>
    </row>
    <row r="8720" spans="2:5" ht="50.1" customHeight="1">
      <c r="B8720" s="23">
        <v>38125</v>
      </c>
      <c r="C8720" s="23" t="s">
        <v>9232</v>
      </c>
      <c r="D8720" s="23" t="s">
        <v>12334</v>
      </c>
      <c r="E8720" s="24">
        <v>0.8</v>
      </c>
    </row>
    <row r="8721" spans="2:5" ht="50.1" customHeight="1">
      <c r="B8721" s="23">
        <v>39014</v>
      </c>
      <c r="C8721" s="23" t="s">
        <v>9233</v>
      </c>
      <c r="D8721" s="23" t="s">
        <v>12334</v>
      </c>
      <c r="E8721" s="24">
        <v>12.12</v>
      </c>
    </row>
    <row r="8722" spans="2:5" ht="50.1" customHeight="1">
      <c r="B8722" s="23">
        <v>11894</v>
      </c>
      <c r="C8722" s="23" t="s">
        <v>9234</v>
      </c>
      <c r="D8722" s="23" t="s">
        <v>12296</v>
      </c>
      <c r="E8722" s="24">
        <v>549.49</v>
      </c>
    </row>
    <row r="8723" spans="2:5" ht="50.1" customHeight="1">
      <c r="B8723" s="23">
        <v>39365</v>
      </c>
      <c r="C8723" s="23" t="s">
        <v>9235</v>
      </c>
      <c r="D8723" s="23" t="s">
        <v>12296</v>
      </c>
      <c r="E8723" s="24">
        <v>890.74</v>
      </c>
    </row>
    <row r="8724" spans="2:5" ht="50.1" customHeight="1">
      <c r="B8724" s="23">
        <v>39366</v>
      </c>
      <c r="C8724" s="23" t="s">
        <v>9236</v>
      </c>
      <c r="D8724" s="23" t="s">
        <v>12296</v>
      </c>
      <c r="E8724" s="24">
        <v>2280.67</v>
      </c>
    </row>
    <row r="8725" spans="2:5" ht="50.1" customHeight="1">
      <c r="B8725" s="23">
        <v>39367</v>
      </c>
      <c r="C8725" s="23" t="s">
        <v>9237</v>
      </c>
      <c r="D8725" s="23" t="s">
        <v>12296</v>
      </c>
      <c r="E8725" s="24">
        <v>3117.26</v>
      </c>
    </row>
    <row r="8726" spans="2:5" ht="50.1" customHeight="1">
      <c r="B8726" s="23">
        <v>37394</v>
      </c>
      <c r="C8726" s="23" t="s">
        <v>9238</v>
      </c>
      <c r="D8726" s="23" t="s">
        <v>12307</v>
      </c>
      <c r="E8726" s="24">
        <v>43.53</v>
      </c>
    </row>
    <row r="8727" spans="2:5" ht="50.1" customHeight="1">
      <c r="B8727" s="23">
        <v>14146</v>
      </c>
      <c r="C8727" s="23" t="s">
        <v>9239</v>
      </c>
      <c r="D8727" s="23" t="s">
        <v>12307</v>
      </c>
      <c r="E8727" s="24">
        <v>70</v>
      </c>
    </row>
    <row r="8728" spans="2:5" ht="50.1" customHeight="1">
      <c r="B8728" s="23">
        <v>38134</v>
      </c>
      <c r="C8728" s="23" t="s">
        <v>9240</v>
      </c>
      <c r="D8728" s="23" t="s">
        <v>12334</v>
      </c>
      <c r="E8728" s="24">
        <v>50.75</v>
      </c>
    </row>
    <row r="8729" spans="2:5" ht="50.1" customHeight="1">
      <c r="B8729" s="23">
        <v>38132</v>
      </c>
      <c r="C8729" s="23" t="s">
        <v>9241</v>
      </c>
      <c r="D8729" s="23" t="s">
        <v>12334</v>
      </c>
      <c r="E8729" s="24">
        <v>51.76</v>
      </c>
    </row>
    <row r="8730" spans="2:5" ht="50.1" customHeight="1">
      <c r="B8730" s="23">
        <v>38133</v>
      </c>
      <c r="C8730" s="23" t="s">
        <v>9242</v>
      </c>
      <c r="D8730" s="23" t="s">
        <v>12334</v>
      </c>
      <c r="E8730" s="24">
        <v>50.07</v>
      </c>
    </row>
    <row r="8731" spans="2:5" ht="50.1" customHeight="1">
      <c r="B8731" s="23">
        <v>938</v>
      </c>
      <c r="C8731" s="23" t="s">
        <v>9243</v>
      </c>
      <c r="D8731" s="23" t="s">
        <v>12293</v>
      </c>
      <c r="E8731" s="24">
        <v>0.66</v>
      </c>
    </row>
    <row r="8732" spans="2:5" ht="50.1" customHeight="1">
      <c r="B8732" s="23">
        <v>937</v>
      </c>
      <c r="C8732" s="23" t="s">
        <v>9244</v>
      </c>
      <c r="D8732" s="23" t="s">
        <v>12293</v>
      </c>
      <c r="E8732" s="24">
        <v>4.08</v>
      </c>
    </row>
    <row r="8733" spans="2:5" ht="50.1" customHeight="1">
      <c r="B8733" s="23">
        <v>939</v>
      </c>
      <c r="C8733" s="23" t="s">
        <v>9245</v>
      </c>
      <c r="D8733" s="23" t="s">
        <v>12293</v>
      </c>
      <c r="E8733" s="24">
        <v>1.05</v>
      </c>
    </row>
    <row r="8734" spans="2:5" ht="50.1" customHeight="1">
      <c r="B8734" s="23">
        <v>944</v>
      </c>
      <c r="C8734" s="23" t="s">
        <v>9246</v>
      </c>
      <c r="D8734" s="23" t="s">
        <v>12293</v>
      </c>
      <c r="E8734" s="24">
        <v>1.8</v>
      </c>
    </row>
    <row r="8735" spans="2:5" ht="50.1" customHeight="1">
      <c r="B8735" s="23">
        <v>940</v>
      </c>
      <c r="C8735" s="23" t="s">
        <v>9247</v>
      </c>
      <c r="D8735" s="23" t="s">
        <v>12293</v>
      </c>
      <c r="E8735" s="24">
        <v>2.4900000000000002</v>
      </c>
    </row>
    <row r="8736" spans="2:5" ht="50.1" customHeight="1">
      <c r="B8736" s="23">
        <v>936</v>
      </c>
      <c r="C8736" s="23" t="s">
        <v>9248</v>
      </c>
      <c r="D8736" s="23" t="s">
        <v>12293</v>
      </c>
      <c r="E8736" s="24">
        <v>0.92</v>
      </c>
    </row>
    <row r="8737" spans="2:5" ht="50.1" customHeight="1">
      <c r="B8737" s="23">
        <v>935</v>
      </c>
      <c r="C8737" s="23" t="s">
        <v>9249</v>
      </c>
      <c r="D8737" s="23" t="s">
        <v>12293</v>
      </c>
      <c r="E8737" s="24">
        <v>0.7</v>
      </c>
    </row>
    <row r="8738" spans="2:5" ht="50.1" customHeight="1">
      <c r="B8738" s="23">
        <v>406</v>
      </c>
      <c r="C8738" s="23" t="s">
        <v>9250</v>
      </c>
      <c r="D8738" s="23" t="s">
        <v>12296</v>
      </c>
      <c r="E8738" s="24">
        <v>53.42</v>
      </c>
    </row>
    <row r="8739" spans="2:5" ht="50.1" customHeight="1">
      <c r="B8739" s="23">
        <v>42529</v>
      </c>
      <c r="C8739" s="23" t="s">
        <v>9251</v>
      </c>
      <c r="D8739" s="23" t="s">
        <v>12293</v>
      </c>
      <c r="E8739" s="24">
        <v>0.91</v>
      </c>
    </row>
    <row r="8740" spans="2:5" ht="50.1" customHeight="1">
      <c r="B8740" s="23">
        <v>39634</v>
      </c>
      <c r="C8740" s="23" t="s">
        <v>9252</v>
      </c>
      <c r="D8740" s="23" t="s">
        <v>12293</v>
      </c>
      <c r="E8740" s="24">
        <v>5.59</v>
      </c>
    </row>
    <row r="8741" spans="2:5" ht="50.1" customHeight="1">
      <c r="B8741" s="23">
        <v>39701</v>
      </c>
      <c r="C8741" s="23" t="s">
        <v>9253</v>
      </c>
      <c r="D8741" s="23" t="s">
        <v>12296</v>
      </c>
      <c r="E8741" s="24">
        <v>57.69</v>
      </c>
    </row>
    <row r="8742" spans="2:5" ht="50.1" customHeight="1">
      <c r="B8742" s="23">
        <v>12815</v>
      </c>
      <c r="C8742" s="23" t="s">
        <v>9254</v>
      </c>
      <c r="D8742" s="23" t="s">
        <v>12296</v>
      </c>
      <c r="E8742" s="24">
        <v>6.38</v>
      </c>
    </row>
    <row r="8743" spans="2:5" ht="50.1" customHeight="1">
      <c r="B8743" s="23">
        <v>407</v>
      </c>
      <c r="C8743" s="23" t="s">
        <v>9255</v>
      </c>
      <c r="D8743" s="23" t="s">
        <v>12334</v>
      </c>
      <c r="E8743" s="24">
        <v>48.97</v>
      </c>
    </row>
    <row r="8744" spans="2:5" ht="50.1" customHeight="1">
      <c r="B8744" s="23">
        <v>39431</v>
      </c>
      <c r="C8744" s="23" t="s">
        <v>9256</v>
      </c>
      <c r="D8744" s="23" t="s">
        <v>12293</v>
      </c>
      <c r="E8744" s="24">
        <v>0.24</v>
      </c>
    </row>
    <row r="8745" spans="2:5" ht="50.1" customHeight="1">
      <c r="B8745" s="23">
        <v>39432</v>
      </c>
      <c r="C8745" s="23" t="s">
        <v>9257</v>
      </c>
      <c r="D8745" s="23" t="s">
        <v>12293</v>
      </c>
      <c r="E8745" s="24">
        <v>3.08</v>
      </c>
    </row>
    <row r="8746" spans="2:5" ht="50.1" customHeight="1">
      <c r="B8746" s="23">
        <v>20111</v>
      </c>
      <c r="C8746" s="23" t="s">
        <v>9258</v>
      </c>
      <c r="D8746" s="23" t="s">
        <v>12296</v>
      </c>
      <c r="E8746" s="24">
        <v>7.66</v>
      </c>
    </row>
    <row r="8747" spans="2:5" ht="50.1" customHeight="1">
      <c r="B8747" s="23">
        <v>21127</v>
      </c>
      <c r="C8747" s="23" t="s">
        <v>9259</v>
      </c>
      <c r="D8747" s="23" t="s">
        <v>12296</v>
      </c>
      <c r="E8747" s="24">
        <v>2.89</v>
      </c>
    </row>
    <row r="8748" spans="2:5" ht="50.1" customHeight="1">
      <c r="B8748" s="23">
        <v>404</v>
      </c>
      <c r="C8748" s="23" t="s">
        <v>9260</v>
      </c>
      <c r="D8748" s="23" t="s">
        <v>12293</v>
      </c>
      <c r="E8748" s="24">
        <v>1.04</v>
      </c>
    </row>
    <row r="8749" spans="2:5" ht="50.1" customHeight="1">
      <c r="B8749" s="23">
        <v>14151</v>
      </c>
      <c r="C8749" s="23" t="s">
        <v>9261</v>
      </c>
      <c r="D8749" s="23" t="s">
        <v>12296</v>
      </c>
      <c r="E8749" s="24">
        <v>50.31</v>
      </c>
    </row>
    <row r="8750" spans="2:5" ht="50.1" customHeight="1">
      <c r="B8750" s="23">
        <v>14153</v>
      </c>
      <c r="C8750" s="23" t="s">
        <v>9262</v>
      </c>
      <c r="D8750" s="23" t="s">
        <v>12296</v>
      </c>
      <c r="E8750" s="24">
        <v>56.87</v>
      </c>
    </row>
    <row r="8751" spans="2:5" ht="50.1" customHeight="1">
      <c r="B8751" s="23">
        <v>14152</v>
      </c>
      <c r="C8751" s="23" t="s">
        <v>9263</v>
      </c>
      <c r="D8751" s="23" t="s">
        <v>12296</v>
      </c>
      <c r="E8751" s="24">
        <v>43.66</v>
      </c>
    </row>
    <row r="8752" spans="2:5" ht="50.1" customHeight="1">
      <c r="B8752" s="23">
        <v>14154</v>
      </c>
      <c r="C8752" s="23" t="s">
        <v>9264</v>
      </c>
      <c r="D8752" s="23" t="s">
        <v>12296</v>
      </c>
      <c r="E8752" s="24">
        <v>152.81</v>
      </c>
    </row>
    <row r="8753" spans="2:5" ht="50.1" customHeight="1">
      <c r="B8753" s="23">
        <v>42015</v>
      </c>
      <c r="C8753" s="23" t="s">
        <v>9265</v>
      </c>
      <c r="D8753" s="23" t="s">
        <v>12293</v>
      </c>
      <c r="E8753" s="24">
        <v>0.08</v>
      </c>
    </row>
    <row r="8754" spans="2:5" ht="50.1" customHeight="1">
      <c r="B8754" s="23">
        <v>3146</v>
      </c>
      <c r="C8754" s="23" t="s">
        <v>9266</v>
      </c>
      <c r="D8754" s="23" t="s">
        <v>12296</v>
      </c>
      <c r="E8754" s="24">
        <v>2.87</v>
      </c>
    </row>
    <row r="8755" spans="2:5" ht="50.1" customHeight="1">
      <c r="B8755" s="23">
        <v>3143</v>
      </c>
      <c r="C8755" s="23" t="s">
        <v>9267</v>
      </c>
      <c r="D8755" s="23" t="s">
        <v>12296</v>
      </c>
      <c r="E8755" s="24">
        <v>6.53</v>
      </c>
    </row>
    <row r="8756" spans="2:5" ht="50.1" customHeight="1">
      <c r="B8756" s="23">
        <v>3148</v>
      </c>
      <c r="C8756" s="23" t="s">
        <v>9268</v>
      </c>
      <c r="D8756" s="23" t="s">
        <v>12296</v>
      </c>
      <c r="E8756" s="24">
        <v>10.58</v>
      </c>
    </row>
    <row r="8757" spans="2:5" ht="50.1" customHeight="1">
      <c r="B8757" s="23">
        <v>4310</v>
      </c>
      <c r="C8757" s="23" t="s">
        <v>9269</v>
      </c>
      <c r="D8757" s="23" t="s">
        <v>12296</v>
      </c>
      <c r="E8757" s="24">
        <v>1.98</v>
      </c>
    </row>
    <row r="8758" spans="2:5" ht="50.1" customHeight="1">
      <c r="B8758" s="23">
        <v>4311</v>
      </c>
      <c r="C8758" s="23" t="s">
        <v>9270</v>
      </c>
      <c r="D8758" s="23" t="s">
        <v>12296</v>
      </c>
      <c r="E8758" s="24">
        <v>1.39</v>
      </c>
    </row>
    <row r="8759" spans="2:5" ht="50.1" customHeight="1">
      <c r="B8759" s="23">
        <v>4312</v>
      </c>
      <c r="C8759" s="23" t="s">
        <v>9271</v>
      </c>
      <c r="D8759" s="23" t="s">
        <v>12296</v>
      </c>
      <c r="E8759" s="24">
        <v>1.95</v>
      </c>
    </row>
    <row r="8760" spans="2:5" ht="50.1" customHeight="1">
      <c r="B8760" s="23">
        <v>11162</v>
      </c>
      <c r="C8760" s="23" t="s">
        <v>9272</v>
      </c>
      <c r="D8760" s="23" t="s">
        <v>12296</v>
      </c>
      <c r="E8760" s="24">
        <v>1.36</v>
      </c>
    </row>
    <row r="8761" spans="2:5" ht="50.1" customHeight="1">
      <c r="B8761" s="23">
        <v>13261</v>
      </c>
      <c r="C8761" s="23" t="s">
        <v>9273</v>
      </c>
      <c r="D8761" s="23" t="s">
        <v>12296</v>
      </c>
      <c r="E8761" s="24">
        <v>1.65</v>
      </c>
    </row>
    <row r="8762" spans="2:5" ht="50.1" customHeight="1">
      <c r="B8762" s="23">
        <v>3255</v>
      </c>
      <c r="C8762" s="23" t="s">
        <v>9274</v>
      </c>
      <c r="D8762" s="23" t="s">
        <v>12296</v>
      </c>
      <c r="E8762" s="24">
        <v>4.6900000000000004</v>
      </c>
    </row>
    <row r="8763" spans="2:5" ht="50.1" customHeight="1">
      <c r="B8763" s="23">
        <v>3254</v>
      </c>
      <c r="C8763" s="23" t="s">
        <v>9275</v>
      </c>
      <c r="D8763" s="23" t="s">
        <v>12296</v>
      </c>
      <c r="E8763" s="24">
        <v>76.14</v>
      </c>
    </row>
    <row r="8764" spans="2:5" ht="50.1" customHeight="1">
      <c r="B8764" s="23">
        <v>3259</v>
      </c>
      <c r="C8764" s="23" t="s">
        <v>9276</v>
      </c>
      <c r="D8764" s="23" t="s">
        <v>12296</v>
      </c>
      <c r="E8764" s="24">
        <v>9.15</v>
      </c>
    </row>
    <row r="8765" spans="2:5" ht="50.1" customHeight="1">
      <c r="B8765" s="23">
        <v>3258</v>
      </c>
      <c r="C8765" s="23" t="s">
        <v>9277</v>
      </c>
      <c r="D8765" s="23" t="s">
        <v>12296</v>
      </c>
      <c r="E8765" s="24">
        <v>5.53</v>
      </c>
    </row>
    <row r="8766" spans="2:5" ht="50.1" customHeight="1">
      <c r="B8766" s="23">
        <v>3251</v>
      </c>
      <c r="C8766" s="23" t="s">
        <v>9278</v>
      </c>
      <c r="D8766" s="23" t="s">
        <v>12296</v>
      </c>
      <c r="E8766" s="24">
        <v>3.26</v>
      </c>
    </row>
    <row r="8767" spans="2:5" ht="50.1" customHeight="1">
      <c r="B8767" s="23">
        <v>3256</v>
      </c>
      <c r="C8767" s="23" t="s">
        <v>9279</v>
      </c>
      <c r="D8767" s="23" t="s">
        <v>12296</v>
      </c>
      <c r="E8767" s="24">
        <v>6.17</v>
      </c>
    </row>
    <row r="8768" spans="2:5" ht="50.1" customHeight="1">
      <c r="B8768" s="23">
        <v>3261</v>
      </c>
      <c r="C8768" s="23" t="s">
        <v>9280</v>
      </c>
      <c r="D8768" s="23" t="s">
        <v>12296</v>
      </c>
      <c r="E8768" s="24">
        <v>67.34</v>
      </c>
    </row>
    <row r="8769" spans="2:5" ht="50.1" customHeight="1">
      <c r="B8769" s="23">
        <v>3260</v>
      </c>
      <c r="C8769" s="23" t="s">
        <v>9281</v>
      </c>
      <c r="D8769" s="23" t="s">
        <v>12296</v>
      </c>
      <c r="E8769" s="24">
        <v>11.57</v>
      </c>
    </row>
    <row r="8770" spans="2:5" ht="50.1" customHeight="1">
      <c r="B8770" s="23">
        <v>3272</v>
      </c>
      <c r="C8770" s="23" t="s">
        <v>9282</v>
      </c>
      <c r="D8770" s="23" t="s">
        <v>12296</v>
      </c>
      <c r="E8770" s="24">
        <v>30.28</v>
      </c>
    </row>
    <row r="8771" spans="2:5" ht="50.1" customHeight="1">
      <c r="B8771" s="23">
        <v>3265</v>
      </c>
      <c r="C8771" s="23" t="s">
        <v>9283</v>
      </c>
      <c r="D8771" s="23" t="s">
        <v>12296</v>
      </c>
      <c r="E8771" s="24">
        <v>24.06</v>
      </c>
    </row>
    <row r="8772" spans="2:5" ht="50.1" customHeight="1">
      <c r="B8772" s="23">
        <v>3262</v>
      </c>
      <c r="C8772" s="23" t="s">
        <v>9284</v>
      </c>
      <c r="D8772" s="23" t="s">
        <v>12296</v>
      </c>
      <c r="E8772" s="24">
        <v>10.53</v>
      </c>
    </row>
    <row r="8773" spans="2:5" ht="50.1" customHeight="1">
      <c r="B8773" s="23">
        <v>3264</v>
      </c>
      <c r="C8773" s="23" t="s">
        <v>9285</v>
      </c>
      <c r="D8773" s="23" t="s">
        <v>12296</v>
      </c>
      <c r="E8773" s="24">
        <v>17.3</v>
      </c>
    </row>
    <row r="8774" spans="2:5" ht="50.1" customHeight="1">
      <c r="B8774" s="23">
        <v>3267</v>
      </c>
      <c r="C8774" s="23" t="s">
        <v>9286</v>
      </c>
      <c r="D8774" s="23" t="s">
        <v>12296</v>
      </c>
      <c r="E8774" s="24">
        <v>56.49</v>
      </c>
    </row>
    <row r="8775" spans="2:5" ht="50.1" customHeight="1">
      <c r="B8775" s="23">
        <v>3266</v>
      </c>
      <c r="C8775" s="23" t="s">
        <v>9287</v>
      </c>
      <c r="D8775" s="23" t="s">
        <v>12296</v>
      </c>
      <c r="E8775" s="24">
        <v>35.94</v>
      </c>
    </row>
    <row r="8776" spans="2:5" ht="50.1" customHeight="1">
      <c r="B8776" s="23">
        <v>3263</v>
      </c>
      <c r="C8776" s="23" t="s">
        <v>9288</v>
      </c>
      <c r="D8776" s="23" t="s">
        <v>12296</v>
      </c>
      <c r="E8776" s="24">
        <v>14.38</v>
      </c>
    </row>
    <row r="8777" spans="2:5" ht="50.1" customHeight="1">
      <c r="B8777" s="23">
        <v>3268</v>
      </c>
      <c r="C8777" s="23" t="s">
        <v>9289</v>
      </c>
      <c r="D8777" s="23" t="s">
        <v>12296</v>
      </c>
      <c r="E8777" s="24">
        <v>76.38</v>
      </c>
    </row>
    <row r="8778" spans="2:5" ht="50.1" customHeight="1">
      <c r="B8778" s="23">
        <v>3271</v>
      </c>
      <c r="C8778" s="23" t="s">
        <v>9290</v>
      </c>
      <c r="D8778" s="23" t="s">
        <v>12296</v>
      </c>
      <c r="E8778" s="24">
        <v>112.93</v>
      </c>
    </row>
    <row r="8779" spans="2:5" ht="50.1" customHeight="1">
      <c r="B8779" s="23">
        <v>3270</v>
      </c>
      <c r="C8779" s="23" t="s">
        <v>9291</v>
      </c>
      <c r="D8779" s="23" t="s">
        <v>12296</v>
      </c>
      <c r="E8779" s="24">
        <v>189.72</v>
      </c>
    </row>
    <row r="8780" spans="2:5" ht="50.1" customHeight="1">
      <c r="B8780" s="23">
        <v>3275</v>
      </c>
      <c r="C8780" s="23" t="s">
        <v>9292</v>
      </c>
      <c r="D8780" s="23" t="s">
        <v>12297</v>
      </c>
      <c r="E8780" s="24">
        <v>63.52</v>
      </c>
    </row>
    <row r="8781" spans="2:5" ht="50.1" customHeight="1">
      <c r="B8781" s="23">
        <v>39512</v>
      </c>
      <c r="C8781" s="23" t="s">
        <v>9293</v>
      </c>
      <c r="D8781" s="23" t="s">
        <v>12297</v>
      </c>
      <c r="E8781" s="24">
        <v>66.38</v>
      </c>
    </row>
    <row r="8782" spans="2:5" ht="50.1" customHeight="1">
      <c r="B8782" s="23">
        <v>39511</v>
      </c>
      <c r="C8782" s="23" t="s">
        <v>9294</v>
      </c>
      <c r="D8782" s="23" t="s">
        <v>12297</v>
      </c>
      <c r="E8782" s="24">
        <v>72.41</v>
      </c>
    </row>
    <row r="8783" spans="2:5" ht="50.1" customHeight="1">
      <c r="B8783" s="23">
        <v>39513</v>
      </c>
      <c r="C8783" s="23" t="s">
        <v>9295</v>
      </c>
      <c r="D8783" s="23" t="s">
        <v>12297</v>
      </c>
      <c r="E8783" s="24">
        <v>77.66</v>
      </c>
    </row>
    <row r="8784" spans="2:5" ht="50.1" customHeight="1">
      <c r="B8784" s="23">
        <v>3286</v>
      </c>
      <c r="C8784" s="23" t="s">
        <v>9296</v>
      </c>
      <c r="D8784" s="23" t="s">
        <v>12297</v>
      </c>
      <c r="E8784" s="24">
        <v>54.26</v>
      </c>
    </row>
    <row r="8785" spans="2:5" ht="50.1" customHeight="1">
      <c r="B8785" s="23">
        <v>3287</v>
      </c>
      <c r="C8785" s="23" t="s">
        <v>9297</v>
      </c>
      <c r="D8785" s="23" t="s">
        <v>12297</v>
      </c>
      <c r="E8785" s="24">
        <v>82</v>
      </c>
    </row>
    <row r="8786" spans="2:5" ht="50.1" customHeight="1">
      <c r="B8786" s="23">
        <v>3283</v>
      </c>
      <c r="C8786" s="23" t="s">
        <v>9298</v>
      </c>
      <c r="D8786" s="23" t="s">
        <v>12297</v>
      </c>
      <c r="E8786" s="24">
        <v>17.22</v>
      </c>
    </row>
    <row r="8787" spans="2:5" ht="50.1" customHeight="1">
      <c r="B8787" s="23">
        <v>11587</v>
      </c>
      <c r="C8787" s="23" t="s">
        <v>9299</v>
      </c>
      <c r="D8787" s="23" t="s">
        <v>12297</v>
      </c>
      <c r="E8787" s="24">
        <v>43.56</v>
      </c>
    </row>
    <row r="8788" spans="2:5" ht="50.1" customHeight="1">
      <c r="B8788" s="23">
        <v>36225</v>
      </c>
      <c r="C8788" s="23" t="s">
        <v>9300</v>
      </c>
      <c r="D8788" s="23" t="s">
        <v>12297</v>
      </c>
      <c r="E8788" s="24">
        <v>17.690000000000001</v>
      </c>
    </row>
    <row r="8789" spans="2:5" ht="50.1" customHeight="1">
      <c r="B8789" s="23">
        <v>36230</v>
      </c>
      <c r="C8789" s="23" t="s">
        <v>9301</v>
      </c>
      <c r="D8789" s="23" t="s">
        <v>12297</v>
      </c>
      <c r="E8789" s="24">
        <v>13</v>
      </c>
    </row>
    <row r="8790" spans="2:5" ht="50.1" customHeight="1">
      <c r="B8790" s="23">
        <v>36238</v>
      </c>
      <c r="C8790" s="23" t="s">
        <v>9302</v>
      </c>
      <c r="D8790" s="23" t="s">
        <v>12297</v>
      </c>
      <c r="E8790" s="24">
        <v>12.7</v>
      </c>
    </row>
    <row r="8791" spans="2:5" ht="50.1" customHeight="1">
      <c r="B8791" s="23">
        <v>11887</v>
      </c>
      <c r="C8791" s="23" t="s">
        <v>9303</v>
      </c>
      <c r="D8791" s="23" t="s">
        <v>12296</v>
      </c>
      <c r="E8791" s="24">
        <v>2588.5300000000002</v>
      </c>
    </row>
    <row r="8792" spans="2:5" ht="50.1" customHeight="1">
      <c r="B8792" s="23">
        <v>11883</v>
      </c>
      <c r="C8792" s="23" t="s">
        <v>9304</v>
      </c>
      <c r="D8792" s="23" t="s">
        <v>12296</v>
      </c>
      <c r="E8792" s="24">
        <v>3805.59</v>
      </c>
    </row>
    <row r="8793" spans="2:5" ht="50.1" customHeight="1">
      <c r="B8793" s="23">
        <v>11884</v>
      </c>
      <c r="C8793" s="23" t="s">
        <v>9305</v>
      </c>
      <c r="D8793" s="23" t="s">
        <v>12296</v>
      </c>
      <c r="E8793" s="24">
        <v>4083.06</v>
      </c>
    </row>
    <row r="8794" spans="2:5" ht="50.1" customHeight="1">
      <c r="B8794" s="23">
        <v>11885</v>
      </c>
      <c r="C8794" s="23" t="s">
        <v>9306</v>
      </c>
      <c r="D8794" s="23" t="s">
        <v>12296</v>
      </c>
      <c r="E8794" s="24">
        <v>4554</v>
      </c>
    </row>
    <row r="8795" spans="2:5" ht="50.1" customHeight="1">
      <c r="B8795" s="23">
        <v>11886</v>
      </c>
      <c r="C8795" s="23" t="s">
        <v>9307</v>
      </c>
      <c r="D8795" s="23" t="s">
        <v>12296</v>
      </c>
      <c r="E8795" s="24">
        <v>1467.74</v>
      </c>
    </row>
    <row r="8796" spans="2:5" ht="50.1" customHeight="1">
      <c r="B8796" s="23">
        <v>11888</v>
      </c>
      <c r="C8796" s="23" t="s">
        <v>9308</v>
      </c>
      <c r="D8796" s="23" t="s">
        <v>12296</v>
      </c>
      <c r="E8796" s="24">
        <v>3446.83</v>
      </c>
    </row>
    <row r="8797" spans="2:5" ht="50.1" customHeight="1">
      <c r="B8797" s="23">
        <v>3277</v>
      </c>
      <c r="C8797" s="23" t="s">
        <v>9309</v>
      </c>
      <c r="D8797" s="23" t="s">
        <v>12296</v>
      </c>
      <c r="E8797" s="24">
        <v>581.28</v>
      </c>
    </row>
    <row r="8798" spans="2:5" ht="50.1" customHeight="1">
      <c r="B8798" s="23">
        <v>3281</v>
      </c>
      <c r="C8798" s="23" t="s">
        <v>9310</v>
      </c>
      <c r="D8798" s="23" t="s">
        <v>12296</v>
      </c>
      <c r="E8798" s="24">
        <v>481.37</v>
      </c>
    </row>
    <row r="8799" spans="2:5" ht="50.1" customHeight="1">
      <c r="B8799" s="23">
        <v>39363</v>
      </c>
      <c r="C8799" s="23" t="s">
        <v>9311</v>
      </c>
      <c r="D8799" s="23" t="s">
        <v>12296</v>
      </c>
      <c r="E8799" s="24">
        <v>3628.34</v>
      </c>
    </row>
    <row r="8800" spans="2:5" ht="50.1" customHeight="1">
      <c r="B8800" s="23">
        <v>39361</v>
      </c>
      <c r="C8800" s="23" t="s">
        <v>9312</v>
      </c>
      <c r="D8800" s="23" t="s">
        <v>12296</v>
      </c>
      <c r="E8800" s="24">
        <v>933</v>
      </c>
    </row>
    <row r="8801" spans="2:5" ht="50.1" customHeight="1">
      <c r="B8801" s="23">
        <v>39362</v>
      </c>
      <c r="C8801" s="23" t="s">
        <v>9313</v>
      </c>
      <c r="D8801" s="23" t="s">
        <v>12296</v>
      </c>
      <c r="E8801" s="24">
        <v>2871.08</v>
      </c>
    </row>
    <row r="8802" spans="2:5" ht="50.1" customHeight="1">
      <c r="B8802" s="23">
        <v>39364</v>
      </c>
      <c r="C8802" s="23" t="s">
        <v>9314</v>
      </c>
      <c r="D8802" s="23" t="s">
        <v>12296</v>
      </c>
      <c r="E8802" s="24">
        <v>8293.35</v>
      </c>
    </row>
    <row r="8803" spans="2:5" ht="50.1" customHeight="1">
      <c r="B8803" s="23">
        <v>14576</v>
      </c>
      <c r="C8803" s="23" t="s">
        <v>9315</v>
      </c>
      <c r="D8803" s="23" t="s">
        <v>12296</v>
      </c>
      <c r="E8803" s="24">
        <v>3720926.4</v>
      </c>
    </row>
    <row r="8804" spans="2:5" ht="50.1" customHeight="1">
      <c r="B8804" s="23">
        <v>13877</v>
      </c>
      <c r="C8804" s="23" t="s">
        <v>9316</v>
      </c>
      <c r="D8804" s="23" t="s">
        <v>12296</v>
      </c>
      <c r="E8804" s="24">
        <v>1592873.09</v>
      </c>
    </row>
    <row r="8805" spans="2:5" ht="50.1" customHeight="1">
      <c r="B8805" s="23">
        <v>7307</v>
      </c>
      <c r="C8805" s="23" t="s">
        <v>9317</v>
      </c>
      <c r="D8805" s="23" t="s">
        <v>7079</v>
      </c>
      <c r="E8805" s="24">
        <v>26.97</v>
      </c>
    </row>
    <row r="8806" spans="2:5" ht="50.1" customHeight="1">
      <c r="B8806" s="23">
        <v>38122</v>
      </c>
      <c r="C8806" s="23" t="s">
        <v>9318</v>
      </c>
      <c r="D8806" s="23" t="s">
        <v>7079</v>
      </c>
      <c r="E8806" s="24">
        <v>12.04</v>
      </c>
    </row>
    <row r="8807" spans="2:5" ht="50.1" customHeight="1">
      <c r="B8807" s="23">
        <v>6086</v>
      </c>
      <c r="C8807" s="23" t="s">
        <v>9319</v>
      </c>
      <c r="D8807" s="23" t="s">
        <v>9320</v>
      </c>
      <c r="E8807" s="24">
        <v>66.42</v>
      </c>
    </row>
    <row r="8808" spans="2:5" ht="50.1" customHeight="1">
      <c r="B8808" s="23">
        <v>38633</v>
      </c>
      <c r="C8808" s="23" t="s">
        <v>9321</v>
      </c>
      <c r="D8808" s="23" t="s">
        <v>12296</v>
      </c>
      <c r="E8808" s="24">
        <v>15.45</v>
      </c>
    </row>
    <row r="8809" spans="2:5" ht="50.1" customHeight="1">
      <c r="B8809" s="23">
        <v>12344</v>
      </c>
      <c r="C8809" s="23" t="s">
        <v>9322</v>
      </c>
      <c r="D8809" s="23" t="s">
        <v>12296</v>
      </c>
      <c r="E8809" s="24">
        <v>3.4</v>
      </c>
    </row>
    <row r="8810" spans="2:5" ht="50.1" customHeight="1">
      <c r="B8810" s="23">
        <v>12343</v>
      </c>
      <c r="C8810" s="23" t="s">
        <v>9323</v>
      </c>
      <c r="D8810" s="23" t="s">
        <v>12296</v>
      </c>
      <c r="E8810" s="24">
        <v>5.27</v>
      </c>
    </row>
    <row r="8811" spans="2:5" ht="50.1" customHeight="1">
      <c r="B8811" s="23">
        <v>3295</v>
      </c>
      <c r="C8811" s="23" t="s">
        <v>9324</v>
      </c>
      <c r="D8811" s="23" t="s">
        <v>12296</v>
      </c>
      <c r="E8811" s="24">
        <v>18.420000000000002</v>
      </c>
    </row>
    <row r="8812" spans="2:5" ht="50.1" customHeight="1">
      <c r="B8812" s="23">
        <v>3302</v>
      </c>
      <c r="C8812" s="23" t="s">
        <v>9325</v>
      </c>
      <c r="D8812" s="23" t="s">
        <v>12296</v>
      </c>
      <c r="E8812" s="24">
        <v>19.260000000000002</v>
      </c>
    </row>
    <row r="8813" spans="2:5" ht="50.1" customHeight="1">
      <c r="B8813" s="23">
        <v>3297</v>
      </c>
      <c r="C8813" s="23" t="s">
        <v>9326</v>
      </c>
      <c r="D8813" s="23" t="s">
        <v>12296</v>
      </c>
      <c r="E8813" s="24">
        <v>20.56</v>
      </c>
    </row>
    <row r="8814" spans="2:5" ht="50.1" customHeight="1">
      <c r="B8814" s="23">
        <v>3294</v>
      </c>
      <c r="C8814" s="23" t="s">
        <v>9327</v>
      </c>
      <c r="D8814" s="23" t="s">
        <v>12296</v>
      </c>
      <c r="E8814" s="24">
        <v>20.87</v>
      </c>
    </row>
    <row r="8815" spans="2:5" ht="50.1" customHeight="1">
      <c r="B8815" s="23">
        <v>3292</v>
      </c>
      <c r="C8815" s="23" t="s">
        <v>9328</v>
      </c>
      <c r="D8815" s="23" t="s">
        <v>12296</v>
      </c>
      <c r="E8815" s="24">
        <v>19.61</v>
      </c>
    </row>
    <row r="8816" spans="2:5" ht="50.1" customHeight="1">
      <c r="B8816" s="23">
        <v>3298</v>
      </c>
      <c r="C8816" s="23" t="s">
        <v>9329</v>
      </c>
      <c r="D8816" s="23" t="s">
        <v>12296</v>
      </c>
      <c r="E8816" s="24">
        <v>45.96</v>
      </c>
    </row>
    <row r="8817" spans="2:5" ht="50.1" customHeight="1">
      <c r="B8817" s="23">
        <v>11596</v>
      </c>
      <c r="C8817" s="23" t="s">
        <v>9330</v>
      </c>
      <c r="D8817" s="23" t="s">
        <v>12296</v>
      </c>
      <c r="E8817" s="24">
        <v>237.62</v>
      </c>
    </row>
    <row r="8818" spans="2:5" ht="50.1" customHeight="1">
      <c r="B8818" s="23">
        <v>34802</v>
      </c>
      <c r="C8818" s="23" t="s">
        <v>9331</v>
      </c>
      <c r="D8818" s="23" t="s">
        <v>12296</v>
      </c>
      <c r="E8818" s="24">
        <v>652.58000000000004</v>
      </c>
    </row>
    <row r="8819" spans="2:5" ht="50.1" customHeight="1">
      <c r="B8819" s="23">
        <v>11588</v>
      </c>
      <c r="C8819" s="23" t="s">
        <v>9332</v>
      </c>
      <c r="D8819" s="23" t="s">
        <v>12296</v>
      </c>
      <c r="E8819" s="24">
        <v>704.03</v>
      </c>
    </row>
    <row r="8820" spans="2:5" ht="50.1" customHeight="1">
      <c r="B8820" s="23">
        <v>34383</v>
      </c>
      <c r="C8820" s="23" t="s">
        <v>9333</v>
      </c>
      <c r="D8820" s="23" t="s">
        <v>12296</v>
      </c>
      <c r="E8820" s="24">
        <v>774.48</v>
      </c>
    </row>
    <row r="8821" spans="2:5" ht="50.1" customHeight="1">
      <c r="B8821" s="23">
        <v>40451</v>
      </c>
      <c r="C8821" s="23" t="s">
        <v>9334</v>
      </c>
      <c r="D8821" s="23" t="s">
        <v>12297</v>
      </c>
      <c r="E8821" s="24">
        <v>62.6</v>
      </c>
    </row>
    <row r="8822" spans="2:5" ht="50.1" customHeight="1">
      <c r="B8822" s="23">
        <v>40453</v>
      </c>
      <c r="C8822" s="23" t="s">
        <v>9335</v>
      </c>
      <c r="D8822" s="23" t="s">
        <v>12297</v>
      </c>
      <c r="E8822" s="24">
        <v>67.73</v>
      </c>
    </row>
    <row r="8823" spans="2:5" ht="50.1" customHeight="1">
      <c r="B8823" s="23">
        <v>40452</v>
      </c>
      <c r="C8823" s="23" t="s">
        <v>9336</v>
      </c>
      <c r="D8823" s="23" t="s">
        <v>12297</v>
      </c>
      <c r="E8823" s="24">
        <v>74.3</v>
      </c>
    </row>
    <row r="8824" spans="2:5" ht="50.1" customHeight="1">
      <c r="B8824" s="23">
        <v>11594</v>
      </c>
      <c r="C8824" s="23" t="s">
        <v>9337</v>
      </c>
      <c r="D8824" s="23" t="s">
        <v>12296</v>
      </c>
      <c r="E8824" s="24">
        <v>224.39</v>
      </c>
    </row>
    <row r="8825" spans="2:5" ht="50.1" customHeight="1">
      <c r="B8825" s="23">
        <v>3311</v>
      </c>
      <c r="C8825" s="23" t="s">
        <v>9338</v>
      </c>
      <c r="D8825" s="23" t="s">
        <v>12300</v>
      </c>
      <c r="E8825" s="24">
        <v>224.39</v>
      </c>
    </row>
    <row r="8826" spans="2:5" ht="50.1" customHeight="1">
      <c r="B8826" s="23">
        <v>11599</v>
      </c>
      <c r="C8826" s="23" t="s">
        <v>9339</v>
      </c>
      <c r="D8826" s="23" t="s">
        <v>12296</v>
      </c>
      <c r="E8826" s="24">
        <v>298.42</v>
      </c>
    </row>
    <row r="8827" spans="2:5" ht="50.1" customHeight="1">
      <c r="B8827" s="23">
        <v>11593</v>
      </c>
      <c r="C8827" s="23" t="s">
        <v>9340</v>
      </c>
      <c r="D8827" s="23" t="s">
        <v>12296</v>
      </c>
      <c r="E8827" s="24">
        <v>418.36</v>
      </c>
    </row>
    <row r="8828" spans="2:5" ht="50.1" customHeight="1">
      <c r="B8828" s="23">
        <v>3314</v>
      </c>
      <c r="C8828" s="23" t="s">
        <v>9341</v>
      </c>
      <c r="D8828" s="23" t="s">
        <v>12300</v>
      </c>
      <c r="E8828" s="24">
        <v>299.20999999999998</v>
      </c>
    </row>
    <row r="8829" spans="2:5" ht="50.1" customHeight="1">
      <c r="B8829" s="23">
        <v>11597</v>
      </c>
      <c r="C8829" s="23" t="s">
        <v>9342</v>
      </c>
      <c r="D8829" s="23" t="s">
        <v>12296</v>
      </c>
      <c r="E8829" s="24">
        <v>347.95</v>
      </c>
    </row>
    <row r="8830" spans="2:5" ht="50.1" customHeight="1">
      <c r="B8830" s="23">
        <v>3309</v>
      </c>
      <c r="C8830" s="23" t="s">
        <v>9343</v>
      </c>
      <c r="D8830" s="23" t="s">
        <v>12300</v>
      </c>
      <c r="E8830" s="24">
        <v>237.62</v>
      </c>
    </row>
    <row r="8831" spans="2:5" ht="50.1" customHeight="1">
      <c r="B8831" s="23">
        <v>34612</v>
      </c>
      <c r="C8831" s="23" t="s">
        <v>9344</v>
      </c>
      <c r="D8831" s="23" t="s">
        <v>12296</v>
      </c>
      <c r="E8831" s="24">
        <v>430.35</v>
      </c>
    </row>
    <row r="8832" spans="2:5" ht="50.1" customHeight="1">
      <c r="B8832" s="23">
        <v>34635</v>
      </c>
      <c r="C8832" s="23" t="s">
        <v>9345</v>
      </c>
      <c r="D8832" s="23" t="s">
        <v>12296</v>
      </c>
      <c r="E8832" s="24">
        <v>553.41</v>
      </c>
    </row>
    <row r="8833" spans="2:5" ht="50.1" customHeight="1">
      <c r="B8833" s="23">
        <v>34633</v>
      </c>
      <c r="C8833" s="23" t="s">
        <v>9346</v>
      </c>
      <c r="D8833" s="23" t="s">
        <v>12296</v>
      </c>
      <c r="E8833" s="24">
        <v>610.01</v>
      </c>
    </row>
    <row r="8834" spans="2:5" ht="50.1" customHeight="1">
      <c r="B8834" s="23">
        <v>40440</v>
      </c>
      <c r="C8834" s="23" t="s">
        <v>9347</v>
      </c>
      <c r="D8834" s="23" t="s">
        <v>12300</v>
      </c>
      <c r="E8834" s="24">
        <v>311.66000000000003</v>
      </c>
    </row>
    <row r="8835" spans="2:5" ht="50.1" customHeight="1">
      <c r="B8835" s="23">
        <v>40441</v>
      </c>
      <c r="C8835" s="23" t="s">
        <v>9348</v>
      </c>
      <c r="D8835" s="23" t="s">
        <v>12300</v>
      </c>
      <c r="E8835" s="24">
        <v>198.98</v>
      </c>
    </row>
    <row r="8836" spans="2:5" ht="50.1" customHeight="1">
      <c r="B8836" s="23">
        <v>40449</v>
      </c>
      <c r="C8836" s="23" t="s">
        <v>9349</v>
      </c>
      <c r="D8836" s="23" t="s">
        <v>12300</v>
      </c>
      <c r="E8836" s="24">
        <v>167.27</v>
      </c>
    </row>
    <row r="8837" spans="2:5" ht="50.1" customHeight="1">
      <c r="B8837" s="23">
        <v>34800</v>
      </c>
      <c r="C8837" s="23" t="s">
        <v>9350</v>
      </c>
      <c r="D8837" s="23" t="s">
        <v>12300</v>
      </c>
      <c r="E8837" s="24">
        <v>209.18</v>
      </c>
    </row>
    <row r="8838" spans="2:5" ht="50.1" customHeight="1">
      <c r="B8838" s="23">
        <v>11592</v>
      </c>
      <c r="C8838" s="23" t="s">
        <v>9351</v>
      </c>
      <c r="D8838" s="23" t="s">
        <v>12296</v>
      </c>
      <c r="E8838" s="24">
        <v>299.20999999999998</v>
      </c>
    </row>
    <row r="8839" spans="2:5" ht="50.1" customHeight="1">
      <c r="B8839" s="23">
        <v>40438</v>
      </c>
      <c r="C8839" s="23" t="s">
        <v>9352</v>
      </c>
      <c r="D8839" s="23" t="s">
        <v>12300</v>
      </c>
      <c r="E8839" s="24">
        <v>139.36000000000001</v>
      </c>
    </row>
    <row r="8840" spans="2:5" ht="50.1" customHeight="1">
      <c r="B8840" s="23">
        <v>40436</v>
      </c>
      <c r="C8840" s="23" t="s">
        <v>9353</v>
      </c>
      <c r="D8840" s="23" t="s">
        <v>12300</v>
      </c>
      <c r="E8840" s="24">
        <v>173.77</v>
      </c>
    </row>
    <row r="8841" spans="2:5" ht="50.1" customHeight="1">
      <c r="B8841" s="23">
        <v>4315</v>
      </c>
      <c r="C8841" s="23" t="s">
        <v>9354</v>
      </c>
      <c r="D8841" s="23" t="s">
        <v>12296</v>
      </c>
      <c r="E8841" s="24">
        <v>1.43</v>
      </c>
    </row>
    <row r="8842" spans="2:5" ht="50.1" customHeight="1">
      <c r="B8842" s="23">
        <v>42482</v>
      </c>
      <c r="C8842" s="23" t="s">
        <v>9355</v>
      </c>
      <c r="D8842" s="23" t="s">
        <v>12296</v>
      </c>
      <c r="E8842" s="24">
        <v>1.91</v>
      </c>
    </row>
    <row r="8843" spans="2:5" ht="50.1" customHeight="1">
      <c r="B8843" s="23">
        <v>402</v>
      </c>
      <c r="C8843" s="23" t="s">
        <v>9356</v>
      </c>
      <c r="D8843" s="23" t="s">
        <v>12296</v>
      </c>
      <c r="E8843" s="24">
        <v>9.56</v>
      </c>
    </row>
    <row r="8844" spans="2:5" ht="50.1" customHeight="1">
      <c r="B8844" s="23">
        <v>4226</v>
      </c>
      <c r="C8844" s="23" t="s">
        <v>9357</v>
      </c>
      <c r="D8844" s="23" t="s">
        <v>12334</v>
      </c>
      <c r="E8844" s="24">
        <v>5.44</v>
      </c>
    </row>
    <row r="8845" spans="2:5" ht="50.1" customHeight="1">
      <c r="B8845" s="23">
        <v>4222</v>
      </c>
      <c r="C8845" s="23" t="s">
        <v>9358</v>
      </c>
      <c r="D8845" s="23" t="s">
        <v>7079</v>
      </c>
      <c r="E8845" s="24">
        <v>4.63</v>
      </c>
    </row>
    <row r="8846" spans="2:5" ht="50.1" customHeight="1">
      <c r="B8846" s="23">
        <v>34804</v>
      </c>
      <c r="C8846" s="23" t="s">
        <v>9359</v>
      </c>
      <c r="D8846" s="23" t="s">
        <v>12297</v>
      </c>
      <c r="E8846" s="24">
        <v>25.26</v>
      </c>
    </row>
    <row r="8847" spans="2:5" ht="50.1" customHeight="1">
      <c r="B8847" s="23">
        <v>4013</v>
      </c>
      <c r="C8847" s="23" t="s">
        <v>9360</v>
      </c>
      <c r="D8847" s="23" t="s">
        <v>12297</v>
      </c>
      <c r="E8847" s="24">
        <v>4.07</v>
      </c>
    </row>
    <row r="8848" spans="2:5" ht="50.1" customHeight="1">
      <c r="B8848" s="23">
        <v>4011</v>
      </c>
      <c r="C8848" s="23" t="s">
        <v>9361</v>
      </c>
      <c r="D8848" s="23" t="s">
        <v>12297</v>
      </c>
      <c r="E8848" s="24">
        <v>4.54</v>
      </c>
    </row>
    <row r="8849" spans="2:5" ht="50.1" customHeight="1">
      <c r="B8849" s="23">
        <v>4021</v>
      </c>
      <c r="C8849" s="23" t="s">
        <v>9362</v>
      </c>
      <c r="D8849" s="23" t="s">
        <v>12297</v>
      </c>
      <c r="E8849" s="24">
        <v>5.66</v>
      </c>
    </row>
    <row r="8850" spans="2:5" ht="50.1" customHeight="1">
      <c r="B8850" s="23">
        <v>4019</v>
      </c>
      <c r="C8850" s="23" t="s">
        <v>9363</v>
      </c>
      <c r="D8850" s="23" t="s">
        <v>12297</v>
      </c>
      <c r="E8850" s="24">
        <v>6.8</v>
      </c>
    </row>
    <row r="8851" spans="2:5" ht="50.1" customHeight="1">
      <c r="B8851" s="23">
        <v>4012</v>
      </c>
      <c r="C8851" s="23" t="s">
        <v>9364</v>
      </c>
      <c r="D8851" s="23" t="s">
        <v>12297</v>
      </c>
      <c r="E8851" s="24">
        <v>9.11</v>
      </c>
    </row>
    <row r="8852" spans="2:5" ht="50.1" customHeight="1">
      <c r="B8852" s="23">
        <v>4020</v>
      </c>
      <c r="C8852" s="23" t="s">
        <v>9365</v>
      </c>
      <c r="D8852" s="23" t="s">
        <v>12297</v>
      </c>
      <c r="E8852" s="24">
        <v>11.41</v>
      </c>
    </row>
    <row r="8853" spans="2:5" ht="50.1" customHeight="1">
      <c r="B8853" s="23">
        <v>4018</v>
      </c>
      <c r="C8853" s="23" t="s">
        <v>9366</v>
      </c>
      <c r="D8853" s="23" t="s">
        <v>12297</v>
      </c>
      <c r="E8853" s="24">
        <v>13.67</v>
      </c>
    </row>
    <row r="8854" spans="2:5" ht="50.1" customHeight="1">
      <c r="B8854" s="23">
        <v>36498</v>
      </c>
      <c r="C8854" s="23" t="s">
        <v>9367</v>
      </c>
      <c r="D8854" s="23" t="s">
        <v>12296</v>
      </c>
      <c r="E8854" s="24">
        <v>3256.25</v>
      </c>
    </row>
    <row r="8855" spans="2:5" ht="50.1" customHeight="1">
      <c r="B8855" s="23">
        <v>12872</v>
      </c>
      <c r="C8855" s="23" t="s">
        <v>9368</v>
      </c>
      <c r="D8855" s="23" t="s">
        <v>12331</v>
      </c>
      <c r="E8855" s="24">
        <v>16.100000000000001</v>
      </c>
    </row>
    <row r="8856" spans="2:5" ht="50.1" customHeight="1">
      <c r="B8856" s="23">
        <v>41075</v>
      </c>
      <c r="C8856" s="23" t="s">
        <v>9369</v>
      </c>
      <c r="D8856" s="23" t="s">
        <v>12304</v>
      </c>
      <c r="E8856" s="24">
        <v>2855.34</v>
      </c>
    </row>
    <row r="8857" spans="2:5" ht="50.1" customHeight="1">
      <c r="B8857" s="23">
        <v>3315</v>
      </c>
      <c r="C8857" s="23" t="s">
        <v>9370</v>
      </c>
      <c r="D8857" s="23" t="s">
        <v>12334</v>
      </c>
      <c r="E8857" s="24">
        <v>0.6</v>
      </c>
    </row>
    <row r="8858" spans="2:5" ht="50.1" customHeight="1">
      <c r="B8858" s="23">
        <v>36870</v>
      </c>
      <c r="C8858" s="23" t="s">
        <v>9371</v>
      </c>
      <c r="D8858" s="23" t="s">
        <v>12334</v>
      </c>
      <c r="E8858" s="24">
        <v>0.6</v>
      </c>
    </row>
    <row r="8859" spans="2:5" ht="50.1" customHeight="1">
      <c r="B8859" s="23">
        <v>5092</v>
      </c>
      <c r="C8859" s="23" t="s">
        <v>9372</v>
      </c>
      <c r="D8859" s="23" t="s">
        <v>7471</v>
      </c>
      <c r="E8859" s="24">
        <v>13.07</v>
      </c>
    </row>
    <row r="8860" spans="2:5" ht="50.1" customHeight="1">
      <c r="B8860" s="23">
        <v>11462</v>
      </c>
      <c r="C8860" s="23" t="s">
        <v>9373</v>
      </c>
      <c r="D8860" s="23" t="s">
        <v>7471</v>
      </c>
      <c r="E8860" s="24">
        <v>13.37</v>
      </c>
    </row>
    <row r="8861" spans="2:5" ht="50.1" customHeight="1">
      <c r="B8861" s="23">
        <v>36529</v>
      </c>
      <c r="C8861" s="23" t="s">
        <v>9374</v>
      </c>
      <c r="D8861" s="23" t="s">
        <v>12296</v>
      </c>
      <c r="E8861" s="24">
        <v>33163.26</v>
      </c>
    </row>
    <row r="8862" spans="2:5" ht="50.1" customHeight="1">
      <c r="B8862" s="23">
        <v>3318</v>
      </c>
      <c r="C8862" s="23" t="s">
        <v>9375</v>
      </c>
      <c r="D8862" s="23" t="s">
        <v>12296</v>
      </c>
      <c r="E8862" s="24">
        <v>26000</v>
      </c>
    </row>
    <row r="8863" spans="2:5" ht="50.1" customHeight="1">
      <c r="B8863" s="23">
        <v>38968</v>
      </c>
      <c r="C8863" s="23" t="s">
        <v>9376</v>
      </c>
      <c r="D8863" s="23" t="s">
        <v>12297</v>
      </c>
      <c r="E8863" s="24">
        <v>300.47000000000003</v>
      </c>
    </row>
    <row r="8864" spans="2:5" ht="50.1" customHeight="1">
      <c r="B8864" s="23">
        <v>3324</v>
      </c>
      <c r="C8864" s="23" t="s">
        <v>9377</v>
      </c>
      <c r="D8864" s="23" t="s">
        <v>12297</v>
      </c>
      <c r="E8864" s="24">
        <v>4.96</v>
      </c>
    </row>
    <row r="8865" spans="2:5" ht="50.1" customHeight="1">
      <c r="B8865" s="23">
        <v>3322</v>
      </c>
      <c r="C8865" s="23" t="s">
        <v>9378</v>
      </c>
      <c r="D8865" s="23" t="s">
        <v>12297</v>
      </c>
      <c r="E8865" s="24">
        <v>6.95</v>
      </c>
    </row>
    <row r="8866" spans="2:5" ht="50.1" customHeight="1">
      <c r="B8866" s="23">
        <v>5076</v>
      </c>
      <c r="C8866" s="23" t="s">
        <v>9379</v>
      </c>
      <c r="D8866" s="23" t="s">
        <v>12334</v>
      </c>
      <c r="E8866" s="24">
        <v>8.7100000000000009</v>
      </c>
    </row>
    <row r="8867" spans="2:5" ht="50.1" customHeight="1">
      <c r="B8867" s="23">
        <v>5077</v>
      </c>
      <c r="C8867" s="23" t="s">
        <v>9380</v>
      </c>
      <c r="D8867" s="23" t="s">
        <v>12334</v>
      </c>
      <c r="E8867" s="24">
        <v>9.6300000000000008</v>
      </c>
    </row>
    <row r="8868" spans="2:5" ht="50.1" customHeight="1">
      <c r="B8868" s="23">
        <v>11837</v>
      </c>
      <c r="C8868" s="23" t="s">
        <v>9381</v>
      </c>
      <c r="D8868" s="23" t="s">
        <v>12296</v>
      </c>
      <c r="E8868" s="24">
        <v>24.91</v>
      </c>
    </row>
    <row r="8869" spans="2:5" ht="50.1" customHeight="1">
      <c r="B8869" s="23">
        <v>38055</v>
      </c>
      <c r="C8869" s="23" t="s">
        <v>9382</v>
      </c>
      <c r="D8869" s="23" t="s">
        <v>12296</v>
      </c>
      <c r="E8869" s="24">
        <v>2.2599999999999998</v>
      </c>
    </row>
    <row r="8870" spans="2:5" ht="50.1" customHeight="1">
      <c r="B8870" s="23">
        <v>415</v>
      </c>
      <c r="C8870" s="23" t="s">
        <v>9383</v>
      </c>
      <c r="D8870" s="23" t="s">
        <v>12296</v>
      </c>
      <c r="E8870" s="24">
        <v>10.210000000000001</v>
      </c>
    </row>
    <row r="8871" spans="2:5" ht="50.1" customHeight="1">
      <c r="B8871" s="23">
        <v>416</v>
      </c>
      <c r="C8871" s="23" t="s">
        <v>9384</v>
      </c>
      <c r="D8871" s="23" t="s">
        <v>12296</v>
      </c>
      <c r="E8871" s="24">
        <v>3.74</v>
      </c>
    </row>
    <row r="8872" spans="2:5" ht="50.1" customHeight="1">
      <c r="B8872" s="23">
        <v>425</v>
      </c>
      <c r="C8872" s="23" t="s">
        <v>9385</v>
      </c>
      <c r="D8872" s="23" t="s">
        <v>12296</v>
      </c>
      <c r="E8872" s="24">
        <v>2.31</v>
      </c>
    </row>
    <row r="8873" spans="2:5" ht="50.1" customHeight="1">
      <c r="B8873" s="23">
        <v>426</v>
      </c>
      <c r="C8873" s="23" t="s">
        <v>9386</v>
      </c>
      <c r="D8873" s="23" t="s">
        <v>12296</v>
      </c>
      <c r="E8873" s="24">
        <v>12.76</v>
      </c>
    </row>
    <row r="8874" spans="2:5" ht="50.1" customHeight="1">
      <c r="B8874" s="23">
        <v>38056</v>
      </c>
      <c r="C8874" s="23" t="s">
        <v>9387</v>
      </c>
      <c r="D8874" s="23" t="s">
        <v>12296</v>
      </c>
      <c r="E8874" s="24">
        <v>12.46</v>
      </c>
    </row>
    <row r="8875" spans="2:5" ht="50.1" customHeight="1">
      <c r="B8875" s="23">
        <v>1564</v>
      </c>
      <c r="C8875" s="23" t="s">
        <v>9388</v>
      </c>
      <c r="D8875" s="23" t="s">
        <v>12296</v>
      </c>
      <c r="E8875" s="24">
        <v>4.75</v>
      </c>
    </row>
    <row r="8876" spans="2:5" ht="50.1" customHeight="1">
      <c r="B8876" s="23">
        <v>11032</v>
      </c>
      <c r="C8876" s="23" t="s">
        <v>9389</v>
      </c>
      <c r="D8876" s="23" t="s">
        <v>12296</v>
      </c>
      <c r="E8876" s="24">
        <v>8.1</v>
      </c>
    </row>
    <row r="8877" spans="2:5" ht="50.1" customHeight="1">
      <c r="B8877" s="23">
        <v>36786</v>
      </c>
      <c r="C8877" s="23" t="s">
        <v>9390</v>
      </c>
      <c r="D8877" s="23" t="s">
        <v>12337</v>
      </c>
      <c r="E8877" s="24">
        <v>111.27</v>
      </c>
    </row>
    <row r="8878" spans="2:5" ht="50.1" customHeight="1">
      <c r="B8878" s="23">
        <v>36785</v>
      </c>
      <c r="C8878" s="23" t="s">
        <v>9391</v>
      </c>
      <c r="D8878" s="23" t="s">
        <v>12337</v>
      </c>
      <c r="E8878" s="24">
        <v>96.69</v>
      </c>
    </row>
    <row r="8879" spans="2:5" ht="50.1" customHeight="1">
      <c r="B8879" s="23">
        <v>36782</v>
      </c>
      <c r="C8879" s="23" t="s">
        <v>9392</v>
      </c>
      <c r="D8879" s="23" t="s">
        <v>12337</v>
      </c>
      <c r="E8879" s="24">
        <v>115.41</v>
      </c>
    </row>
    <row r="8880" spans="2:5" ht="50.1" customHeight="1">
      <c r="B8880" s="23">
        <v>25930</v>
      </c>
      <c r="C8880" s="23" t="s">
        <v>9393</v>
      </c>
      <c r="D8880" s="23" t="s">
        <v>12337</v>
      </c>
      <c r="E8880" s="24">
        <v>130</v>
      </c>
    </row>
    <row r="8881" spans="2:5" ht="50.1" customHeight="1">
      <c r="B8881" s="23">
        <v>4824</v>
      </c>
      <c r="C8881" s="23" t="s">
        <v>9394</v>
      </c>
      <c r="D8881" s="23" t="s">
        <v>12334</v>
      </c>
      <c r="E8881" s="24">
        <v>0.41</v>
      </c>
    </row>
    <row r="8882" spans="2:5" ht="50.1" customHeight="1">
      <c r="B8882" s="23">
        <v>11795</v>
      </c>
      <c r="C8882" s="23" t="s">
        <v>9395</v>
      </c>
      <c r="D8882" s="23" t="s">
        <v>12297</v>
      </c>
      <c r="E8882" s="24">
        <v>422.64</v>
      </c>
    </row>
    <row r="8883" spans="2:5" ht="50.1" customHeight="1">
      <c r="B8883" s="23">
        <v>134</v>
      </c>
      <c r="C8883" s="23" t="s">
        <v>9396</v>
      </c>
      <c r="D8883" s="23" t="s">
        <v>12334</v>
      </c>
      <c r="E8883" s="24">
        <v>1.38</v>
      </c>
    </row>
    <row r="8884" spans="2:5" ht="50.1" customHeight="1">
      <c r="B8884" s="23">
        <v>4229</v>
      </c>
      <c r="C8884" s="23" t="s">
        <v>9397</v>
      </c>
      <c r="D8884" s="23" t="s">
        <v>12334</v>
      </c>
      <c r="E8884" s="24">
        <v>20.55</v>
      </c>
    </row>
    <row r="8885" spans="2:5" ht="50.1" customHeight="1">
      <c r="B8885" s="23">
        <v>37402</v>
      </c>
      <c r="C8885" s="23" t="s">
        <v>9398</v>
      </c>
      <c r="D8885" s="23" t="s">
        <v>12296</v>
      </c>
      <c r="E8885" s="24">
        <v>44</v>
      </c>
    </row>
    <row r="8886" spans="2:5" ht="50.1" customHeight="1">
      <c r="B8886" s="23">
        <v>11244</v>
      </c>
      <c r="C8886" s="23" t="s">
        <v>9399</v>
      </c>
      <c r="D8886" s="23" t="s">
        <v>12296</v>
      </c>
      <c r="E8886" s="24">
        <v>134.08000000000001</v>
      </c>
    </row>
    <row r="8887" spans="2:5" ht="50.1" customHeight="1">
      <c r="B8887" s="23">
        <v>11245</v>
      </c>
      <c r="C8887" s="23" t="s">
        <v>9400</v>
      </c>
      <c r="D8887" s="23" t="s">
        <v>12296</v>
      </c>
      <c r="E8887" s="24">
        <v>185.46</v>
      </c>
    </row>
    <row r="8888" spans="2:5" ht="50.1" customHeight="1">
      <c r="B8888" s="23">
        <v>11235</v>
      </c>
      <c r="C8888" s="23" t="s">
        <v>9401</v>
      </c>
      <c r="D8888" s="23" t="s">
        <v>12296</v>
      </c>
      <c r="E8888" s="24">
        <v>102.32</v>
      </c>
    </row>
    <row r="8889" spans="2:5" ht="50.1" customHeight="1">
      <c r="B8889" s="23">
        <v>11236</v>
      </c>
      <c r="C8889" s="23" t="s">
        <v>9402</v>
      </c>
      <c r="D8889" s="23" t="s">
        <v>12296</v>
      </c>
      <c r="E8889" s="24">
        <v>130.03</v>
      </c>
    </row>
    <row r="8890" spans="2:5" ht="50.1" customHeight="1">
      <c r="B8890" s="23">
        <v>11731</v>
      </c>
      <c r="C8890" s="23" t="s">
        <v>9403</v>
      </c>
      <c r="D8890" s="23" t="s">
        <v>12296</v>
      </c>
      <c r="E8890" s="24">
        <v>3.59</v>
      </c>
    </row>
    <row r="8891" spans="2:5" ht="50.1" customHeight="1">
      <c r="B8891" s="23">
        <v>11732</v>
      </c>
      <c r="C8891" s="23" t="s">
        <v>9404</v>
      </c>
      <c r="D8891" s="23" t="s">
        <v>12296</v>
      </c>
      <c r="E8891" s="24">
        <v>18.25</v>
      </c>
    </row>
    <row r="8892" spans="2:5" ht="50.1" customHeight="1">
      <c r="B8892" s="23">
        <v>36494</v>
      </c>
      <c r="C8892" s="23" t="s">
        <v>9405</v>
      </c>
      <c r="D8892" s="23" t="s">
        <v>12296</v>
      </c>
      <c r="E8892" s="24">
        <v>344486.40000000002</v>
      </c>
    </row>
    <row r="8893" spans="2:5" ht="50.1" customHeight="1">
      <c r="B8893" s="23">
        <v>36493</v>
      </c>
      <c r="C8893" s="23" t="s">
        <v>9406</v>
      </c>
      <c r="D8893" s="23" t="s">
        <v>12296</v>
      </c>
      <c r="E8893" s="24">
        <v>390289.1</v>
      </c>
    </row>
    <row r="8894" spans="2:5" ht="50.1" customHeight="1">
      <c r="B8894" s="23">
        <v>36492</v>
      </c>
      <c r="C8894" s="23" t="s">
        <v>9407</v>
      </c>
      <c r="D8894" s="23" t="s">
        <v>12296</v>
      </c>
      <c r="E8894" s="24">
        <v>725009.14</v>
      </c>
    </row>
    <row r="8895" spans="2:5" ht="50.1" customHeight="1">
      <c r="B8895" s="23">
        <v>13333</v>
      </c>
      <c r="C8895" s="23" t="s">
        <v>9408</v>
      </c>
      <c r="D8895" s="23" t="s">
        <v>12296</v>
      </c>
      <c r="E8895" s="24">
        <v>90173.03</v>
      </c>
    </row>
    <row r="8896" spans="2:5" ht="50.1" customHeight="1">
      <c r="B8896" s="23">
        <v>13533</v>
      </c>
      <c r="C8896" s="23" t="s">
        <v>9409</v>
      </c>
      <c r="D8896" s="23" t="s">
        <v>12296</v>
      </c>
      <c r="E8896" s="24">
        <v>80604.67</v>
      </c>
    </row>
    <row r="8897" spans="2:5" ht="50.1" customHeight="1">
      <c r="B8897" s="23">
        <v>36499</v>
      </c>
      <c r="C8897" s="23" t="s">
        <v>9410</v>
      </c>
      <c r="D8897" s="23" t="s">
        <v>12296</v>
      </c>
      <c r="E8897" s="24">
        <v>1758.37</v>
      </c>
    </row>
    <row r="8898" spans="2:5" ht="50.1" customHeight="1">
      <c r="B8898" s="23">
        <v>39585</v>
      </c>
      <c r="C8898" s="23" t="s">
        <v>9411</v>
      </c>
      <c r="D8898" s="23" t="s">
        <v>12296</v>
      </c>
      <c r="E8898" s="24">
        <v>58224.72</v>
      </c>
    </row>
    <row r="8899" spans="2:5" ht="50.1" customHeight="1">
      <c r="B8899" s="23">
        <v>39586</v>
      </c>
      <c r="C8899" s="23" t="s">
        <v>9412</v>
      </c>
      <c r="D8899" s="23" t="s">
        <v>12296</v>
      </c>
      <c r="E8899" s="24">
        <v>68293.66</v>
      </c>
    </row>
    <row r="8900" spans="2:5" ht="50.1" customHeight="1">
      <c r="B8900" s="23">
        <v>39587</v>
      </c>
      <c r="C8900" s="23" t="s">
        <v>9413</v>
      </c>
      <c r="D8900" s="23" t="s">
        <v>12296</v>
      </c>
      <c r="E8900" s="24">
        <v>83178.179999999993</v>
      </c>
    </row>
    <row r="8901" spans="2:5" ht="50.1" customHeight="1">
      <c r="B8901" s="23">
        <v>39588</v>
      </c>
      <c r="C8901" s="23" t="s">
        <v>9414</v>
      </c>
      <c r="D8901" s="23" t="s">
        <v>12296</v>
      </c>
      <c r="E8901" s="24">
        <v>96311.57</v>
      </c>
    </row>
    <row r="8902" spans="2:5" ht="50.1" customHeight="1">
      <c r="B8902" s="23">
        <v>39584</v>
      </c>
      <c r="C8902" s="23" t="s">
        <v>9415</v>
      </c>
      <c r="D8902" s="23" t="s">
        <v>12296</v>
      </c>
      <c r="E8902" s="24">
        <v>51850.65</v>
      </c>
    </row>
    <row r="8903" spans="2:5" ht="50.1" customHeight="1">
      <c r="B8903" s="23">
        <v>39590</v>
      </c>
      <c r="C8903" s="23" t="s">
        <v>9416</v>
      </c>
      <c r="D8903" s="23" t="s">
        <v>12296</v>
      </c>
      <c r="E8903" s="24">
        <v>50607.35</v>
      </c>
    </row>
    <row r="8904" spans="2:5" ht="50.1" customHeight="1">
      <c r="B8904" s="23">
        <v>39592</v>
      </c>
      <c r="C8904" s="23" t="s">
        <v>9417</v>
      </c>
      <c r="D8904" s="23" t="s">
        <v>12296</v>
      </c>
      <c r="E8904" s="24">
        <v>72723.990000000005</v>
      </c>
    </row>
    <row r="8905" spans="2:5" ht="50.1" customHeight="1">
      <c r="B8905" s="23">
        <v>39593</v>
      </c>
      <c r="C8905" s="23" t="s">
        <v>9418</v>
      </c>
      <c r="D8905" s="23" t="s">
        <v>12296</v>
      </c>
      <c r="E8905" s="24">
        <v>83178.179999999993</v>
      </c>
    </row>
    <row r="8906" spans="2:5" ht="50.1" customHeight="1">
      <c r="B8906" s="23">
        <v>14254</v>
      </c>
      <c r="C8906" s="23" t="s">
        <v>9419</v>
      </c>
      <c r="D8906" s="23" t="s">
        <v>12296</v>
      </c>
      <c r="E8906" s="24">
        <v>47280.23</v>
      </c>
    </row>
    <row r="8907" spans="2:5" ht="50.1" customHeight="1">
      <c r="B8907" s="23">
        <v>25987</v>
      </c>
      <c r="C8907" s="23" t="s">
        <v>9420</v>
      </c>
      <c r="D8907" s="23" t="s">
        <v>12296</v>
      </c>
      <c r="E8907" s="24">
        <v>39482.76</v>
      </c>
    </row>
    <row r="8908" spans="2:5" ht="50.1" customHeight="1">
      <c r="B8908" s="23">
        <v>25019</v>
      </c>
      <c r="C8908" s="23" t="s">
        <v>9421</v>
      </c>
      <c r="D8908" s="23" t="s">
        <v>12296</v>
      </c>
      <c r="E8908" s="24">
        <v>67677.87</v>
      </c>
    </row>
    <row r="8909" spans="2:5" ht="50.1" customHeight="1">
      <c r="B8909" s="23">
        <v>36501</v>
      </c>
      <c r="C8909" s="23" t="s">
        <v>9422</v>
      </c>
      <c r="D8909" s="23" t="s">
        <v>12296</v>
      </c>
      <c r="E8909" s="24">
        <v>60256.62</v>
      </c>
    </row>
    <row r="8910" spans="2:5" ht="50.1" customHeight="1">
      <c r="B8910" s="23">
        <v>25986</v>
      </c>
      <c r="C8910" s="23" t="s">
        <v>9423</v>
      </c>
      <c r="D8910" s="23" t="s">
        <v>12296</v>
      </c>
      <c r="E8910" s="24">
        <v>72440.009999999995</v>
      </c>
    </row>
    <row r="8911" spans="2:5" ht="50.1" customHeight="1">
      <c r="B8911" s="23">
        <v>36500</v>
      </c>
      <c r="C8911" s="23" t="s">
        <v>9424</v>
      </c>
      <c r="D8911" s="23" t="s">
        <v>12296</v>
      </c>
      <c r="E8911" s="24">
        <v>42581.71</v>
      </c>
    </row>
    <row r="8912" spans="2:5" ht="50.1" customHeight="1">
      <c r="B8912" s="23">
        <v>20017</v>
      </c>
      <c r="C8912" s="23" t="s">
        <v>9425</v>
      </c>
      <c r="D8912" s="23" t="s">
        <v>12293</v>
      </c>
      <c r="E8912" s="24">
        <v>2.96</v>
      </c>
    </row>
    <row r="8913" spans="2:5" ht="50.1" customHeight="1">
      <c r="B8913" s="23">
        <v>20007</v>
      </c>
      <c r="C8913" s="23" t="s">
        <v>9426</v>
      </c>
      <c r="D8913" s="23" t="s">
        <v>12293</v>
      </c>
      <c r="E8913" s="24">
        <v>2.27</v>
      </c>
    </row>
    <row r="8914" spans="2:5" ht="50.1" customHeight="1">
      <c r="B8914" s="23">
        <v>39836</v>
      </c>
      <c r="C8914" s="23" t="s">
        <v>9427</v>
      </c>
      <c r="D8914" s="23" t="s">
        <v>7506</v>
      </c>
      <c r="E8914" s="24">
        <v>176.83</v>
      </c>
    </row>
    <row r="8915" spans="2:5" ht="50.1" customHeight="1">
      <c r="B8915" s="23">
        <v>39830</v>
      </c>
      <c r="C8915" s="23" t="s">
        <v>9428</v>
      </c>
      <c r="D8915" s="23" t="s">
        <v>7506</v>
      </c>
      <c r="E8915" s="24">
        <v>201.67</v>
      </c>
    </row>
    <row r="8916" spans="2:5" ht="50.1" customHeight="1">
      <c r="B8916" s="23">
        <v>39831</v>
      </c>
      <c r="C8916" s="23" t="s">
        <v>9429</v>
      </c>
      <c r="D8916" s="23" t="s">
        <v>7506</v>
      </c>
      <c r="E8916" s="24">
        <v>201.24</v>
      </c>
    </row>
    <row r="8917" spans="2:5" ht="50.1" customHeight="1">
      <c r="B8917" s="23">
        <v>36888</v>
      </c>
      <c r="C8917" s="23" t="s">
        <v>9430</v>
      </c>
      <c r="D8917" s="23" t="s">
        <v>12293</v>
      </c>
      <c r="E8917" s="24">
        <v>8.17</v>
      </c>
    </row>
    <row r="8918" spans="2:5" ht="50.1" customHeight="1">
      <c r="B8918" s="23">
        <v>40527</v>
      </c>
      <c r="C8918" s="23" t="s">
        <v>9431</v>
      </c>
      <c r="D8918" s="23" t="s">
        <v>12296</v>
      </c>
      <c r="E8918" s="24">
        <v>2544.27</v>
      </c>
    </row>
    <row r="8919" spans="2:5" ht="50.1" customHeight="1">
      <c r="B8919" s="23">
        <v>36497</v>
      </c>
      <c r="C8919" s="23" t="s">
        <v>9432</v>
      </c>
      <c r="D8919" s="23" t="s">
        <v>12296</v>
      </c>
      <c r="E8919" s="24">
        <v>2904.56</v>
      </c>
    </row>
    <row r="8920" spans="2:5" ht="50.1" customHeight="1">
      <c r="B8920" s="23">
        <v>36487</v>
      </c>
      <c r="C8920" s="23" t="s">
        <v>9433</v>
      </c>
      <c r="D8920" s="23" t="s">
        <v>12296</v>
      </c>
      <c r="E8920" s="24">
        <v>5057.28</v>
      </c>
    </row>
    <row r="8921" spans="2:5" ht="50.1" customHeight="1">
      <c r="B8921" s="23">
        <v>25952</v>
      </c>
      <c r="C8921" s="23" t="s">
        <v>9434</v>
      </c>
      <c r="D8921" s="23" t="s">
        <v>12296</v>
      </c>
      <c r="E8921" s="24">
        <v>602387.43999999994</v>
      </c>
    </row>
    <row r="8922" spans="2:5" ht="50.1" customHeight="1">
      <c r="B8922" s="23">
        <v>25954</v>
      </c>
      <c r="C8922" s="23" t="s">
        <v>9435</v>
      </c>
      <c r="D8922" s="23" t="s">
        <v>12296</v>
      </c>
      <c r="E8922" s="24">
        <v>1158437.3799999999</v>
      </c>
    </row>
    <row r="8923" spans="2:5" ht="50.1" customHeight="1">
      <c r="B8923" s="23">
        <v>25953</v>
      </c>
      <c r="C8923" s="23" t="s">
        <v>9436</v>
      </c>
      <c r="D8923" s="23" t="s">
        <v>12296</v>
      </c>
      <c r="E8923" s="24">
        <v>1969343.54</v>
      </c>
    </row>
    <row r="8924" spans="2:5" ht="50.1" customHeight="1">
      <c r="B8924" s="23">
        <v>37776</v>
      </c>
      <c r="C8924" s="23" t="s">
        <v>9437</v>
      </c>
      <c r="D8924" s="23" t="s">
        <v>12296</v>
      </c>
      <c r="E8924" s="24">
        <v>120695.58</v>
      </c>
    </row>
    <row r="8925" spans="2:5" ht="50.1" customHeight="1">
      <c r="B8925" s="23">
        <v>37775</v>
      </c>
      <c r="C8925" s="23" t="s">
        <v>9438</v>
      </c>
      <c r="D8925" s="23" t="s">
        <v>12296</v>
      </c>
      <c r="E8925" s="24">
        <v>190104.68</v>
      </c>
    </row>
    <row r="8926" spans="2:5" ht="50.1" customHeight="1">
      <c r="B8926" s="23">
        <v>36491</v>
      </c>
      <c r="C8926" s="23" t="s">
        <v>9439</v>
      </c>
      <c r="D8926" s="23" t="s">
        <v>12296</v>
      </c>
      <c r="E8926" s="24">
        <v>704014.06</v>
      </c>
    </row>
    <row r="8927" spans="2:5" ht="50.1" customHeight="1">
      <c r="B8927" s="23">
        <v>10712</v>
      </c>
      <c r="C8927" s="23" t="s">
        <v>9440</v>
      </c>
      <c r="D8927" s="23" t="s">
        <v>12296</v>
      </c>
      <c r="E8927" s="24">
        <v>47526.17</v>
      </c>
    </row>
    <row r="8928" spans="2:5" ht="50.1" customHeight="1">
      <c r="B8928" s="23">
        <v>3363</v>
      </c>
      <c r="C8928" s="23" t="s">
        <v>9441</v>
      </c>
      <c r="D8928" s="23" t="s">
        <v>12296</v>
      </c>
      <c r="E8928" s="24">
        <v>66850</v>
      </c>
    </row>
    <row r="8929" spans="2:5" ht="50.1" customHeight="1">
      <c r="B8929" s="23">
        <v>3365</v>
      </c>
      <c r="C8929" s="23" t="s">
        <v>9442</v>
      </c>
      <c r="D8929" s="23" t="s">
        <v>12296</v>
      </c>
      <c r="E8929" s="24">
        <v>156261.87</v>
      </c>
    </row>
    <row r="8930" spans="2:5" ht="50.1" customHeight="1">
      <c r="B8930" s="23">
        <v>7569</v>
      </c>
      <c r="C8930" s="23" t="s">
        <v>9443</v>
      </c>
      <c r="D8930" s="23" t="s">
        <v>12296</v>
      </c>
      <c r="E8930" s="24">
        <v>44.68</v>
      </c>
    </row>
    <row r="8931" spans="2:5" ht="50.1" customHeight="1">
      <c r="B8931" s="23">
        <v>34349</v>
      </c>
      <c r="C8931" s="23" t="s">
        <v>9444</v>
      </c>
      <c r="D8931" s="23" t="s">
        <v>12296</v>
      </c>
      <c r="E8931" s="24">
        <v>9.77</v>
      </c>
    </row>
    <row r="8932" spans="2:5" ht="50.1" customHeight="1">
      <c r="B8932" s="23">
        <v>11991</v>
      </c>
      <c r="C8932" s="23" t="s">
        <v>9445</v>
      </c>
      <c r="D8932" s="23" t="s">
        <v>12296</v>
      </c>
      <c r="E8932" s="24">
        <v>28.37</v>
      </c>
    </row>
    <row r="8933" spans="2:5" ht="50.1" customHeight="1">
      <c r="B8933" s="23">
        <v>20062</v>
      </c>
      <c r="C8933" s="23" t="s">
        <v>9446</v>
      </c>
      <c r="D8933" s="23" t="s">
        <v>12296</v>
      </c>
      <c r="E8933" s="24">
        <v>12.91</v>
      </c>
    </row>
    <row r="8934" spans="2:5" ht="50.1" customHeight="1">
      <c r="B8934" s="23">
        <v>11029</v>
      </c>
      <c r="C8934" s="23" t="s">
        <v>9447</v>
      </c>
      <c r="D8934" s="23" t="s">
        <v>8515</v>
      </c>
      <c r="E8934" s="24">
        <v>1.24</v>
      </c>
    </row>
    <row r="8935" spans="2:5" ht="50.1" customHeight="1">
      <c r="B8935" s="23">
        <v>4316</v>
      </c>
      <c r="C8935" s="23" t="s">
        <v>9448</v>
      </c>
      <c r="D8935" s="23" t="s">
        <v>12296</v>
      </c>
      <c r="E8935" s="24">
        <v>1.25</v>
      </c>
    </row>
    <row r="8936" spans="2:5" ht="50.1" customHeight="1">
      <c r="B8936" s="23">
        <v>4313</v>
      </c>
      <c r="C8936" s="23" t="s">
        <v>9449</v>
      </c>
      <c r="D8936" s="23" t="s">
        <v>8515</v>
      </c>
      <c r="E8936" s="24">
        <v>1.8</v>
      </c>
    </row>
    <row r="8937" spans="2:5" ht="50.1" customHeight="1">
      <c r="B8937" s="23">
        <v>4317</v>
      </c>
      <c r="C8937" s="23" t="s">
        <v>9450</v>
      </c>
      <c r="D8937" s="23" t="s">
        <v>12296</v>
      </c>
      <c r="E8937" s="24">
        <v>2.0499999999999998</v>
      </c>
    </row>
    <row r="8938" spans="2:5" ht="50.1" customHeight="1">
      <c r="B8938" s="23">
        <v>4314</v>
      </c>
      <c r="C8938" s="23" t="s">
        <v>9451</v>
      </c>
      <c r="D8938" s="23" t="s">
        <v>8515</v>
      </c>
      <c r="E8938" s="24">
        <v>2.4</v>
      </c>
    </row>
    <row r="8939" spans="2:5" ht="50.1" customHeight="1">
      <c r="B8939" s="23">
        <v>10561</v>
      </c>
      <c r="C8939" s="23" t="s">
        <v>9452</v>
      </c>
      <c r="D8939" s="23" t="s">
        <v>12334</v>
      </c>
      <c r="E8939" s="24">
        <v>0.35</v>
      </c>
    </row>
    <row r="8940" spans="2:5" ht="50.1" customHeight="1">
      <c r="B8940" s="23">
        <v>10921</v>
      </c>
      <c r="C8940" s="23" t="s">
        <v>9453</v>
      </c>
      <c r="D8940" s="23" t="s">
        <v>12296</v>
      </c>
      <c r="E8940" s="24">
        <v>2986.55</v>
      </c>
    </row>
    <row r="8941" spans="2:5" ht="50.1" customHeight="1">
      <c r="B8941" s="23">
        <v>10922</v>
      </c>
      <c r="C8941" s="23" t="s">
        <v>9454</v>
      </c>
      <c r="D8941" s="23" t="s">
        <v>12296</v>
      </c>
      <c r="E8941" s="24">
        <v>2705.14</v>
      </c>
    </row>
    <row r="8942" spans="2:5" ht="50.1" customHeight="1">
      <c r="B8942" s="23">
        <v>10923</v>
      </c>
      <c r="C8942" s="23" t="s">
        <v>9455</v>
      </c>
      <c r="D8942" s="23" t="s">
        <v>12296</v>
      </c>
      <c r="E8942" s="24">
        <v>1598.85</v>
      </c>
    </row>
    <row r="8943" spans="2:5" ht="50.1" customHeight="1">
      <c r="B8943" s="23">
        <v>10924</v>
      </c>
      <c r="C8943" s="23" t="s">
        <v>9456</v>
      </c>
      <c r="D8943" s="23" t="s">
        <v>12296</v>
      </c>
      <c r="E8943" s="24">
        <v>1683.9</v>
      </c>
    </row>
    <row r="8944" spans="2:5" ht="50.1" customHeight="1">
      <c r="B8944" s="23">
        <v>37772</v>
      </c>
      <c r="C8944" s="23" t="s">
        <v>9457</v>
      </c>
      <c r="D8944" s="23" t="s">
        <v>12296</v>
      </c>
      <c r="E8944" s="24">
        <v>110689.78</v>
      </c>
    </row>
    <row r="8945" spans="2:5" ht="50.1" customHeight="1">
      <c r="B8945" s="23">
        <v>37771</v>
      </c>
      <c r="C8945" s="23" t="s">
        <v>9458</v>
      </c>
      <c r="D8945" s="23" t="s">
        <v>12296</v>
      </c>
      <c r="E8945" s="24">
        <v>117756.29</v>
      </c>
    </row>
    <row r="8946" spans="2:5" ht="50.1" customHeight="1">
      <c r="B8946" s="23">
        <v>12770</v>
      </c>
      <c r="C8946" s="23" t="s">
        <v>9459</v>
      </c>
      <c r="D8946" s="23" t="s">
        <v>12296</v>
      </c>
      <c r="E8946" s="24">
        <v>713.49</v>
      </c>
    </row>
    <row r="8947" spans="2:5" ht="50.1" customHeight="1">
      <c r="B8947" s="23">
        <v>12772</v>
      </c>
      <c r="C8947" s="23" t="s">
        <v>9460</v>
      </c>
      <c r="D8947" s="23" t="s">
        <v>12296</v>
      </c>
      <c r="E8947" s="24">
        <v>1185.81</v>
      </c>
    </row>
    <row r="8948" spans="2:5" ht="50.1" customHeight="1">
      <c r="B8948" s="23">
        <v>12768</v>
      </c>
      <c r="C8948" s="23" t="s">
        <v>9461</v>
      </c>
      <c r="D8948" s="23" t="s">
        <v>12296</v>
      </c>
      <c r="E8948" s="24">
        <v>1668.17</v>
      </c>
    </row>
    <row r="8949" spans="2:5" ht="50.1" customHeight="1">
      <c r="B8949" s="23">
        <v>12775</v>
      </c>
      <c r="C8949" s="23" t="s">
        <v>9462</v>
      </c>
      <c r="D8949" s="23" t="s">
        <v>12296</v>
      </c>
      <c r="E8949" s="24">
        <v>522.55999999999995</v>
      </c>
    </row>
    <row r="8950" spans="2:5" ht="50.1" customHeight="1">
      <c r="B8950" s="23">
        <v>12769</v>
      </c>
      <c r="C8950" s="23" t="s">
        <v>9463</v>
      </c>
      <c r="D8950" s="23" t="s">
        <v>12296</v>
      </c>
      <c r="E8950" s="24">
        <v>136.66999999999999</v>
      </c>
    </row>
    <row r="8951" spans="2:5" ht="50.1" customHeight="1">
      <c r="B8951" s="23">
        <v>12773</v>
      </c>
      <c r="C8951" s="23" t="s">
        <v>9464</v>
      </c>
      <c r="D8951" s="23" t="s">
        <v>12296</v>
      </c>
      <c r="E8951" s="24">
        <v>146.71</v>
      </c>
    </row>
    <row r="8952" spans="2:5" ht="50.1" customHeight="1">
      <c r="B8952" s="23">
        <v>12774</v>
      </c>
      <c r="C8952" s="23" t="s">
        <v>9465</v>
      </c>
      <c r="D8952" s="23" t="s">
        <v>12296</v>
      </c>
      <c r="E8952" s="24">
        <v>180.88</v>
      </c>
    </row>
    <row r="8953" spans="2:5" ht="50.1" customHeight="1">
      <c r="B8953" s="23">
        <v>12776</v>
      </c>
      <c r="C8953" s="23" t="s">
        <v>9466</v>
      </c>
      <c r="D8953" s="23" t="s">
        <v>12296</v>
      </c>
      <c r="E8953" s="24">
        <v>2693.2</v>
      </c>
    </row>
    <row r="8954" spans="2:5" ht="50.1" customHeight="1">
      <c r="B8954" s="23">
        <v>12777</v>
      </c>
      <c r="C8954" s="23" t="s">
        <v>9467</v>
      </c>
      <c r="D8954" s="23" t="s">
        <v>12296</v>
      </c>
      <c r="E8954" s="24">
        <v>3517.24</v>
      </c>
    </row>
    <row r="8955" spans="2:5" ht="50.1" customHeight="1">
      <c r="B8955" s="23">
        <v>3391</v>
      </c>
      <c r="C8955" s="23" t="s">
        <v>9468</v>
      </c>
      <c r="D8955" s="23" t="s">
        <v>12296</v>
      </c>
      <c r="E8955" s="24">
        <v>53.97</v>
      </c>
    </row>
    <row r="8956" spans="2:5" ht="50.1" customHeight="1">
      <c r="B8956" s="23">
        <v>3389</v>
      </c>
      <c r="C8956" s="23" t="s">
        <v>9469</v>
      </c>
      <c r="D8956" s="23" t="s">
        <v>12296</v>
      </c>
      <c r="E8956" s="24">
        <v>28</v>
      </c>
    </row>
    <row r="8957" spans="2:5" ht="50.1" customHeight="1">
      <c r="B8957" s="23">
        <v>3390</v>
      </c>
      <c r="C8957" s="23" t="s">
        <v>9470</v>
      </c>
      <c r="D8957" s="23" t="s">
        <v>12296</v>
      </c>
      <c r="E8957" s="24">
        <v>31.51</v>
      </c>
    </row>
    <row r="8958" spans="2:5" ht="50.1" customHeight="1">
      <c r="B8958" s="23">
        <v>12873</v>
      </c>
      <c r="C8958" s="23" t="s">
        <v>9471</v>
      </c>
      <c r="D8958" s="23" t="s">
        <v>12331</v>
      </c>
      <c r="E8958" s="24">
        <v>16.100000000000001</v>
      </c>
    </row>
    <row r="8959" spans="2:5" ht="50.1" customHeight="1">
      <c r="B8959" s="23">
        <v>41076</v>
      </c>
      <c r="C8959" s="23" t="s">
        <v>9472</v>
      </c>
      <c r="D8959" s="23" t="s">
        <v>12304</v>
      </c>
      <c r="E8959" s="24">
        <v>2855.34</v>
      </c>
    </row>
    <row r="8960" spans="2:5" ht="50.1" customHeight="1">
      <c r="B8960" s="23">
        <v>140</v>
      </c>
      <c r="C8960" s="23" t="s">
        <v>9473</v>
      </c>
      <c r="D8960" s="23" t="s">
        <v>12334</v>
      </c>
      <c r="E8960" s="24">
        <v>13.69</v>
      </c>
    </row>
    <row r="8961" spans="2:5" ht="50.1" customHeight="1">
      <c r="B8961" s="23">
        <v>151</v>
      </c>
      <c r="C8961" s="23" t="s">
        <v>9474</v>
      </c>
      <c r="D8961" s="23" t="s">
        <v>7079</v>
      </c>
      <c r="E8961" s="24">
        <v>17.21</v>
      </c>
    </row>
    <row r="8962" spans="2:5" ht="50.1" customHeight="1">
      <c r="B8962" s="23">
        <v>7340</v>
      </c>
      <c r="C8962" s="23" t="s">
        <v>9475</v>
      </c>
      <c r="D8962" s="23" t="s">
        <v>7079</v>
      </c>
      <c r="E8962" s="24">
        <v>18.11</v>
      </c>
    </row>
    <row r="8963" spans="2:5" ht="50.1" customHeight="1">
      <c r="B8963" s="23">
        <v>2701</v>
      </c>
      <c r="C8963" s="23" t="s">
        <v>9476</v>
      </c>
      <c r="D8963" s="23" t="s">
        <v>12331</v>
      </c>
      <c r="E8963" s="24">
        <v>17.91</v>
      </c>
    </row>
    <row r="8964" spans="2:5" ht="50.1" customHeight="1">
      <c r="B8964" s="23">
        <v>40929</v>
      </c>
      <c r="C8964" s="23" t="s">
        <v>9477</v>
      </c>
      <c r="D8964" s="23" t="s">
        <v>12304</v>
      </c>
      <c r="E8964" s="24">
        <v>3171.42</v>
      </c>
    </row>
    <row r="8965" spans="2:5" ht="50.1" customHeight="1">
      <c r="B8965" s="23">
        <v>38114</v>
      </c>
      <c r="C8965" s="23" t="s">
        <v>9478</v>
      </c>
      <c r="D8965" s="23" t="s">
        <v>12296</v>
      </c>
      <c r="E8965" s="24">
        <v>12.18</v>
      </c>
    </row>
    <row r="8966" spans="2:5" ht="50.1" customHeight="1">
      <c r="B8966" s="23">
        <v>38064</v>
      </c>
      <c r="C8966" s="23" t="s">
        <v>9479</v>
      </c>
      <c r="D8966" s="23" t="s">
        <v>12296</v>
      </c>
      <c r="E8966" s="24">
        <v>13.62</v>
      </c>
    </row>
    <row r="8967" spans="2:5" ht="50.1" customHeight="1">
      <c r="B8967" s="23">
        <v>38115</v>
      </c>
      <c r="C8967" s="23" t="s">
        <v>9480</v>
      </c>
      <c r="D8967" s="23" t="s">
        <v>12296</v>
      </c>
      <c r="E8967" s="24">
        <v>13.01</v>
      </c>
    </row>
    <row r="8968" spans="2:5" ht="50.1" customHeight="1">
      <c r="B8968" s="23">
        <v>38065</v>
      </c>
      <c r="C8968" s="23" t="s">
        <v>9481</v>
      </c>
      <c r="D8968" s="23" t="s">
        <v>12296</v>
      </c>
      <c r="E8968" s="24">
        <v>19.329999999999998</v>
      </c>
    </row>
    <row r="8969" spans="2:5" ht="50.1" customHeight="1">
      <c r="B8969" s="23">
        <v>38078</v>
      </c>
      <c r="C8969" s="23" t="s">
        <v>9482</v>
      </c>
      <c r="D8969" s="23" t="s">
        <v>12296</v>
      </c>
      <c r="E8969" s="24">
        <v>11.28</v>
      </c>
    </row>
    <row r="8970" spans="2:5" ht="50.1" customHeight="1">
      <c r="B8970" s="23">
        <v>38113</v>
      </c>
      <c r="C8970" s="23" t="s">
        <v>9483</v>
      </c>
      <c r="D8970" s="23" t="s">
        <v>12296</v>
      </c>
      <c r="E8970" s="24">
        <v>6.12</v>
      </c>
    </row>
    <row r="8971" spans="2:5" ht="50.1" customHeight="1">
      <c r="B8971" s="23">
        <v>38063</v>
      </c>
      <c r="C8971" s="23" t="s">
        <v>9484</v>
      </c>
      <c r="D8971" s="23" t="s">
        <v>12296</v>
      </c>
      <c r="E8971" s="24">
        <v>6.57</v>
      </c>
    </row>
    <row r="8972" spans="2:5" ht="50.1" customHeight="1">
      <c r="B8972" s="23">
        <v>38080</v>
      </c>
      <c r="C8972" s="23" t="s">
        <v>9485</v>
      </c>
      <c r="D8972" s="23" t="s">
        <v>12296</v>
      </c>
      <c r="E8972" s="24">
        <v>19.59</v>
      </c>
    </row>
    <row r="8973" spans="2:5" ht="50.1" customHeight="1">
      <c r="B8973" s="23">
        <v>38069</v>
      </c>
      <c r="C8973" s="23" t="s">
        <v>9486</v>
      </c>
      <c r="D8973" s="23" t="s">
        <v>12296</v>
      </c>
      <c r="E8973" s="24">
        <v>10.71</v>
      </c>
    </row>
    <row r="8974" spans="2:5" ht="50.1" customHeight="1">
      <c r="B8974" s="23">
        <v>38077</v>
      </c>
      <c r="C8974" s="23" t="s">
        <v>9487</v>
      </c>
      <c r="D8974" s="23" t="s">
        <v>12296</v>
      </c>
      <c r="E8974" s="24">
        <v>10.47</v>
      </c>
    </row>
    <row r="8975" spans="2:5" ht="50.1" customHeight="1">
      <c r="B8975" s="23">
        <v>38073</v>
      </c>
      <c r="C8975" s="23" t="s">
        <v>9488</v>
      </c>
      <c r="D8975" s="23" t="s">
        <v>12296</v>
      </c>
      <c r="E8975" s="24">
        <v>15.95</v>
      </c>
    </row>
    <row r="8976" spans="2:5" ht="50.1" customHeight="1">
      <c r="B8976" s="23">
        <v>38112</v>
      </c>
      <c r="C8976" s="23" t="s">
        <v>9489</v>
      </c>
      <c r="D8976" s="23" t="s">
        <v>12296</v>
      </c>
      <c r="E8976" s="24">
        <v>4.7</v>
      </c>
    </row>
    <row r="8977" spans="2:5" ht="50.1" customHeight="1">
      <c r="B8977" s="23">
        <v>38062</v>
      </c>
      <c r="C8977" s="23" t="s">
        <v>9490</v>
      </c>
      <c r="D8977" s="23" t="s">
        <v>12296</v>
      </c>
      <c r="E8977" s="24">
        <v>4.83</v>
      </c>
    </row>
    <row r="8978" spans="2:5" ht="50.1" customHeight="1">
      <c r="B8978" s="23">
        <v>12128</v>
      </c>
      <c r="C8978" s="23" t="s">
        <v>9491</v>
      </c>
      <c r="D8978" s="23" t="s">
        <v>12296</v>
      </c>
      <c r="E8978" s="24">
        <v>6.45</v>
      </c>
    </row>
    <row r="8979" spans="2:5" ht="50.1" customHeight="1">
      <c r="B8979" s="23">
        <v>12129</v>
      </c>
      <c r="C8979" s="23" t="s">
        <v>9492</v>
      </c>
      <c r="D8979" s="23" t="s">
        <v>12296</v>
      </c>
      <c r="E8979" s="24">
        <v>8.5299999999999994</v>
      </c>
    </row>
    <row r="8980" spans="2:5" ht="50.1" customHeight="1">
      <c r="B8980" s="23">
        <v>38081</v>
      </c>
      <c r="C8980" s="23" t="s">
        <v>9493</v>
      </c>
      <c r="D8980" s="23" t="s">
        <v>12296</v>
      </c>
      <c r="E8980" s="24">
        <v>16.61</v>
      </c>
    </row>
    <row r="8981" spans="2:5" ht="50.1" customHeight="1">
      <c r="B8981" s="23">
        <v>38070</v>
      </c>
      <c r="C8981" s="23" t="s">
        <v>9494</v>
      </c>
      <c r="D8981" s="23" t="s">
        <v>12296</v>
      </c>
      <c r="E8981" s="24">
        <v>11.45</v>
      </c>
    </row>
    <row r="8982" spans="2:5" ht="50.1" customHeight="1">
      <c r="B8982" s="23">
        <v>38074</v>
      </c>
      <c r="C8982" s="23" t="s">
        <v>9495</v>
      </c>
      <c r="D8982" s="23" t="s">
        <v>12296</v>
      </c>
      <c r="E8982" s="24">
        <v>17.41</v>
      </c>
    </row>
    <row r="8983" spans="2:5" ht="50.1" customHeight="1">
      <c r="B8983" s="23">
        <v>38079</v>
      </c>
      <c r="C8983" s="23" t="s">
        <v>9496</v>
      </c>
      <c r="D8983" s="23" t="s">
        <v>12296</v>
      </c>
      <c r="E8983" s="24">
        <v>14.94</v>
      </c>
    </row>
    <row r="8984" spans="2:5" ht="50.1" customHeight="1">
      <c r="B8984" s="23">
        <v>38072</v>
      </c>
      <c r="C8984" s="23" t="s">
        <v>9497</v>
      </c>
      <c r="D8984" s="23" t="s">
        <v>12296</v>
      </c>
      <c r="E8984" s="24">
        <v>14.36</v>
      </c>
    </row>
    <row r="8985" spans="2:5" ht="50.1" customHeight="1">
      <c r="B8985" s="23">
        <v>38068</v>
      </c>
      <c r="C8985" s="23" t="s">
        <v>9498</v>
      </c>
      <c r="D8985" s="23" t="s">
        <v>12296</v>
      </c>
      <c r="E8985" s="24">
        <v>9.91</v>
      </c>
    </row>
    <row r="8986" spans="2:5" ht="50.1" customHeight="1">
      <c r="B8986" s="23">
        <v>38071</v>
      </c>
      <c r="C8986" s="23" t="s">
        <v>9499</v>
      </c>
      <c r="D8986" s="23" t="s">
        <v>12296</v>
      </c>
      <c r="E8986" s="24">
        <v>11.85</v>
      </c>
    </row>
    <row r="8987" spans="2:5" ht="50.1" customHeight="1">
      <c r="B8987" s="23">
        <v>38412</v>
      </c>
      <c r="C8987" s="23" t="s">
        <v>9500</v>
      </c>
      <c r="D8987" s="23" t="s">
        <v>12296</v>
      </c>
      <c r="E8987" s="24">
        <v>864.47</v>
      </c>
    </row>
    <row r="8988" spans="2:5" ht="50.1" customHeight="1">
      <c r="B8988" s="23">
        <v>3405</v>
      </c>
      <c r="C8988" s="23" t="s">
        <v>9501</v>
      </c>
      <c r="D8988" s="23" t="s">
        <v>12296</v>
      </c>
      <c r="E8988" s="24">
        <v>92.49</v>
      </c>
    </row>
    <row r="8989" spans="2:5" ht="50.1" customHeight="1">
      <c r="B8989" s="23">
        <v>3394</v>
      </c>
      <c r="C8989" s="23" t="s">
        <v>9502</v>
      </c>
      <c r="D8989" s="23" t="s">
        <v>12296</v>
      </c>
      <c r="E8989" s="24">
        <v>488.22</v>
      </c>
    </row>
    <row r="8990" spans="2:5" ht="50.1" customHeight="1">
      <c r="B8990" s="23">
        <v>3393</v>
      </c>
      <c r="C8990" s="23" t="s">
        <v>9503</v>
      </c>
      <c r="D8990" s="23" t="s">
        <v>12296</v>
      </c>
      <c r="E8990" s="24">
        <v>831.24</v>
      </c>
    </row>
    <row r="8991" spans="2:5" ht="50.1" customHeight="1">
      <c r="B8991" s="23">
        <v>3406</v>
      </c>
      <c r="C8991" s="23" t="s">
        <v>9504</v>
      </c>
      <c r="D8991" s="23" t="s">
        <v>12296</v>
      </c>
      <c r="E8991" s="24">
        <v>28.31</v>
      </c>
    </row>
    <row r="8992" spans="2:5" ht="50.1" customHeight="1">
      <c r="B8992" s="23">
        <v>3395</v>
      </c>
      <c r="C8992" s="23" t="s">
        <v>9505</v>
      </c>
      <c r="D8992" s="23" t="s">
        <v>12296</v>
      </c>
      <c r="E8992" s="24">
        <v>119.42</v>
      </c>
    </row>
    <row r="8993" spans="2:5" ht="50.1" customHeight="1">
      <c r="B8993" s="23">
        <v>3398</v>
      </c>
      <c r="C8993" s="23" t="s">
        <v>9506</v>
      </c>
      <c r="D8993" s="23" t="s">
        <v>12296</v>
      </c>
      <c r="E8993" s="24">
        <v>5.67</v>
      </c>
    </row>
    <row r="8994" spans="2:5" ht="50.1" customHeight="1">
      <c r="B8994" s="23">
        <v>34379</v>
      </c>
      <c r="C8994" s="23" t="s">
        <v>9507</v>
      </c>
      <c r="D8994" s="23" t="s">
        <v>12296</v>
      </c>
      <c r="E8994" s="24">
        <v>249.27</v>
      </c>
    </row>
    <row r="8995" spans="2:5" ht="50.1" customHeight="1">
      <c r="B8995" s="23">
        <v>34378</v>
      </c>
      <c r="C8995" s="23" t="s">
        <v>9508</v>
      </c>
      <c r="D8995" s="23" t="s">
        <v>12296</v>
      </c>
      <c r="E8995" s="24">
        <v>200.77</v>
      </c>
    </row>
    <row r="8996" spans="2:5" ht="50.1" customHeight="1">
      <c r="B8996" s="23">
        <v>34377</v>
      </c>
      <c r="C8996" s="23" t="s">
        <v>9509</v>
      </c>
      <c r="D8996" s="23" t="s">
        <v>12296</v>
      </c>
      <c r="E8996" s="24">
        <v>185.15</v>
      </c>
    </row>
    <row r="8997" spans="2:5" ht="50.1" customHeight="1">
      <c r="B8997" s="23">
        <v>581</v>
      </c>
      <c r="C8997" s="23" t="s">
        <v>9510</v>
      </c>
      <c r="D8997" s="23" t="s">
        <v>12297</v>
      </c>
      <c r="E8997" s="24">
        <v>351.66</v>
      </c>
    </row>
    <row r="8998" spans="2:5" ht="50.1" customHeight="1">
      <c r="B8998" s="23">
        <v>40662</v>
      </c>
      <c r="C8998" s="23" t="s">
        <v>9511</v>
      </c>
      <c r="D8998" s="23" t="s">
        <v>12296</v>
      </c>
      <c r="E8998" s="24">
        <v>145.02000000000001</v>
      </c>
    </row>
    <row r="8999" spans="2:5" ht="50.1" customHeight="1">
      <c r="B8999" s="23">
        <v>3437</v>
      </c>
      <c r="C8999" s="23" t="s">
        <v>9512</v>
      </c>
      <c r="D8999" s="23" t="s">
        <v>12297</v>
      </c>
      <c r="E8999" s="24">
        <v>402.83</v>
      </c>
    </row>
    <row r="9000" spans="2:5" ht="50.1" customHeight="1">
      <c r="B9000" s="23">
        <v>11183</v>
      </c>
      <c r="C9000" s="23" t="s">
        <v>9513</v>
      </c>
      <c r="D9000" s="23" t="s">
        <v>12296</v>
      </c>
      <c r="E9000" s="24">
        <v>312.57</v>
      </c>
    </row>
    <row r="9001" spans="2:5" ht="50.1" customHeight="1">
      <c r="B9001" s="23">
        <v>11190</v>
      </c>
      <c r="C9001" s="23" t="s">
        <v>9514</v>
      </c>
      <c r="D9001" s="23" t="s">
        <v>12296</v>
      </c>
      <c r="E9001" s="24">
        <v>145</v>
      </c>
    </row>
    <row r="9002" spans="2:5" ht="50.1" customHeight="1">
      <c r="B9002" s="23">
        <v>616</v>
      </c>
      <c r="C9002" s="23" t="s">
        <v>9515</v>
      </c>
      <c r="D9002" s="23" t="s">
        <v>12296</v>
      </c>
      <c r="E9002" s="24">
        <v>170.53</v>
      </c>
    </row>
    <row r="9003" spans="2:5" ht="50.1" customHeight="1">
      <c r="B9003" s="23">
        <v>615</v>
      </c>
      <c r="C9003" s="23" t="s">
        <v>9515</v>
      </c>
      <c r="D9003" s="23" t="s">
        <v>12297</v>
      </c>
      <c r="E9003" s="24">
        <v>355.27</v>
      </c>
    </row>
    <row r="9004" spans="2:5" ht="50.1" customHeight="1">
      <c r="B9004" s="23">
        <v>11192</v>
      </c>
      <c r="C9004" s="23" t="s">
        <v>9516</v>
      </c>
      <c r="D9004" s="23" t="s">
        <v>12296</v>
      </c>
      <c r="E9004" s="24">
        <v>266.79000000000002</v>
      </c>
    </row>
    <row r="9005" spans="2:5" ht="50.1" customHeight="1">
      <c r="B9005" s="23">
        <v>11231</v>
      </c>
      <c r="C9005" s="23" t="s">
        <v>9516</v>
      </c>
      <c r="D9005" s="23" t="s">
        <v>12297</v>
      </c>
      <c r="E9005" s="24">
        <v>416.86</v>
      </c>
    </row>
    <row r="9006" spans="2:5" ht="50.1" customHeight="1">
      <c r="B9006" s="23">
        <v>3428</v>
      </c>
      <c r="C9006" s="23" t="s">
        <v>9517</v>
      </c>
      <c r="D9006" s="23" t="s">
        <v>12297</v>
      </c>
      <c r="E9006" s="24">
        <v>597.54</v>
      </c>
    </row>
    <row r="9007" spans="2:5" ht="50.1" customHeight="1">
      <c r="B9007" s="23">
        <v>3429</v>
      </c>
      <c r="C9007" s="23" t="s">
        <v>9518</v>
      </c>
      <c r="D9007" s="23" t="s">
        <v>12297</v>
      </c>
      <c r="E9007" s="24">
        <v>341.4</v>
      </c>
    </row>
    <row r="9008" spans="2:5" ht="50.1" customHeight="1">
      <c r="B9008" s="23">
        <v>34371</v>
      </c>
      <c r="C9008" s="23" t="s">
        <v>9519</v>
      </c>
      <c r="D9008" s="23" t="s">
        <v>12296</v>
      </c>
      <c r="E9008" s="24">
        <v>677.7</v>
      </c>
    </row>
    <row r="9009" spans="2:5" ht="50.1" customHeight="1">
      <c r="B9009" s="23">
        <v>34370</v>
      </c>
      <c r="C9009" s="23" t="s">
        <v>9520</v>
      </c>
      <c r="D9009" s="23" t="s">
        <v>12296</v>
      </c>
      <c r="E9009" s="24">
        <v>562.02</v>
      </c>
    </row>
    <row r="9010" spans="2:5" ht="50.1" customHeight="1">
      <c r="B9010" s="23">
        <v>34372</v>
      </c>
      <c r="C9010" s="23" t="s">
        <v>9521</v>
      </c>
      <c r="D9010" s="23" t="s">
        <v>12296</v>
      </c>
      <c r="E9010" s="24">
        <v>781.85</v>
      </c>
    </row>
    <row r="9011" spans="2:5" ht="50.1" customHeight="1">
      <c r="B9011" s="23">
        <v>34373</v>
      </c>
      <c r="C9011" s="23" t="s">
        <v>9522</v>
      </c>
      <c r="D9011" s="23" t="s">
        <v>12296</v>
      </c>
      <c r="E9011" s="24">
        <v>967.82</v>
      </c>
    </row>
    <row r="9012" spans="2:5" ht="50.1" customHeight="1">
      <c r="B9012" s="23">
        <v>36896</v>
      </c>
      <c r="C9012" s="23" t="s">
        <v>9523</v>
      </c>
      <c r="D9012" s="23" t="s">
        <v>12296</v>
      </c>
      <c r="E9012" s="24">
        <v>322.48</v>
      </c>
    </row>
    <row r="9013" spans="2:5" ht="50.1" customHeight="1">
      <c r="B9013" s="23">
        <v>34367</v>
      </c>
      <c r="C9013" s="23" t="s">
        <v>9524</v>
      </c>
      <c r="D9013" s="23" t="s">
        <v>12296</v>
      </c>
      <c r="E9013" s="24">
        <v>378.79</v>
      </c>
    </row>
    <row r="9014" spans="2:5" ht="50.1" customHeight="1">
      <c r="B9014" s="23">
        <v>36897</v>
      </c>
      <c r="C9014" s="23" t="s">
        <v>9525</v>
      </c>
      <c r="D9014" s="23" t="s">
        <v>12296</v>
      </c>
      <c r="E9014" s="24">
        <v>446.68</v>
      </c>
    </row>
    <row r="9015" spans="2:5" ht="50.1" customHeight="1">
      <c r="B9015" s="23">
        <v>36884</v>
      </c>
      <c r="C9015" s="23" t="s">
        <v>9525</v>
      </c>
      <c r="D9015" s="23" t="s">
        <v>12297</v>
      </c>
      <c r="E9015" s="24">
        <v>313.73</v>
      </c>
    </row>
    <row r="9016" spans="2:5" ht="50.1" customHeight="1">
      <c r="B9016" s="23">
        <v>597</v>
      </c>
      <c r="C9016" s="23" t="s">
        <v>9526</v>
      </c>
      <c r="D9016" s="23" t="s">
        <v>12297</v>
      </c>
      <c r="E9016" s="24">
        <v>329.93</v>
      </c>
    </row>
    <row r="9017" spans="2:5" ht="50.1" customHeight="1">
      <c r="B9017" s="23">
        <v>34369</v>
      </c>
      <c r="C9017" s="23" t="s">
        <v>9527</v>
      </c>
      <c r="D9017" s="23" t="s">
        <v>12296</v>
      </c>
      <c r="E9017" s="24">
        <v>529.23</v>
      </c>
    </row>
    <row r="9018" spans="2:5" ht="50.1" customHeight="1">
      <c r="B9018" s="23">
        <v>34362</v>
      </c>
      <c r="C9018" s="23" t="s">
        <v>9528</v>
      </c>
      <c r="D9018" s="23" t="s">
        <v>12296</v>
      </c>
      <c r="E9018" s="24">
        <v>367.22</v>
      </c>
    </row>
    <row r="9019" spans="2:5" ht="50.1" customHeight="1">
      <c r="B9019" s="23">
        <v>34363</v>
      </c>
      <c r="C9019" s="23" t="s">
        <v>9529</v>
      </c>
      <c r="D9019" s="23" t="s">
        <v>12296</v>
      </c>
      <c r="E9019" s="24">
        <v>415.05</v>
      </c>
    </row>
    <row r="9020" spans="2:5" ht="50.1" customHeight="1">
      <c r="B9020" s="23">
        <v>34364</v>
      </c>
      <c r="C9020" s="23" t="s">
        <v>9530</v>
      </c>
      <c r="D9020" s="23" t="s">
        <v>12296</v>
      </c>
      <c r="E9020" s="24">
        <v>517.66</v>
      </c>
    </row>
    <row r="9021" spans="2:5" ht="50.1" customHeight="1">
      <c r="B9021" s="23">
        <v>34365</v>
      </c>
      <c r="C9021" s="23" t="s">
        <v>9531</v>
      </c>
      <c r="D9021" s="23" t="s">
        <v>12296</v>
      </c>
      <c r="E9021" s="24">
        <v>583.24</v>
      </c>
    </row>
    <row r="9022" spans="2:5" ht="50.1" customHeight="1">
      <c r="B9022" s="23">
        <v>11199</v>
      </c>
      <c r="C9022" s="23" t="s">
        <v>9532</v>
      </c>
      <c r="D9022" s="23" t="s">
        <v>12296</v>
      </c>
      <c r="E9022" s="24">
        <v>800.81</v>
      </c>
    </row>
    <row r="9023" spans="2:5" ht="50.1" customHeight="1">
      <c r="B9023" s="23">
        <v>34801</v>
      </c>
      <c r="C9023" s="23" t="s">
        <v>9533</v>
      </c>
      <c r="D9023" s="23" t="s">
        <v>12296</v>
      </c>
      <c r="E9023" s="24">
        <v>1004.56</v>
      </c>
    </row>
    <row r="9024" spans="2:5" ht="50.1" customHeight="1">
      <c r="B9024" s="23">
        <v>34799</v>
      </c>
      <c r="C9024" s="23" t="s">
        <v>9534</v>
      </c>
      <c r="D9024" s="23" t="s">
        <v>12296</v>
      </c>
      <c r="E9024" s="24">
        <v>1238.83</v>
      </c>
    </row>
    <row r="9025" spans="2:5" ht="50.1" customHeight="1">
      <c r="B9025" s="23">
        <v>622</v>
      </c>
      <c r="C9025" s="23" t="s">
        <v>9535</v>
      </c>
      <c r="D9025" s="23" t="s">
        <v>12296</v>
      </c>
      <c r="E9025" s="24">
        <v>557.72</v>
      </c>
    </row>
    <row r="9026" spans="2:5" ht="50.1" customHeight="1">
      <c r="B9026" s="23">
        <v>34805</v>
      </c>
      <c r="C9026" s="23" t="s">
        <v>9536</v>
      </c>
      <c r="D9026" s="23" t="s">
        <v>12297</v>
      </c>
      <c r="E9026" s="24">
        <v>417.42</v>
      </c>
    </row>
    <row r="9027" spans="2:5" ht="50.1" customHeight="1">
      <c r="B9027" s="23">
        <v>34803</v>
      </c>
      <c r="C9027" s="23" t="s">
        <v>9537</v>
      </c>
      <c r="D9027" s="23" t="s">
        <v>12296</v>
      </c>
      <c r="E9027" s="24">
        <v>504.74</v>
      </c>
    </row>
    <row r="9028" spans="2:5" ht="50.1" customHeight="1">
      <c r="B9028" s="23">
        <v>606</v>
      </c>
      <c r="C9028" s="23" t="s">
        <v>9538</v>
      </c>
      <c r="D9028" s="23" t="s">
        <v>12297</v>
      </c>
      <c r="E9028" s="24">
        <v>558.09</v>
      </c>
    </row>
    <row r="9029" spans="2:5" ht="50.1" customHeight="1">
      <c r="B9029" s="23">
        <v>11227</v>
      </c>
      <c r="C9029" s="23" t="s">
        <v>9539</v>
      </c>
      <c r="D9029" s="23" t="s">
        <v>12296</v>
      </c>
      <c r="E9029" s="24">
        <v>591.1</v>
      </c>
    </row>
    <row r="9030" spans="2:5" ht="50.1" customHeight="1">
      <c r="B9030" s="23">
        <v>11193</v>
      </c>
      <c r="C9030" s="23" t="s">
        <v>9540</v>
      </c>
      <c r="D9030" s="23" t="s">
        <v>12297</v>
      </c>
      <c r="E9030" s="24">
        <v>565.85</v>
      </c>
    </row>
    <row r="9031" spans="2:5" ht="50.1" customHeight="1">
      <c r="B9031" s="23">
        <v>11194</v>
      </c>
      <c r="C9031" s="23" t="s">
        <v>9541</v>
      </c>
      <c r="D9031" s="23" t="s">
        <v>12297</v>
      </c>
      <c r="E9031" s="24">
        <v>509.47</v>
      </c>
    </row>
    <row r="9032" spans="2:5" ht="50.1" customHeight="1">
      <c r="B9032" s="23">
        <v>605</v>
      </c>
      <c r="C9032" s="23" t="s">
        <v>9542</v>
      </c>
      <c r="D9032" s="23" t="s">
        <v>12297</v>
      </c>
      <c r="E9032" s="24">
        <v>639.85</v>
      </c>
    </row>
    <row r="9033" spans="2:5" ht="50.1" customHeight="1">
      <c r="B9033" s="23">
        <v>11197</v>
      </c>
      <c r="C9033" s="23" t="s">
        <v>9543</v>
      </c>
      <c r="D9033" s="23" t="s">
        <v>12296</v>
      </c>
      <c r="E9033" s="24">
        <v>774.93</v>
      </c>
    </row>
    <row r="9034" spans="2:5" ht="50.1" customHeight="1">
      <c r="B9034" s="23">
        <v>40659</v>
      </c>
      <c r="C9034" s="23" t="s">
        <v>9544</v>
      </c>
      <c r="D9034" s="23" t="s">
        <v>12297</v>
      </c>
      <c r="E9034" s="24">
        <v>569.95000000000005</v>
      </c>
    </row>
    <row r="9035" spans="2:5" ht="50.1" customHeight="1">
      <c r="B9035" s="23">
        <v>40660</v>
      </c>
      <c r="C9035" s="23" t="s">
        <v>9545</v>
      </c>
      <c r="D9035" s="23" t="s">
        <v>12297</v>
      </c>
      <c r="E9035" s="24">
        <v>722.35</v>
      </c>
    </row>
    <row r="9036" spans="2:5" ht="50.1" customHeight="1">
      <c r="B9036" s="23">
        <v>40661</v>
      </c>
      <c r="C9036" s="23" t="s">
        <v>9546</v>
      </c>
      <c r="D9036" s="23" t="s">
        <v>12297</v>
      </c>
      <c r="E9036" s="24">
        <v>444.12</v>
      </c>
    </row>
    <row r="9037" spans="2:5" ht="50.1" customHeight="1">
      <c r="B9037" s="23">
        <v>3421</v>
      </c>
      <c r="C9037" s="23" t="s">
        <v>9547</v>
      </c>
      <c r="D9037" s="23" t="s">
        <v>12297</v>
      </c>
      <c r="E9037" s="24">
        <v>447.52</v>
      </c>
    </row>
    <row r="9038" spans="2:5" ht="50.1" customHeight="1">
      <c r="B9038" s="23">
        <v>599</v>
      </c>
      <c r="C9038" s="23" t="s">
        <v>9548</v>
      </c>
      <c r="D9038" s="23" t="s">
        <v>12297</v>
      </c>
      <c r="E9038" s="24">
        <v>279.66000000000003</v>
      </c>
    </row>
    <row r="9039" spans="2:5" ht="50.1" customHeight="1">
      <c r="B9039" s="23">
        <v>34380</v>
      </c>
      <c r="C9039" s="23" t="s">
        <v>9549</v>
      </c>
      <c r="D9039" s="23" t="s">
        <v>12296</v>
      </c>
      <c r="E9039" s="24">
        <v>145.03</v>
      </c>
    </row>
    <row r="9040" spans="2:5" ht="50.1" customHeight="1">
      <c r="B9040" s="23">
        <v>34381</v>
      </c>
      <c r="C9040" s="23" t="s">
        <v>9550</v>
      </c>
      <c r="D9040" s="23" t="s">
        <v>12296</v>
      </c>
      <c r="E9040" s="24">
        <v>189.01</v>
      </c>
    </row>
    <row r="9041" spans="2:5" ht="50.1" customHeight="1">
      <c r="B9041" s="23">
        <v>601</v>
      </c>
      <c r="C9041" s="23" t="s">
        <v>9550</v>
      </c>
      <c r="D9041" s="23" t="s">
        <v>12297</v>
      </c>
      <c r="E9041" s="24">
        <v>377.26</v>
      </c>
    </row>
    <row r="9042" spans="2:5" ht="50.1" customHeight="1">
      <c r="B9042" s="23">
        <v>3423</v>
      </c>
      <c r="C9042" s="23" t="s">
        <v>9551</v>
      </c>
      <c r="D9042" s="23" t="s">
        <v>12297</v>
      </c>
      <c r="E9042" s="24">
        <v>631.11</v>
      </c>
    </row>
    <row r="9043" spans="2:5" ht="50.1" customHeight="1">
      <c r="B9043" s="23">
        <v>34797</v>
      </c>
      <c r="C9043" s="23" t="s">
        <v>9552</v>
      </c>
      <c r="D9043" s="23" t="s">
        <v>12296</v>
      </c>
      <c r="E9043" s="24">
        <v>315.83</v>
      </c>
    </row>
    <row r="9044" spans="2:5" ht="50.1" customHeight="1">
      <c r="B9044" s="23">
        <v>624</v>
      </c>
      <c r="C9044" s="23" t="s">
        <v>9553</v>
      </c>
      <c r="D9044" s="23" t="s">
        <v>12297</v>
      </c>
      <c r="E9044" s="24">
        <v>657.99</v>
      </c>
    </row>
    <row r="9045" spans="2:5" ht="50.1" customHeight="1">
      <c r="B9045" s="23">
        <v>623</v>
      </c>
      <c r="C9045" s="23" t="s">
        <v>9554</v>
      </c>
      <c r="D9045" s="23" t="s">
        <v>12297</v>
      </c>
      <c r="E9045" s="24">
        <v>247.07</v>
      </c>
    </row>
    <row r="9046" spans="2:5" ht="50.1" customHeight="1">
      <c r="B9046" s="23">
        <v>25964</v>
      </c>
      <c r="C9046" s="23" t="s">
        <v>9555</v>
      </c>
      <c r="D9046" s="23" t="s">
        <v>12331</v>
      </c>
      <c r="E9046" s="24">
        <v>15.6</v>
      </c>
    </row>
    <row r="9047" spans="2:5" ht="50.1" customHeight="1">
      <c r="B9047" s="23">
        <v>41077</v>
      </c>
      <c r="C9047" s="23" t="s">
        <v>9556</v>
      </c>
      <c r="D9047" s="23" t="s">
        <v>12304</v>
      </c>
      <c r="E9047" s="24">
        <v>2763.89</v>
      </c>
    </row>
    <row r="9048" spans="2:5" ht="50.1" customHeight="1">
      <c r="B9048" s="23">
        <v>20159</v>
      </c>
      <c r="C9048" s="23" t="s">
        <v>9557</v>
      </c>
      <c r="D9048" s="23" t="s">
        <v>12296</v>
      </c>
      <c r="E9048" s="24">
        <v>30.51</v>
      </c>
    </row>
    <row r="9049" spans="2:5" ht="50.1" customHeight="1">
      <c r="B9049" s="23">
        <v>37963</v>
      </c>
      <c r="C9049" s="23" t="s">
        <v>9558</v>
      </c>
      <c r="D9049" s="23" t="s">
        <v>12296</v>
      </c>
      <c r="E9049" s="24">
        <v>2.25</v>
      </c>
    </row>
    <row r="9050" spans="2:5" ht="50.1" customHeight="1">
      <c r="B9050" s="23">
        <v>37964</v>
      </c>
      <c r="C9050" s="23" t="s">
        <v>9559</v>
      </c>
      <c r="D9050" s="23" t="s">
        <v>12296</v>
      </c>
      <c r="E9050" s="24">
        <v>3.75</v>
      </c>
    </row>
    <row r="9051" spans="2:5" ht="50.1" customHeight="1">
      <c r="B9051" s="23">
        <v>37965</v>
      </c>
      <c r="C9051" s="23" t="s">
        <v>9560</v>
      </c>
      <c r="D9051" s="23" t="s">
        <v>12296</v>
      </c>
      <c r="E9051" s="24">
        <v>5.43</v>
      </c>
    </row>
    <row r="9052" spans="2:5" ht="50.1" customHeight="1">
      <c r="B9052" s="23">
        <v>37966</v>
      </c>
      <c r="C9052" s="23" t="s">
        <v>9561</v>
      </c>
      <c r="D9052" s="23" t="s">
        <v>12296</v>
      </c>
      <c r="E9052" s="24">
        <v>9.84</v>
      </c>
    </row>
    <row r="9053" spans="2:5" ht="50.1" customHeight="1">
      <c r="B9053" s="23">
        <v>37967</v>
      </c>
      <c r="C9053" s="23" t="s">
        <v>9562</v>
      </c>
      <c r="D9053" s="23" t="s">
        <v>12296</v>
      </c>
      <c r="E9053" s="24">
        <v>15.79</v>
      </c>
    </row>
    <row r="9054" spans="2:5" ht="50.1" customHeight="1">
      <c r="B9054" s="23">
        <v>37968</v>
      </c>
      <c r="C9054" s="23" t="s">
        <v>9563</v>
      </c>
      <c r="D9054" s="23" t="s">
        <v>12296</v>
      </c>
      <c r="E9054" s="24">
        <v>34.619999999999997</v>
      </c>
    </row>
    <row r="9055" spans="2:5" ht="50.1" customHeight="1">
      <c r="B9055" s="23">
        <v>37969</v>
      </c>
      <c r="C9055" s="23" t="s">
        <v>9564</v>
      </c>
      <c r="D9055" s="23" t="s">
        <v>12296</v>
      </c>
      <c r="E9055" s="24">
        <v>92.5</v>
      </c>
    </row>
    <row r="9056" spans="2:5" ht="50.1" customHeight="1">
      <c r="B9056" s="23">
        <v>37970</v>
      </c>
      <c r="C9056" s="23" t="s">
        <v>9565</v>
      </c>
      <c r="D9056" s="23" t="s">
        <v>12296</v>
      </c>
      <c r="E9056" s="24">
        <v>107.91</v>
      </c>
    </row>
    <row r="9057" spans="2:5" ht="50.1" customHeight="1">
      <c r="B9057" s="23">
        <v>21118</v>
      </c>
      <c r="C9057" s="23" t="s">
        <v>9566</v>
      </c>
      <c r="D9057" s="23" t="s">
        <v>12296</v>
      </c>
      <c r="E9057" s="24">
        <v>1.7</v>
      </c>
    </row>
    <row r="9058" spans="2:5" ht="50.1" customHeight="1">
      <c r="B9058" s="23">
        <v>37956</v>
      </c>
      <c r="C9058" s="23" t="s">
        <v>9567</v>
      </c>
      <c r="D9058" s="23" t="s">
        <v>12296</v>
      </c>
      <c r="E9058" s="24">
        <v>2.69</v>
      </c>
    </row>
    <row r="9059" spans="2:5" ht="50.1" customHeight="1">
      <c r="B9059" s="23">
        <v>37957</v>
      </c>
      <c r="C9059" s="23" t="s">
        <v>9568</v>
      </c>
      <c r="D9059" s="23" t="s">
        <v>12296</v>
      </c>
      <c r="E9059" s="24">
        <v>5.68</v>
      </c>
    </row>
    <row r="9060" spans="2:5" ht="50.1" customHeight="1">
      <c r="B9060" s="23">
        <v>37958</v>
      </c>
      <c r="C9060" s="23" t="s">
        <v>9569</v>
      </c>
      <c r="D9060" s="23" t="s">
        <v>12296</v>
      </c>
      <c r="E9060" s="24">
        <v>9.84</v>
      </c>
    </row>
    <row r="9061" spans="2:5" ht="50.1" customHeight="1">
      <c r="B9061" s="23">
        <v>37959</v>
      </c>
      <c r="C9061" s="23" t="s">
        <v>9570</v>
      </c>
      <c r="D9061" s="23" t="s">
        <v>12296</v>
      </c>
      <c r="E9061" s="24">
        <v>15.79</v>
      </c>
    </row>
    <row r="9062" spans="2:5" ht="50.1" customHeight="1">
      <c r="B9062" s="23">
        <v>37960</v>
      </c>
      <c r="C9062" s="23" t="s">
        <v>9571</v>
      </c>
      <c r="D9062" s="23" t="s">
        <v>12296</v>
      </c>
      <c r="E9062" s="24">
        <v>34</v>
      </c>
    </row>
    <row r="9063" spans="2:5" ht="50.1" customHeight="1">
      <c r="B9063" s="23">
        <v>37961</v>
      </c>
      <c r="C9063" s="23" t="s">
        <v>9572</v>
      </c>
      <c r="D9063" s="23" t="s">
        <v>12296</v>
      </c>
      <c r="E9063" s="24">
        <v>90.2</v>
      </c>
    </row>
    <row r="9064" spans="2:5" ht="50.1" customHeight="1">
      <c r="B9064" s="23">
        <v>37962</v>
      </c>
      <c r="C9064" s="23" t="s">
        <v>9573</v>
      </c>
      <c r="D9064" s="23" t="s">
        <v>12296</v>
      </c>
      <c r="E9064" s="24">
        <v>104.81</v>
      </c>
    </row>
    <row r="9065" spans="2:5" ht="50.1" customHeight="1">
      <c r="B9065" s="23">
        <v>3533</v>
      </c>
      <c r="C9065" s="23" t="s">
        <v>9574</v>
      </c>
      <c r="D9065" s="23" t="s">
        <v>12296</v>
      </c>
      <c r="E9065" s="24">
        <v>1.4</v>
      </c>
    </row>
    <row r="9066" spans="2:5" ht="50.1" customHeight="1">
      <c r="B9066" s="23">
        <v>3538</v>
      </c>
      <c r="C9066" s="23" t="s">
        <v>9575</v>
      </c>
      <c r="D9066" s="23" t="s">
        <v>12296</v>
      </c>
      <c r="E9066" s="24">
        <v>2.42</v>
      </c>
    </row>
    <row r="9067" spans="2:5" ht="50.1" customHeight="1">
      <c r="B9067" s="23">
        <v>3497</v>
      </c>
      <c r="C9067" s="23" t="s">
        <v>9576</v>
      </c>
      <c r="D9067" s="23" t="s">
        <v>12296</v>
      </c>
      <c r="E9067" s="24">
        <v>9.0500000000000007</v>
      </c>
    </row>
    <row r="9068" spans="2:5" ht="50.1" customHeight="1">
      <c r="B9068" s="23">
        <v>3498</v>
      </c>
      <c r="C9068" s="23" t="s">
        <v>9577</v>
      </c>
      <c r="D9068" s="23" t="s">
        <v>12296</v>
      </c>
      <c r="E9068" s="24">
        <v>2.87</v>
      </c>
    </row>
    <row r="9069" spans="2:5" ht="50.1" customHeight="1">
      <c r="B9069" s="23">
        <v>3496</v>
      </c>
      <c r="C9069" s="23" t="s">
        <v>9578</v>
      </c>
      <c r="D9069" s="23" t="s">
        <v>12296</v>
      </c>
      <c r="E9069" s="24">
        <v>2.3199999999999998</v>
      </c>
    </row>
    <row r="9070" spans="2:5" ht="50.1" customHeight="1">
      <c r="B9070" s="23">
        <v>38429</v>
      </c>
      <c r="C9070" s="23" t="s">
        <v>9579</v>
      </c>
      <c r="D9070" s="23" t="s">
        <v>12296</v>
      </c>
      <c r="E9070" s="24">
        <v>5.74</v>
      </c>
    </row>
    <row r="9071" spans="2:5" ht="50.1" customHeight="1">
      <c r="B9071" s="23">
        <v>38431</v>
      </c>
      <c r="C9071" s="23" t="s">
        <v>9580</v>
      </c>
      <c r="D9071" s="23" t="s">
        <v>12296</v>
      </c>
      <c r="E9071" s="24">
        <v>9.09</v>
      </c>
    </row>
    <row r="9072" spans="2:5" ht="50.1" customHeight="1">
      <c r="B9072" s="23">
        <v>38430</v>
      </c>
      <c r="C9072" s="23" t="s">
        <v>9581</v>
      </c>
      <c r="D9072" s="23" t="s">
        <v>12296</v>
      </c>
      <c r="E9072" s="24">
        <v>11.62</v>
      </c>
    </row>
    <row r="9073" spans="2:5" ht="50.1" customHeight="1">
      <c r="B9073" s="23">
        <v>36348</v>
      </c>
      <c r="C9073" s="23" t="s">
        <v>9582</v>
      </c>
      <c r="D9073" s="23" t="s">
        <v>12296</v>
      </c>
      <c r="E9073" s="24">
        <v>0.89</v>
      </c>
    </row>
    <row r="9074" spans="2:5" ht="50.1" customHeight="1">
      <c r="B9074" s="23">
        <v>36349</v>
      </c>
      <c r="C9074" s="23" t="s">
        <v>9583</v>
      </c>
      <c r="D9074" s="23" t="s">
        <v>12296</v>
      </c>
      <c r="E9074" s="24">
        <v>1.34</v>
      </c>
    </row>
    <row r="9075" spans="2:5" ht="50.1" customHeight="1">
      <c r="B9075" s="23">
        <v>38433</v>
      </c>
      <c r="C9075" s="23" t="s">
        <v>9584</v>
      </c>
      <c r="D9075" s="23" t="s">
        <v>12296</v>
      </c>
      <c r="E9075" s="24">
        <v>2.4900000000000002</v>
      </c>
    </row>
    <row r="9076" spans="2:5" ht="50.1" customHeight="1">
      <c r="B9076" s="23">
        <v>38440</v>
      </c>
      <c r="C9076" s="23" t="s">
        <v>9585</v>
      </c>
      <c r="D9076" s="23" t="s">
        <v>12296</v>
      </c>
      <c r="E9076" s="24">
        <v>86.01</v>
      </c>
    </row>
    <row r="9077" spans="2:5" ht="50.1" customHeight="1">
      <c r="B9077" s="23">
        <v>36359</v>
      </c>
      <c r="C9077" s="23" t="s">
        <v>9586</v>
      </c>
      <c r="D9077" s="23" t="s">
        <v>12296</v>
      </c>
      <c r="E9077" s="24">
        <v>1.07</v>
      </c>
    </row>
    <row r="9078" spans="2:5" ht="50.1" customHeight="1">
      <c r="B9078" s="23">
        <v>36360</v>
      </c>
      <c r="C9078" s="23" t="s">
        <v>9587</v>
      </c>
      <c r="D9078" s="23" t="s">
        <v>12296</v>
      </c>
      <c r="E9078" s="24">
        <v>1.65</v>
      </c>
    </row>
    <row r="9079" spans="2:5" ht="50.1" customHeight="1">
      <c r="B9079" s="23">
        <v>38434</v>
      </c>
      <c r="C9079" s="23" t="s">
        <v>9588</v>
      </c>
      <c r="D9079" s="23" t="s">
        <v>12296</v>
      </c>
      <c r="E9079" s="24">
        <v>2.52</v>
      </c>
    </row>
    <row r="9080" spans="2:5" ht="50.1" customHeight="1">
      <c r="B9080" s="23">
        <v>38435</v>
      </c>
      <c r="C9080" s="23" t="s">
        <v>9589</v>
      </c>
      <c r="D9080" s="23" t="s">
        <v>12296</v>
      </c>
      <c r="E9080" s="24">
        <v>4.79</v>
      </c>
    </row>
    <row r="9081" spans="2:5" ht="50.1" customHeight="1">
      <c r="B9081" s="23">
        <v>38436</v>
      </c>
      <c r="C9081" s="23" t="s">
        <v>9590</v>
      </c>
      <c r="D9081" s="23" t="s">
        <v>12296</v>
      </c>
      <c r="E9081" s="24">
        <v>9.91</v>
      </c>
    </row>
    <row r="9082" spans="2:5" ht="50.1" customHeight="1">
      <c r="B9082" s="23">
        <v>38437</v>
      </c>
      <c r="C9082" s="23" t="s">
        <v>9591</v>
      </c>
      <c r="D9082" s="23" t="s">
        <v>12296</v>
      </c>
      <c r="E9082" s="24">
        <v>14.89</v>
      </c>
    </row>
    <row r="9083" spans="2:5" ht="50.1" customHeight="1">
      <c r="B9083" s="23">
        <v>38438</v>
      </c>
      <c r="C9083" s="23" t="s">
        <v>9592</v>
      </c>
      <c r="D9083" s="23" t="s">
        <v>12296</v>
      </c>
      <c r="E9083" s="24">
        <v>37.630000000000003</v>
      </c>
    </row>
    <row r="9084" spans="2:5" ht="50.1" customHeight="1">
      <c r="B9084" s="23">
        <v>38439</v>
      </c>
      <c r="C9084" s="23" t="s">
        <v>9593</v>
      </c>
      <c r="D9084" s="23" t="s">
        <v>12296</v>
      </c>
      <c r="E9084" s="24">
        <v>57.35</v>
      </c>
    </row>
    <row r="9085" spans="2:5" ht="50.1" customHeight="1">
      <c r="B9085" s="23">
        <v>10836</v>
      </c>
      <c r="C9085" s="23" t="s">
        <v>9594</v>
      </c>
      <c r="D9085" s="23" t="s">
        <v>12296</v>
      </c>
      <c r="E9085" s="24">
        <v>10.7</v>
      </c>
    </row>
    <row r="9086" spans="2:5" ht="50.1" customHeight="1">
      <c r="B9086" s="23">
        <v>20128</v>
      </c>
      <c r="C9086" s="23" t="s">
        <v>9595</v>
      </c>
      <c r="D9086" s="23" t="s">
        <v>12296</v>
      </c>
      <c r="E9086" s="24">
        <v>31.35</v>
      </c>
    </row>
    <row r="9087" spans="2:5" ht="50.1" customHeight="1">
      <c r="B9087" s="23">
        <v>20131</v>
      </c>
      <c r="C9087" s="23" t="s">
        <v>9596</v>
      </c>
      <c r="D9087" s="23" t="s">
        <v>12296</v>
      </c>
      <c r="E9087" s="24">
        <v>28.61</v>
      </c>
    </row>
    <row r="9088" spans="2:5" ht="50.1" customHeight="1">
      <c r="B9088" s="23">
        <v>3521</v>
      </c>
      <c r="C9088" s="23" t="s">
        <v>9597</v>
      </c>
      <c r="D9088" s="23" t="s">
        <v>12296</v>
      </c>
      <c r="E9088" s="24">
        <v>1.22</v>
      </c>
    </row>
    <row r="9089" spans="2:5" ht="50.1" customHeight="1">
      <c r="B9089" s="23">
        <v>3531</v>
      </c>
      <c r="C9089" s="23" t="s">
        <v>9598</v>
      </c>
      <c r="D9089" s="23" t="s">
        <v>12296</v>
      </c>
      <c r="E9089" s="24">
        <v>1.38</v>
      </c>
    </row>
    <row r="9090" spans="2:5" ht="50.1" customHeight="1">
      <c r="B9090" s="23">
        <v>3522</v>
      </c>
      <c r="C9090" s="23" t="s">
        <v>9599</v>
      </c>
      <c r="D9090" s="23" t="s">
        <v>12296</v>
      </c>
      <c r="E9090" s="24">
        <v>2.0499999999999998</v>
      </c>
    </row>
    <row r="9091" spans="2:5" ht="50.1" customHeight="1">
      <c r="B9091" s="23">
        <v>3527</v>
      </c>
      <c r="C9091" s="23" t="s">
        <v>9600</v>
      </c>
      <c r="D9091" s="23" t="s">
        <v>12296</v>
      </c>
      <c r="E9091" s="24">
        <v>7.06</v>
      </c>
    </row>
    <row r="9092" spans="2:5" ht="50.1" customHeight="1">
      <c r="B9092" s="23">
        <v>10835</v>
      </c>
      <c r="C9092" s="23" t="s">
        <v>9601</v>
      </c>
      <c r="D9092" s="23" t="s">
        <v>12296</v>
      </c>
      <c r="E9092" s="24">
        <v>2.2400000000000002</v>
      </c>
    </row>
    <row r="9093" spans="2:5" ht="50.1" customHeight="1">
      <c r="B9093" s="23">
        <v>3475</v>
      </c>
      <c r="C9093" s="23" t="s">
        <v>9602</v>
      </c>
      <c r="D9093" s="23" t="s">
        <v>12296</v>
      </c>
      <c r="E9093" s="24">
        <v>2.37</v>
      </c>
    </row>
    <row r="9094" spans="2:5" ht="50.1" customHeight="1">
      <c r="B9094" s="23">
        <v>3485</v>
      </c>
      <c r="C9094" s="23" t="s">
        <v>9603</v>
      </c>
      <c r="D9094" s="23" t="s">
        <v>12296</v>
      </c>
      <c r="E9094" s="24">
        <v>7.59</v>
      </c>
    </row>
    <row r="9095" spans="2:5" ht="50.1" customHeight="1">
      <c r="B9095" s="23">
        <v>3534</v>
      </c>
      <c r="C9095" s="23" t="s">
        <v>9604</v>
      </c>
      <c r="D9095" s="23" t="s">
        <v>12296</v>
      </c>
      <c r="E9095" s="24">
        <v>3</v>
      </c>
    </row>
    <row r="9096" spans="2:5" ht="50.1" customHeight="1">
      <c r="B9096" s="23">
        <v>3543</v>
      </c>
      <c r="C9096" s="23" t="s">
        <v>9605</v>
      </c>
      <c r="D9096" s="23" t="s">
        <v>12296</v>
      </c>
      <c r="E9096" s="24">
        <v>1.5</v>
      </c>
    </row>
    <row r="9097" spans="2:5" ht="50.1" customHeight="1">
      <c r="B9097" s="23">
        <v>3482</v>
      </c>
      <c r="C9097" s="23" t="s">
        <v>9606</v>
      </c>
      <c r="D9097" s="23" t="s">
        <v>12296</v>
      </c>
      <c r="E9097" s="24">
        <v>3.81</v>
      </c>
    </row>
    <row r="9098" spans="2:5" ht="50.1" customHeight="1">
      <c r="B9098" s="23">
        <v>3505</v>
      </c>
      <c r="C9098" s="23" t="s">
        <v>9607</v>
      </c>
      <c r="D9098" s="23" t="s">
        <v>12296</v>
      </c>
      <c r="E9098" s="24">
        <v>2.16</v>
      </c>
    </row>
    <row r="9099" spans="2:5" ht="50.1" customHeight="1">
      <c r="B9099" s="23">
        <v>3516</v>
      </c>
      <c r="C9099" s="23" t="s">
        <v>9608</v>
      </c>
      <c r="D9099" s="23" t="s">
        <v>12296</v>
      </c>
      <c r="E9099" s="24">
        <v>0.57999999999999996</v>
      </c>
    </row>
    <row r="9100" spans="2:5" ht="50.1" customHeight="1">
      <c r="B9100" s="23">
        <v>3517</v>
      </c>
      <c r="C9100" s="23" t="s">
        <v>9609</v>
      </c>
      <c r="D9100" s="23" t="s">
        <v>12296</v>
      </c>
      <c r="E9100" s="24">
        <v>2.04</v>
      </c>
    </row>
    <row r="9101" spans="2:5" ht="50.1" customHeight="1">
      <c r="B9101" s="23">
        <v>3515</v>
      </c>
      <c r="C9101" s="23" t="s">
        <v>9610</v>
      </c>
      <c r="D9101" s="23" t="s">
        <v>12296</v>
      </c>
      <c r="E9101" s="24">
        <v>3.5</v>
      </c>
    </row>
    <row r="9102" spans="2:5" ht="50.1" customHeight="1">
      <c r="B9102" s="23">
        <v>20147</v>
      </c>
      <c r="C9102" s="23" t="s">
        <v>9611</v>
      </c>
      <c r="D9102" s="23" t="s">
        <v>12296</v>
      </c>
      <c r="E9102" s="24">
        <v>3.77</v>
      </c>
    </row>
    <row r="9103" spans="2:5" ht="50.1" customHeight="1">
      <c r="B9103" s="23">
        <v>3524</v>
      </c>
      <c r="C9103" s="23" t="s">
        <v>9612</v>
      </c>
      <c r="D9103" s="23" t="s">
        <v>12296</v>
      </c>
      <c r="E9103" s="24">
        <v>4.47</v>
      </c>
    </row>
    <row r="9104" spans="2:5" ht="50.1" customHeight="1">
      <c r="B9104" s="23">
        <v>3532</v>
      </c>
      <c r="C9104" s="23" t="s">
        <v>9613</v>
      </c>
      <c r="D9104" s="23" t="s">
        <v>12296</v>
      </c>
      <c r="E9104" s="24">
        <v>8.18</v>
      </c>
    </row>
    <row r="9105" spans="2:5" ht="50.1" customHeight="1">
      <c r="B9105" s="23">
        <v>3528</v>
      </c>
      <c r="C9105" s="23" t="s">
        <v>9614</v>
      </c>
      <c r="D9105" s="23" t="s">
        <v>12296</v>
      </c>
      <c r="E9105" s="24">
        <v>4.6100000000000003</v>
      </c>
    </row>
    <row r="9106" spans="2:5" ht="50.1" customHeight="1">
      <c r="B9106" s="23">
        <v>37952</v>
      </c>
      <c r="C9106" s="23" t="s">
        <v>9615</v>
      </c>
      <c r="D9106" s="23" t="s">
        <v>12296</v>
      </c>
      <c r="E9106" s="24">
        <v>32.869999999999997</v>
      </c>
    </row>
    <row r="9107" spans="2:5" ht="50.1" customHeight="1">
      <c r="B9107" s="23">
        <v>37951</v>
      </c>
      <c r="C9107" s="23" t="s">
        <v>9616</v>
      </c>
      <c r="D9107" s="23" t="s">
        <v>12296</v>
      </c>
      <c r="E9107" s="24">
        <v>1.19</v>
      </c>
    </row>
    <row r="9108" spans="2:5" ht="50.1" customHeight="1">
      <c r="B9108" s="23">
        <v>3518</v>
      </c>
      <c r="C9108" s="23" t="s">
        <v>9617</v>
      </c>
      <c r="D9108" s="23" t="s">
        <v>12296</v>
      </c>
      <c r="E9108" s="24">
        <v>1.75</v>
      </c>
    </row>
    <row r="9109" spans="2:5" ht="50.1" customHeight="1">
      <c r="B9109" s="23">
        <v>3519</v>
      </c>
      <c r="C9109" s="23" t="s">
        <v>9618</v>
      </c>
      <c r="D9109" s="23" t="s">
        <v>12296</v>
      </c>
      <c r="E9109" s="24">
        <v>4.1399999999999997</v>
      </c>
    </row>
    <row r="9110" spans="2:5" ht="50.1" customHeight="1">
      <c r="B9110" s="23">
        <v>3520</v>
      </c>
      <c r="C9110" s="23" t="s">
        <v>9619</v>
      </c>
      <c r="D9110" s="23" t="s">
        <v>12296</v>
      </c>
      <c r="E9110" s="24">
        <v>4.6399999999999997</v>
      </c>
    </row>
    <row r="9111" spans="2:5" ht="50.1" customHeight="1">
      <c r="B9111" s="23">
        <v>37950</v>
      </c>
      <c r="C9111" s="23" t="s">
        <v>9620</v>
      </c>
      <c r="D9111" s="23" t="s">
        <v>12296</v>
      </c>
      <c r="E9111" s="24">
        <v>28.61</v>
      </c>
    </row>
    <row r="9112" spans="2:5" ht="50.1" customHeight="1">
      <c r="B9112" s="23">
        <v>37949</v>
      </c>
      <c r="C9112" s="23" t="s">
        <v>9621</v>
      </c>
      <c r="D9112" s="23" t="s">
        <v>12296</v>
      </c>
      <c r="E9112" s="24">
        <v>1.04</v>
      </c>
    </row>
    <row r="9113" spans="2:5" ht="50.1" customHeight="1">
      <c r="B9113" s="23">
        <v>3526</v>
      </c>
      <c r="C9113" s="23" t="s">
        <v>9622</v>
      </c>
      <c r="D9113" s="23" t="s">
        <v>12296</v>
      </c>
      <c r="E9113" s="24">
        <v>1.4</v>
      </c>
    </row>
    <row r="9114" spans="2:5" ht="50.1" customHeight="1">
      <c r="B9114" s="23">
        <v>3509</v>
      </c>
      <c r="C9114" s="23" t="s">
        <v>9623</v>
      </c>
      <c r="D9114" s="23" t="s">
        <v>12296</v>
      </c>
      <c r="E9114" s="24">
        <v>3.65</v>
      </c>
    </row>
    <row r="9115" spans="2:5" ht="50.1" customHeight="1">
      <c r="B9115" s="23">
        <v>3530</v>
      </c>
      <c r="C9115" s="23" t="s">
        <v>9624</v>
      </c>
      <c r="D9115" s="23" t="s">
        <v>12296</v>
      </c>
      <c r="E9115" s="24">
        <v>140.81</v>
      </c>
    </row>
    <row r="9116" spans="2:5" ht="50.1" customHeight="1">
      <c r="B9116" s="23">
        <v>3542</v>
      </c>
      <c r="C9116" s="23" t="s">
        <v>9625</v>
      </c>
      <c r="D9116" s="23" t="s">
        <v>12296</v>
      </c>
      <c r="E9116" s="24">
        <v>0.32</v>
      </c>
    </row>
    <row r="9117" spans="2:5" ht="50.1" customHeight="1">
      <c r="B9117" s="23">
        <v>3529</v>
      </c>
      <c r="C9117" s="23" t="s">
        <v>9626</v>
      </c>
      <c r="D9117" s="23" t="s">
        <v>12296</v>
      </c>
      <c r="E9117" s="24">
        <v>0.45</v>
      </c>
    </row>
    <row r="9118" spans="2:5" ht="50.1" customHeight="1">
      <c r="B9118" s="23">
        <v>3536</v>
      </c>
      <c r="C9118" s="23" t="s">
        <v>9627</v>
      </c>
      <c r="D9118" s="23" t="s">
        <v>12296</v>
      </c>
      <c r="E9118" s="24">
        <v>1.35</v>
      </c>
    </row>
    <row r="9119" spans="2:5" ht="50.1" customHeight="1">
      <c r="B9119" s="23">
        <v>3535</v>
      </c>
      <c r="C9119" s="23" t="s">
        <v>9628</v>
      </c>
      <c r="D9119" s="23" t="s">
        <v>12296</v>
      </c>
      <c r="E9119" s="24">
        <v>3.2</v>
      </c>
    </row>
    <row r="9120" spans="2:5" ht="50.1" customHeight="1">
      <c r="B9120" s="23">
        <v>3540</v>
      </c>
      <c r="C9120" s="23" t="s">
        <v>9629</v>
      </c>
      <c r="D9120" s="23" t="s">
        <v>12296</v>
      </c>
      <c r="E9120" s="24">
        <v>3.46</v>
      </c>
    </row>
    <row r="9121" spans="2:5" ht="50.1" customHeight="1">
      <c r="B9121" s="23">
        <v>3539</v>
      </c>
      <c r="C9121" s="23" t="s">
        <v>9630</v>
      </c>
      <c r="D9121" s="23" t="s">
        <v>12296</v>
      </c>
      <c r="E9121" s="24">
        <v>15.02</v>
      </c>
    </row>
    <row r="9122" spans="2:5" ht="50.1" customHeight="1">
      <c r="B9122" s="23">
        <v>3513</v>
      </c>
      <c r="C9122" s="23" t="s">
        <v>9631</v>
      </c>
      <c r="D9122" s="23" t="s">
        <v>12296</v>
      </c>
      <c r="E9122" s="24">
        <v>66.75</v>
      </c>
    </row>
    <row r="9123" spans="2:5" ht="50.1" customHeight="1">
      <c r="B9123" s="23">
        <v>3492</v>
      </c>
      <c r="C9123" s="23" t="s">
        <v>9632</v>
      </c>
      <c r="D9123" s="23" t="s">
        <v>12296</v>
      </c>
      <c r="E9123" s="24">
        <v>12.85</v>
      </c>
    </row>
    <row r="9124" spans="2:5" ht="50.1" customHeight="1">
      <c r="B9124" s="23">
        <v>3491</v>
      </c>
      <c r="C9124" s="23" t="s">
        <v>9633</v>
      </c>
      <c r="D9124" s="23" t="s">
        <v>12296</v>
      </c>
      <c r="E9124" s="24">
        <v>7.32</v>
      </c>
    </row>
    <row r="9125" spans="2:5" ht="50.1" customHeight="1">
      <c r="B9125" s="23">
        <v>3493</v>
      </c>
      <c r="C9125" s="23" t="s">
        <v>9634</v>
      </c>
      <c r="D9125" s="23" t="s">
        <v>12296</v>
      </c>
      <c r="E9125" s="24">
        <v>17.559999999999999</v>
      </c>
    </row>
    <row r="9126" spans="2:5" ht="50.1" customHeight="1">
      <c r="B9126" s="23">
        <v>12628</v>
      </c>
      <c r="C9126" s="23" t="s">
        <v>9635</v>
      </c>
      <c r="D9126" s="23" t="s">
        <v>12296</v>
      </c>
      <c r="E9126" s="24">
        <v>6.54</v>
      </c>
    </row>
    <row r="9127" spans="2:5" ht="50.1" customHeight="1">
      <c r="B9127" s="23">
        <v>12629</v>
      </c>
      <c r="C9127" s="23" t="s">
        <v>9636</v>
      </c>
      <c r="D9127" s="23" t="s">
        <v>12296</v>
      </c>
      <c r="E9127" s="24">
        <v>7.1</v>
      </c>
    </row>
    <row r="9128" spans="2:5" ht="50.1" customHeight="1">
      <c r="B9128" s="23">
        <v>3481</v>
      </c>
      <c r="C9128" s="23" t="s">
        <v>9637</v>
      </c>
      <c r="D9128" s="23" t="s">
        <v>12296</v>
      </c>
      <c r="E9128" s="24">
        <v>8.9</v>
      </c>
    </row>
    <row r="9129" spans="2:5" ht="50.1" customHeight="1">
      <c r="B9129" s="23">
        <v>3510</v>
      </c>
      <c r="C9129" s="23" t="s">
        <v>9638</v>
      </c>
      <c r="D9129" s="23" t="s">
        <v>12296</v>
      </c>
      <c r="E9129" s="24">
        <v>8.31</v>
      </c>
    </row>
    <row r="9130" spans="2:5" ht="50.1" customHeight="1">
      <c r="B9130" s="23">
        <v>3508</v>
      </c>
      <c r="C9130" s="23" t="s">
        <v>9639</v>
      </c>
      <c r="D9130" s="23" t="s">
        <v>12296</v>
      </c>
      <c r="E9130" s="24">
        <v>21.74</v>
      </c>
    </row>
    <row r="9131" spans="2:5" ht="50.1" customHeight="1">
      <c r="B9131" s="23">
        <v>38939</v>
      </c>
      <c r="C9131" s="23" t="s">
        <v>9640</v>
      </c>
      <c r="D9131" s="23" t="s">
        <v>12296</v>
      </c>
      <c r="E9131" s="24">
        <v>10.5</v>
      </c>
    </row>
    <row r="9132" spans="2:5" ht="50.1" customHeight="1">
      <c r="B9132" s="23">
        <v>38940</v>
      </c>
      <c r="C9132" s="23" t="s">
        <v>9641</v>
      </c>
      <c r="D9132" s="23" t="s">
        <v>12296</v>
      </c>
      <c r="E9132" s="24">
        <v>16.04</v>
      </c>
    </row>
    <row r="9133" spans="2:5" ht="50.1" customHeight="1">
      <c r="B9133" s="23">
        <v>38941</v>
      </c>
      <c r="C9133" s="23" t="s">
        <v>9642</v>
      </c>
      <c r="D9133" s="23" t="s">
        <v>12296</v>
      </c>
      <c r="E9133" s="24">
        <v>18.940000000000001</v>
      </c>
    </row>
    <row r="9134" spans="2:5" ht="50.1" customHeight="1">
      <c r="B9134" s="23">
        <v>38942</v>
      </c>
      <c r="C9134" s="23" t="s">
        <v>9643</v>
      </c>
      <c r="D9134" s="23" t="s">
        <v>12296</v>
      </c>
      <c r="E9134" s="24">
        <v>21.22</v>
      </c>
    </row>
    <row r="9135" spans="2:5" ht="50.1" customHeight="1">
      <c r="B9135" s="23">
        <v>38987</v>
      </c>
      <c r="C9135" s="23" t="s">
        <v>9644</v>
      </c>
      <c r="D9135" s="23" t="s">
        <v>12296</v>
      </c>
      <c r="E9135" s="24">
        <v>4.46</v>
      </c>
    </row>
    <row r="9136" spans="2:5" ht="50.1" customHeight="1">
      <c r="B9136" s="23">
        <v>38988</v>
      </c>
      <c r="C9136" s="23" t="s">
        <v>9645</v>
      </c>
      <c r="D9136" s="23" t="s">
        <v>12296</v>
      </c>
      <c r="E9136" s="24">
        <v>10.37</v>
      </c>
    </row>
    <row r="9137" spans="2:5" ht="50.1" customHeight="1">
      <c r="B9137" s="23">
        <v>38989</v>
      </c>
      <c r="C9137" s="23" t="s">
        <v>9646</v>
      </c>
      <c r="D9137" s="23" t="s">
        <v>12296</v>
      </c>
      <c r="E9137" s="24">
        <v>13.78</v>
      </c>
    </row>
    <row r="9138" spans="2:5" ht="50.1" customHeight="1">
      <c r="B9138" s="23">
        <v>38990</v>
      </c>
      <c r="C9138" s="23" t="s">
        <v>9647</v>
      </c>
      <c r="D9138" s="23" t="s">
        <v>12296</v>
      </c>
      <c r="E9138" s="24">
        <v>36.32</v>
      </c>
    </row>
    <row r="9139" spans="2:5" ht="50.1" customHeight="1">
      <c r="B9139" s="23">
        <v>38991</v>
      </c>
      <c r="C9139" s="23" t="s">
        <v>9648</v>
      </c>
      <c r="D9139" s="23" t="s">
        <v>12296</v>
      </c>
      <c r="E9139" s="24">
        <v>73.38</v>
      </c>
    </row>
    <row r="9140" spans="2:5" ht="50.1" customHeight="1">
      <c r="B9140" s="23">
        <v>38913</v>
      </c>
      <c r="C9140" s="23" t="s">
        <v>9649</v>
      </c>
      <c r="D9140" s="23" t="s">
        <v>12296</v>
      </c>
      <c r="E9140" s="24">
        <v>9.75</v>
      </c>
    </row>
    <row r="9141" spans="2:5" ht="50.1" customHeight="1">
      <c r="B9141" s="23">
        <v>38914</v>
      </c>
      <c r="C9141" s="23" t="s">
        <v>9650</v>
      </c>
      <c r="D9141" s="23" t="s">
        <v>12296</v>
      </c>
      <c r="E9141" s="24">
        <v>11.3</v>
      </c>
    </row>
    <row r="9142" spans="2:5" ht="50.1" customHeight="1">
      <c r="B9142" s="23">
        <v>38915</v>
      </c>
      <c r="C9142" s="23" t="s">
        <v>9651</v>
      </c>
      <c r="D9142" s="23" t="s">
        <v>12296</v>
      </c>
      <c r="E9142" s="24">
        <v>19.63</v>
      </c>
    </row>
    <row r="9143" spans="2:5" ht="50.1" customHeight="1">
      <c r="B9143" s="23">
        <v>38916</v>
      </c>
      <c r="C9143" s="23" t="s">
        <v>9652</v>
      </c>
      <c r="D9143" s="23" t="s">
        <v>12296</v>
      </c>
      <c r="E9143" s="24">
        <v>25.9</v>
      </c>
    </row>
    <row r="9144" spans="2:5" ht="50.1" customHeight="1">
      <c r="B9144" s="23">
        <v>39300</v>
      </c>
      <c r="C9144" s="23" t="s">
        <v>9653</v>
      </c>
      <c r="D9144" s="23" t="s">
        <v>12296</v>
      </c>
      <c r="E9144" s="24">
        <v>8.81</v>
      </c>
    </row>
    <row r="9145" spans="2:5" ht="50.1" customHeight="1">
      <c r="B9145" s="23">
        <v>39301</v>
      </c>
      <c r="C9145" s="23" t="s">
        <v>9654</v>
      </c>
      <c r="D9145" s="23" t="s">
        <v>12296</v>
      </c>
      <c r="E9145" s="24">
        <v>12.22</v>
      </c>
    </row>
    <row r="9146" spans="2:5" ht="50.1" customHeight="1">
      <c r="B9146" s="23">
        <v>39302</v>
      </c>
      <c r="C9146" s="23" t="s">
        <v>9655</v>
      </c>
      <c r="D9146" s="23" t="s">
        <v>12296</v>
      </c>
      <c r="E9146" s="24">
        <v>15.35</v>
      </c>
    </row>
    <row r="9147" spans="2:5" ht="50.1" customHeight="1">
      <c r="B9147" s="23">
        <v>39303</v>
      </c>
      <c r="C9147" s="23" t="s">
        <v>9656</v>
      </c>
      <c r="D9147" s="23" t="s">
        <v>12296</v>
      </c>
      <c r="E9147" s="24">
        <v>26.99</v>
      </c>
    </row>
    <row r="9148" spans="2:5" ht="50.1" customHeight="1">
      <c r="B9148" s="23">
        <v>38923</v>
      </c>
      <c r="C9148" s="23" t="s">
        <v>9657</v>
      </c>
      <c r="D9148" s="23" t="s">
        <v>12296</v>
      </c>
      <c r="E9148" s="24">
        <v>8.6</v>
      </c>
    </row>
    <row r="9149" spans="2:5" ht="50.1" customHeight="1">
      <c r="B9149" s="23">
        <v>38925</v>
      </c>
      <c r="C9149" s="23" t="s">
        <v>9658</v>
      </c>
      <c r="D9149" s="23" t="s">
        <v>12296</v>
      </c>
      <c r="E9149" s="24">
        <v>9.24</v>
      </c>
    </row>
    <row r="9150" spans="2:5" ht="50.1" customHeight="1">
      <c r="B9150" s="23">
        <v>38926</v>
      </c>
      <c r="C9150" s="23" t="s">
        <v>9659</v>
      </c>
      <c r="D9150" s="23" t="s">
        <v>12296</v>
      </c>
      <c r="E9150" s="24">
        <v>13.19</v>
      </c>
    </row>
    <row r="9151" spans="2:5" ht="50.1" customHeight="1">
      <c r="B9151" s="23">
        <v>38927</v>
      </c>
      <c r="C9151" s="23" t="s">
        <v>9660</v>
      </c>
      <c r="D9151" s="23" t="s">
        <v>12296</v>
      </c>
      <c r="E9151" s="24">
        <v>14.11</v>
      </c>
    </row>
    <row r="9152" spans="2:5" ht="50.1" customHeight="1">
      <c r="B9152" s="23">
        <v>39304</v>
      </c>
      <c r="C9152" s="23" t="s">
        <v>9661</v>
      </c>
      <c r="D9152" s="23" t="s">
        <v>12296</v>
      </c>
      <c r="E9152" s="24">
        <v>10.87</v>
      </c>
    </row>
    <row r="9153" spans="2:5" ht="50.1" customHeight="1">
      <c r="B9153" s="23">
        <v>38924</v>
      </c>
      <c r="C9153" s="23" t="s">
        <v>9662</v>
      </c>
      <c r="D9153" s="23" t="s">
        <v>12296</v>
      </c>
      <c r="E9153" s="24">
        <v>15.49</v>
      </c>
    </row>
    <row r="9154" spans="2:5" ht="50.1" customHeight="1">
      <c r="B9154" s="23">
        <v>39305</v>
      </c>
      <c r="C9154" s="23" t="s">
        <v>9663</v>
      </c>
      <c r="D9154" s="23" t="s">
        <v>12296</v>
      </c>
      <c r="E9154" s="24">
        <v>14.23</v>
      </c>
    </row>
    <row r="9155" spans="2:5" ht="50.1" customHeight="1">
      <c r="B9155" s="23">
        <v>39306</v>
      </c>
      <c r="C9155" s="23" t="s">
        <v>9664</v>
      </c>
      <c r="D9155" s="23" t="s">
        <v>12296</v>
      </c>
      <c r="E9155" s="24">
        <v>17.809999999999999</v>
      </c>
    </row>
    <row r="9156" spans="2:5" ht="50.1" customHeight="1">
      <c r="B9156" s="23">
        <v>38928</v>
      </c>
      <c r="C9156" s="23" t="s">
        <v>9665</v>
      </c>
      <c r="D9156" s="23" t="s">
        <v>12296</v>
      </c>
      <c r="E9156" s="24">
        <v>15.64</v>
      </c>
    </row>
    <row r="9157" spans="2:5" ht="50.1" customHeight="1">
      <c r="B9157" s="23">
        <v>38929</v>
      </c>
      <c r="C9157" s="23" t="s">
        <v>9666</v>
      </c>
      <c r="D9157" s="23" t="s">
        <v>12296</v>
      </c>
      <c r="E9157" s="24">
        <v>27.74</v>
      </c>
    </row>
    <row r="9158" spans="2:5" ht="50.1" customHeight="1">
      <c r="B9158" s="23">
        <v>39307</v>
      </c>
      <c r="C9158" s="23" t="s">
        <v>9667</v>
      </c>
      <c r="D9158" s="23" t="s">
        <v>12296</v>
      </c>
      <c r="E9158" s="24">
        <v>20.5</v>
      </c>
    </row>
    <row r="9159" spans="2:5" ht="50.1" customHeight="1">
      <c r="B9159" s="23">
        <v>38930</v>
      </c>
      <c r="C9159" s="23" t="s">
        <v>9668</v>
      </c>
      <c r="D9159" s="23" t="s">
        <v>12296</v>
      </c>
      <c r="E9159" s="24">
        <v>34.85</v>
      </c>
    </row>
    <row r="9160" spans="2:5" ht="50.1" customHeight="1">
      <c r="B9160" s="23">
        <v>38931</v>
      </c>
      <c r="C9160" s="23" t="s">
        <v>9669</v>
      </c>
      <c r="D9160" s="23" t="s">
        <v>12296</v>
      </c>
      <c r="E9160" s="24">
        <v>8.77</v>
      </c>
    </row>
    <row r="9161" spans="2:5" ht="50.1" customHeight="1">
      <c r="B9161" s="23">
        <v>38932</v>
      </c>
      <c r="C9161" s="23" t="s">
        <v>9670</v>
      </c>
      <c r="D9161" s="23" t="s">
        <v>12296</v>
      </c>
      <c r="E9161" s="24">
        <v>8.86</v>
      </c>
    </row>
    <row r="9162" spans="2:5" ht="50.1" customHeight="1">
      <c r="B9162" s="23">
        <v>38934</v>
      </c>
      <c r="C9162" s="23" t="s">
        <v>9671</v>
      </c>
      <c r="D9162" s="23" t="s">
        <v>12296</v>
      </c>
      <c r="E9162" s="24">
        <v>13.1</v>
      </c>
    </row>
    <row r="9163" spans="2:5" ht="50.1" customHeight="1">
      <c r="B9163" s="23">
        <v>38935</v>
      </c>
      <c r="C9163" s="23" t="s">
        <v>9672</v>
      </c>
      <c r="D9163" s="23" t="s">
        <v>12296</v>
      </c>
      <c r="E9163" s="24">
        <v>14.01</v>
      </c>
    </row>
    <row r="9164" spans="2:5" ht="50.1" customHeight="1">
      <c r="B9164" s="23">
        <v>38936</v>
      </c>
      <c r="C9164" s="23" t="s">
        <v>9673</v>
      </c>
      <c r="D9164" s="23" t="s">
        <v>12296</v>
      </c>
      <c r="E9164" s="24">
        <v>15.01</v>
      </c>
    </row>
    <row r="9165" spans="2:5" ht="50.1" customHeight="1">
      <c r="B9165" s="23">
        <v>38937</v>
      </c>
      <c r="C9165" s="23" t="s">
        <v>9674</v>
      </c>
      <c r="D9165" s="23" t="s">
        <v>12296</v>
      </c>
      <c r="E9165" s="24">
        <v>18.29</v>
      </c>
    </row>
    <row r="9166" spans="2:5" ht="50.1" customHeight="1">
      <c r="B9166" s="23">
        <v>38938</v>
      </c>
      <c r="C9166" s="23" t="s">
        <v>9675</v>
      </c>
      <c r="D9166" s="23" t="s">
        <v>12296</v>
      </c>
      <c r="E9166" s="24">
        <v>27.2</v>
      </c>
    </row>
    <row r="9167" spans="2:5" ht="50.1" customHeight="1">
      <c r="B9167" s="23">
        <v>3489</v>
      </c>
      <c r="C9167" s="23" t="s">
        <v>9676</v>
      </c>
      <c r="D9167" s="23" t="s">
        <v>12296</v>
      </c>
      <c r="E9167" s="24">
        <v>8.2200000000000006</v>
      </c>
    </row>
    <row r="9168" spans="2:5" ht="50.1" customHeight="1">
      <c r="B9168" s="23">
        <v>20151</v>
      </c>
      <c r="C9168" s="23" t="s">
        <v>9677</v>
      </c>
      <c r="D9168" s="23" t="s">
        <v>12296</v>
      </c>
      <c r="E9168" s="24">
        <v>12.88</v>
      </c>
    </row>
    <row r="9169" spans="2:5" ht="50.1" customHeight="1">
      <c r="B9169" s="23">
        <v>20152</v>
      </c>
      <c r="C9169" s="23" t="s">
        <v>9678</v>
      </c>
      <c r="D9169" s="23" t="s">
        <v>12296</v>
      </c>
      <c r="E9169" s="24">
        <v>44.84</v>
      </c>
    </row>
    <row r="9170" spans="2:5" ht="50.1" customHeight="1">
      <c r="B9170" s="23">
        <v>20148</v>
      </c>
      <c r="C9170" s="23" t="s">
        <v>9679</v>
      </c>
      <c r="D9170" s="23" t="s">
        <v>12296</v>
      </c>
      <c r="E9170" s="24">
        <v>2.56</v>
      </c>
    </row>
    <row r="9171" spans="2:5" ht="50.1" customHeight="1">
      <c r="B9171" s="23">
        <v>20149</v>
      </c>
      <c r="C9171" s="23" t="s">
        <v>9680</v>
      </c>
      <c r="D9171" s="23" t="s">
        <v>12296</v>
      </c>
      <c r="E9171" s="24">
        <v>3.96</v>
      </c>
    </row>
    <row r="9172" spans="2:5" ht="50.1" customHeight="1">
      <c r="B9172" s="23">
        <v>20150</v>
      </c>
      <c r="C9172" s="23" t="s">
        <v>9681</v>
      </c>
      <c r="D9172" s="23" t="s">
        <v>12296</v>
      </c>
      <c r="E9172" s="24">
        <v>9.25</v>
      </c>
    </row>
    <row r="9173" spans="2:5" ht="50.1" customHeight="1">
      <c r="B9173" s="23">
        <v>20157</v>
      </c>
      <c r="C9173" s="23" t="s">
        <v>9682</v>
      </c>
      <c r="D9173" s="23" t="s">
        <v>12296</v>
      </c>
      <c r="E9173" s="24">
        <v>17.38</v>
      </c>
    </row>
    <row r="9174" spans="2:5" ht="50.1" customHeight="1">
      <c r="B9174" s="23">
        <v>20158</v>
      </c>
      <c r="C9174" s="23" t="s">
        <v>9683</v>
      </c>
      <c r="D9174" s="23" t="s">
        <v>12296</v>
      </c>
      <c r="E9174" s="24">
        <v>57.76</v>
      </c>
    </row>
    <row r="9175" spans="2:5" ht="50.1" customHeight="1">
      <c r="B9175" s="23">
        <v>20154</v>
      </c>
      <c r="C9175" s="23" t="s">
        <v>9684</v>
      </c>
      <c r="D9175" s="23" t="s">
        <v>12296</v>
      </c>
      <c r="E9175" s="24">
        <v>3.29</v>
      </c>
    </row>
    <row r="9176" spans="2:5" ht="50.1" customHeight="1">
      <c r="B9176" s="23">
        <v>20155</v>
      </c>
      <c r="C9176" s="23" t="s">
        <v>9685</v>
      </c>
      <c r="D9176" s="23" t="s">
        <v>12296</v>
      </c>
      <c r="E9176" s="24">
        <v>4.93</v>
      </c>
    </row>
    <row r="9177" spans="2:5" ht="50.1" customHeight="1">
      <c r="B9177" s="23">
        <v>20156</v>
      </c>
      <c r="C9177" s="23" t="s">
        <v>9686</v>
      </c>
      <c r="D9177" s="23" t="s">
        <v>12296</v>
      </c>
      <c r="E9177" s="24">
        <v>11.1</v>
      </c>
    </row>
    <row r="9178" spans="2:5" ht="50.1" customHeight="1">
      <c r="B9178" s="23">
        <v>3512</v>
      </c>
      <c r="C9178" s="23" t="s">
        <v>9687</v>
      </c>
      <c r="D9178" s="23" t="s">
        <v>12296</v>
      </c>
      <c r="E9178" s="24">
        <v>128.77000000000001</v>
      </c>
    </row>
    <row r="9179" spans="2:5" ht="50.1" customHeight="1">
      <c r="B9179" s="23">
        <v>3499</v>
      </c>
      <c r="C9179" s="23" t="s">
        <v>9688</v>
      </c>
      <c r="D9179" s="23" t="s">
        <v>12296</v>
      </c>
      <c r="E9179" s="24">
        <v>0.54</v>
      </c>
    </row>
    <row r="9180" spans="2:5" ht="50.1" customHeight="1">
      <c r="B9180" s="23">
        <v>3500</v>
      </c>
      <c r="C9180" s="23" t="s">
        <v>9689</v>
      </c>
      <c r="D9180" s="23" t="s">
        <v>12296</v>
      </c>
      <c r="E9180" s="24">
        <v>0.92</v>
      </c>
    </row>
    <row r="9181" spans="2:5" ht="50.1" customHeight="1">
      <c r="B9181" s="23">
        <v>3501</v>
      </c>
      <c r="C9181" s="23" t="s">
        <v>9690</v>
      </c>
      <c r="D9181" s="23" t="s">
        <v>12296</v>
      </c>
      <c r="E9181" s="24">
        <v>2.67</v>
      </c>
    </row>
    <row r="9182" spans="2:5" ht="50.1" customHeight="1">
      <c r="B9182" s="23">
        <v>3502</v>
      </c>
      <c r="C9182" s="23" t="s">
        <v>9691</v>
      </c>
      <c r="D9182" s="23" t="s">
        <v>12296</v>
      </c>
      <c r="E9182" s="24">
        <v>3.8</v>
      </c>
    </row>
    <row r="9183" spans="2:5" ht="50.1" customHeight="1">
      <c r="B9183" s="23">
        <v>3503</v>
      </c>
      <c r="C9183" s="23" t="s">
        <v>9692</v>
      </c>
      <c r="D9183" s="23" t="s">
        <v>12296</v>
      </c>
      <c r="E9183" s="24">
        <v>4.55</v>
      </c>
    </row>
    <row r="9184" spans="2:5" ht="50.1" customHeight="1">
      <c r="B9184" s="23">
        <v>3477</v>
      </c>
      <c r="C9184" s="23" t="s">
        <v>9693</v>
      </c>
      <c r="D9184" s="23" t="s">
        <v>12296</v>
      </c>
      <c r="E9184" s="24">
        <v>17.62</v>
      </c>
    </row>
    <row r="9185" spans="2:5" ht="50.1" customHeight="1">
      <c r="B9185" s="23">
        <v>3478</v>
      </c>
      <c r="C9185" s="23" t="s">
        <v>9694</v>
      </c>
      <c r="D9185" s="23" t="s">
        <v>12296</v>
      </c>
      <c r="E9185" s="24">
        <v>40.5</v>
      </c>
    </row>
    <row r="9186" spans="2:5" ht="50.1" customHeight="1">
      <c r="B9186" s="23">
        <v>3525</v>
      </c>
      <c r="C9186" s="23" t="s">
        <v>9695</v>
      </c>
      <c r="D9186" s="23" t="s">
        <v>12296</v>
      </c>
      <c r="E9186" s="24">
        <v>48.05</v>
      </c>
    </row>
    <row r="9187" spans="2:5" ht="50.1" customHeight="1">
      <c r="B9187" s="23">
        <v>3511</v>
      </c>
      <c r="C9187" s="23" t="s">
        <v>9696</v>
      </c>
      <c r="D9187" s="23" t="s">
        <v>12296</v>
      </c>
      <c r="E9187" s="24">
        <v>56.38</v>
      </c>
    </row>
    <row r="9188" spans="2:5" ht="50.1" customHeight="1">
      <c r="B9188" s="23">
        <v>38917</v>
      </c>
      <c r="C9188" s="23" t="s">
        <v>9697</v>
      </c>
      <c r="D9188" s="23" t="s">
        <v>12296</v>
      </c>
      <c r="E9188" s="24">
        <v>8.39</v>
      </c>
    </row>
    <row r="9189" spans="2:5" ht="50.1" customHeight="1">
      <c r="B9189" s="23">
        <v>38919</v>
      </c>
      <c r="C9189" s="23" t="s">
        <v>9698</v>
      </c>
      <c r="D9189" s="23" t="s">
        <v>12296</v>
      </c>
      <c r="E9189" s="24">
        <v>12.49</v>
      </c>
    </row>
    <row r="9190" spans="2:5" ht="50.1" customHeight="1">
      <c r="B9190" s="23">
        <v>38922</v>
      </c>
      <c r="C9190" s="23" t="s">
        <v>9699</v>
      </c>
      <c r="D9190" s="23" t="s">
        <v>12296</v>
      </c>
      <c r="E9190" s="24">
        <v>16.14</v>
      </c>
    </row>
    <row r="9191" spans="2:5" ht="50.1" customHeight="1">
      <c r="B9191" s="23">
        <v>38921</v>
      </c>
      <c r="C9191" s="23" t="s">
        <v>9700</v>
      </c>
      <c r="D9191" s="23" t="s">
        <v>12296</v>
      </c>
      <c r="E9191" s="24">
        <v>19.95</v>
      </c>
    </row>
    <row r="9192" spans="2:5" ht="50.1" customHeight="1">
      <c r="B9192" s="23">
        <v>38918</v>
      </c>
      <c r="C9192" s="23" t="s">
        <v>9701</v>
      </c>
      <c r="D9192" s="23" t="s">
        <v>12296</v>
      </c>
      <c r="E9192" s="24">
        <v>18.96</v>
      </c>
    </row>
    <row r="9193" spans="2:5" ht="50.1" customHeight="1">
      <c r="B9193" s="23">
        <v>38920</v>
      </c>
      <c r="C9193" s="23" t="s">
        <v>9702</v>
      </c>
      <c r="D9193" s="23" t="s">
        <v>12296</v>
      </c>
      <c r="E9193" s="24">
        <v>23.7</v>
      </c>
    </row>
    <row r="9194" spans="2:5" ht="50.1" customHeight="1">
      <c r="B9194" s="23">
        <v>3104</v>
      </c>
      <c r="C9194" s="23" t="s">
        <v>9703</v>
      </c>
      <c r="D9194" s="23" t="s">
        <v>8515</v>
      </c>
      <c r="E9194" s="24">
        <v>310.20999999999998</v>
      </c>
    </row>
    <row r="9195" spans="2:5" ht="50.1" customHeight="1">
      <c r="B9195" s="23">
        <v>12032</v>
      </c>
      <c r="C9195" s="23" t="s">
        <v>9704</v>
      </c>
      <c r="D9195" s="23" t="s">
        <v>7506</v>
      </c>
      <c r="E9195" s="24">
        <v>40.69</v>
      </c>
    </row>
    <row r="9196" spans="2:5" ht="50.1" customHeight="1">
      <c r="B9196" s="23">
        <v>12030</v>
      </c>
      <c r="C9196" s="23" t="s">
        <v>9705</v>
      </c>
      <c r="D9196" s="23" t="s">
        <v>7506</v>
      </c>
      <c r="E9196" s="24">
        <v>38.229999999999997</v>
      </c>
    </row>
    <row r="9197" spans="2:5" ht="50.1" customHeight="1">
      <c r="B9197" s="23">
        <v>10908</v>
      </c>
      <c r="C9197" s="23" t="s">
        <v>9706</v>
      </c>
      <c r="D9197" s="23" t="s">
        <v>12296</v>
      </c>
      <c r="E9197" s="24">
        <v>9.73</v>
      </c>
    </row>
    <row r="9198" spans="2:5" ht="50.1" customHeight="1">
      <c r="B9198" s="23">
        <v>10909</v>
      </c>
      <c r="C9198" s="23" t="s">
        <v>9707</v>
      </c>
      <c r="D9198" s="23" t="s">
        <v>12296</v>
      </c>
      <c r="E9198" s="24">
        <v>15.52</v>
      </c>
    </row>
    <row r="9199" spans="2:5" ht="50.1" customHeight="1">
      <c r="B9199" s="23">
        <v>3669</v>
      </c>
      <c r="C9199" s="23" t="s">
        <v>9708</v>
      </c>
      <c r="D9199" s="23" t="s">
        <v>12296</v>
      </c>
      <c r="E9199" s="24">
        <v>6.65</v>
      </c>
    </row>
    <row r="9200" spans="2:5" ht="50.1" customHeight="1">
      <c r="B9200" s="23">
        <v>20138</v>
      </c>
      <c r="C9200" s="23" t="s">
        <v>9709</v>
      </c>
      <c r="D9200" s="23" t="s">
        <v>12296</v>
      </c>
      <c r="E9200" s="24">
        <v>33.049999999999997</v>
      </c>
    </row>
    <row r="9201" spans="2:5" ht="50.1" customHeight="1">
      <c r="B9201" s="23">
        <v>20139</v>
      </c>
      <c r="C9201" s="23" t="s">
        <v>9710</v>
      </c>
      <c r="D9201" s="23" t="s">
        <v>12296</v>
      </c>
      <c r="E9201" s="24">
        <v>55.52</v>
      </c>
    </row>
    <row r="9202" spans="2:5" ht="50.1" customHeight="1">
      <c r="B9202" s="23">
        <v>3668</v>
      </c>
      <c r="C9202" s="23" t="s">
        <v>9711</v>
      </c>
      <c r="D9202" s="23" t="s">
        <v>12296</v>
      </c>
      <c r="E9202" s="24">
        <v>22.01</v>
      </c>
    </row>
    <row r="9203" spans="2:5" ht="50.1" customHeight="1">
      <c r="B9203" s="23">
        <v>3656</v>
      </c>
      <c r="C9203" s="23" t="s">
        <v>9712</v>
      </c>
      <c r="D9203" s="23" t="s">
        <v>12296</v>
      </c>
      <c r="E9203" s="24">
        <v>10.91</v>
      </c>
    </row>
    <row r="9204" spans="2:5" ht="50.1" customHeight="1">
      <c r="B9204" s="23">
        <v>10911</v>
      </c>
      <c r="C9204" s="23" t="s">
        <v>9713</v>
      </c>
      <c r="D9204" s="23" t="s">
        <v>12296</v>
      </c>
      <c r="E9204" s="24">
        <v>12.11</v>
      </c>
    </row>
    <row r="9205" spans="2:5" ht="50.1" customHeight="1">
      <c r="B9205" s="23">
        <v>3654</v>
      </c>
      <c r="C9205" s="23" t="s">
        <v>9714</v>
      </c>
      <c r="D9205" s="23" t="s">
        <v>12296</v>
      </c>
      <c r="E9205" s="24">
        <v>2.86</v>
      </c>
    </row>
    <row r="9206" spans="2:5" ht="50.1" customHeight="1">
      <c r="B9206" s="23">
        <v>3664</v>
      </c>
      <c r="C9206" s="23" t="s">
        <v>9715</v>
      </c>
      <c r="D9206" s="23" t="s">
        <v>12296</v>
      </c>
      <c r="E9206" s="24">
        <v>3.55</v>
      </c>
    </row>
    <row r="9207" spans="2:5" ht="50.1" customHeight="1">
      <c r="B9207" s="23">
        <v>3657</v>
      </c>
      <c r="C9207" s="23" t="s">
        <v>9716</v>
      </c>
      <c r="D9207" s="23" t="s">
        <v>12296</v>
      </c>
      <c r="E9207" s="24">
        <v>3.82</v>
      </c>
    </row>
    <row r="9208" spans="2:5" ht="50.1" customHeight="1">
      <c r="B9208" s="23">
        <v>12625</v>
      </c>
      <c r="C9208" s="23" t="s">
        <v>9717</v>
      </c>
      <c r="D9208" s="23" t="s">
        <v>12296</v>
      </c>
      <c r="E9208" s="24">
        <v>8.9700000000000006</v>
      </c>
    </row>
    <row r="9209" spans="2:5" ht="50.1" customHeight="1">
      <c r="B9209" s="23">
        <v>20136</v>
      </c>
      <c r="C9209" s="23" t="s">
        <v>9718</v>
      </c>
      <c r="D9209" s="23" t="s">
        <v>12296</v>
      </c>
      <c r="E9209" s="24">
        <v>74.58</v>
      </c>
    </row>
    <row r="9210" spans="2:5" ht="50.1" customHeight="1">
      <c r="B9210" s="23">
        <v>20144</v>
      </c>
      <c r="C9210" s="23" t="s">
        <v>9719</v>
      </c>
      <c r="D9210" s="23" t="s">
        <v>12296</v>
      </c>
      <c r="E9210" s="24">
        <v>32.76</v>
      </c>
    </row>
    <row r="9211" spans="2:5" ht="50.1" customHeight="1">
      <c r="B9211" s="23">
        <v>20143</v>
      </c>
      <c r="C9211" s="23" t="s">
        <v>9720</v>
      </c>
      <c r="D9211" s="23" t="s">
        <v>12296</v>
      </c>
      <c r="E9211" s="24">
        <v>30.6</v>
      </c>
    </row>
    <row r="9212" spans="2:5" ht="50.1" customHeight="1">
      <c r="B9212" s="23">
        <v>20145</v>
      </c>
      <c r="C9212" s="23" t="s">
        <v>9721</v>
      </c>
      <c r="D9212" s="23" t="s">
        <v>12296</v>
      </c>
      <c r="E9212" s="24">
        <v>86.83</v>
      </c>
    </row>
    <row r="9213" spans="2:5" ht="50.1" customHeight="1">
      <c r="B9213" s="23">
        <v>20146</v>
      </c>
      <c r="C9213" s="23" t="s">
        <v>9722</v>
      </c>
      <c r="D9213" s="23" t="s">
        <v>12296</v>
      </c>
      <c r="E9213" s="24">
        <v>97.91</v>
      </c>
    </row>
    <row r="9214" spans="2:5" ht="50.1" customHeight="1">
      <c r="B9214" s="23">
        <v>20140</v>
      </c>
      <c r="C9214" s="23" t="s">
        <v>9723</v>
      </c>
      <c r="D9214" s="23" t="s">
        <v>12296</v>
      </c>
      <c r="E9214" s="24">
        <v>3.9</v>
      </c>
    </row>
    <row r="9215" spans="2:5" ht="50.1" customHeight="1">
      <c r="B9215" s="23">
        <v>20141</v>
      </c>
      <c r="C9215" s="23" t="s">
        <v>9724</v>
      </c>
      <c r="D9215" s="23" t="s">
        <v>12296</v>
      </c>
      <c r="E9215" s="24">
        <v>6.84</v>
      </c>
    </row>
    <row r="9216" spans="2:5" ht="50.1" customHeight="1">
      <c r="B9216" s="23">
        <v>20142</v>
      </c>
      <c r="C9216" s="23" t="s">
        <v>9725</v>
      </c>
      <c r="D9216" s="23" t="s">
        <v>12296</v>
      </c>
      <c r="E9216" s="24">
        <v>20.94</v>
      </c>
    </row>
    <row r="9217" spans="2:5" ht="50.1" customHeight="1">
      <c r="B9217" s="23">
        <v>3659</v>
      </c>
      <c r="C9217" s="23" t="s">
        <v>9726</v>
      </c>
      <c r="D9217" s="23" t="s">
        <v>12296</v>
      </c>
      <c r="E9217" s="24">
        <v>9.08</v>
      </c>
    </row>
    <row r="9218" spans="2:5" ht="50.1" customHeight="1">
      <c r="B9218" s="23">
        <v>3660</v>
      </c>
      <c r="C9218" s="23" t="s">
        <v>9727</v>
      </c>
      <c r="D9218" s="23" t="s">
        <v>12296</v>
      </c>
      <c r="E9218" s="24">
        <v>13.09</v>
      </c>
    </row>
    <row r="9219" spans="2:5" ht="50.1" customHeight="1">
      <c r="B9219" s="23">
        <v>3662</v>
      </c>
      <c r="C9219" s="23" t="s">
        <v>9728</v>
      </c>
      <c r="D9219" s="23" t="s">
        <v>12296</v>
      </c>
      <c r="E9219" s="24">
        <v>4.9400000000000004</v>
      </c>
    </row>
    <row r="9220" spans="2:5" ht="50.1" customHeight="1">
      <c r="B9220" s="23">
        <v>3661</v>
      </c>
      <c r="C9220" s="23" t="s">
        <v>9729</v>
      </c>
      <c r="D9220" s="23" t="s">
        <v>12296</v>
      </c>
      <c r="E9220" s="24">
        <v>7.27</v>
      </c>
    </row>
    <row r="9221" spans="2:5" ht="50.1" customHeight="1">
      <c r="B9221" s="23">
        <v>3658</v>
      </c>
      <c r="C9221" s="23" t="s">
        <v>9730</v>
      </c>
      <c r="D9221" s="23" t="s">
        <v>12296</v>
      </c>
      <c r="E9221" s="24">
        <v>9.26</v>
      </c>
    </row>
    <row r="9222" spans="2:5" ht="50.1" customHeight="1">
      <c r="B9222" s="23">
        <v>3670</v>
      </c>
      <c r="C9222" s="23" t="s">
        <v>9731</v>
      </c>
      <c r="D9222" s="23" t="s">
        <v>12296</v>
      </c>
      <c r="E9222" s="24">
        <v>12.08</v>
      </c>
    </row>
    <row r="9223" spans="2:5" ht="50.1" customHeight="1">
      <c r="B9223" s="23">
        <v>3666</v>
      </c>
      <c r="C9223" s="23" t="s">
        <v>9732</v>
      </c>
      <c r="D9223" s="23" t="s">
        <v>12296</v>
      </c>
      <c r="E9223" s="24">
        <v>2.04</v>
      </c>
    </row>
    <row r="9224" spans="2:5" ht="50.1" customHeight="1">
      <c r="B9224" s="23">
        <v>14157</v>
      </c>
      <c r="C9224" s="23" t="s">
        <v>9733</v>
      </c>
      <c r="D9224" s="23" t="s">
        <v>12296</v>
      </c>
      <c r="E9224" s="24">
        <v>1.3</v>
      </c>
    </row>
    <row r="9225" spans="2:5" ht="50.1" customHeight="1">
      <c r="B9225" s="23">
        <v>3653</v>
      </c>
      <c r="C9225" s="23" t="s">
        <v>9734</v>
      </c>
      <c r="D9225" s="23" t="s">
        <v>12296</v>
      </c>
      <c r="E9225" s="24">
        <v>47.19</v>
      </c>
    </row>
    <row r="9226" spans="2:5" ht="50.1" customHeight="1">
      <c r="B9226" s="23">
        <v>3649</v>
      </c>
      <c r="C9226" s="23" t="s">
        <v>9735</v>
      </c>
      <c r="D9226" s="23" t="s">
        <v>12296</v>
      </c>
      <c r="E9226" s="24">
        <v>97.76</v>
      </c>
    </row>
    <row r="9227" spans="2:5" ht="50.1" customHeight="1">
      <c r="B9227" s="23">
        <v>42696</v>
      </c>
      <c r="C9227" s="23" t="s">
        <v>9736</v>
      </c>
      <c r="D9227" s="23" t="s">
        <v>12296</v>
      </c>
      <c r="E9227" s="24">
        <v>273.52</v>
      </c>
    </row>
    <row r="9228" spans="2:5" ht="50.1" customHeight="1">
      <c r="B9228" s="23">
        <v>42697</v>
      </c>
      <c r="C9228" s="23" t="s">
        <v>9737</v>
      </c>
      <c r="D9228" s="23" t="s">
        <v>12296</v>
      </c>
      <c r="E9228" s="24">
        <v>411.92</v>
      </c>
    </row>
    <row r="9229" spans="2:5" ht="50.1" customHeight="1">
      <c r="B9229" s="23">
        <v>42698</v>
      </c>
      <c r="C9229" s="23" t="s">
        <v>9738</v>
      </c>
      <c r="D9229" s="23" t="s">
        <v>12296</v>
      </c>
      <c r="E9229" s="24">
        <v>573.79999999999995</v>
      </c>
    </row>
    <row r="9230" spans="2:5" ht="50.1" customHeight="1">
      <c r="B9230" s="23">
        <v>39875</v>
      </c>
      <c r="C9230" s="23" t="s">
        <v>9739</v>
      </c>
      <c r="D9230" s="23" t="s">
        <v>12296</v>
      </c>
      <c r="E9230" s="24">
        <v>333.68</v>
      </c>
    </row>
    <row r="9231" spans="2:5" ht="50.1" customHeight="1">
      <c r="B9231" s="23">
        <v>39876</v>
      </c>
      <c r="C9231" s="23" t="s">
        <v>9740</v>
      </c>
      <c r="D9231" s="23" t="s">
        <v>12296</v>
      </c>
      <c r="E9231" s="24">
        <v>417.77</v>
      </c>
    </row>
    <row r="9232" spans="2:5" ht="50.1" customHeight="1">
      <c r="B9232" s="23">
        <v>39877</v>
      </c>
      <c r="C9232" s="23" t="s">
        <v>9741</v>
      </c>
      <c r="D9232" s="23" t="s">
        <v>12296</v>
      </c>
      <c r="E9232" s="24">
        <v>579.42999999999995</v>
      </c>
    </row>
    <row r="9233" spans="2:5" ht="50.1" customHeight="1">
      <c r="B9233" s="23">
        <v>39878</v>
      </c>
      <c r="C9233" s="23" t="s">
        <v>9742</v>
      </c>
      <c r="D9233" s="23" t="s">
        <v>12296</v>
      </c>
      <c r="E9233" s="24">
        <v>765.33</v>
      </c>
    </row>
    <row r="9234" spans="2:5" ht="50.1" customHeight="1">
      <c r="B9234" s="23">
        <v>39872</v>
      </c>
      <c r="C9234" s="23" t="s">
        <v>9743</v>
      </c>
      <c r="D9234" s="23" t="s">
        <v>12296</v>
      </c>
      <c r="E9234" s="24">
        <v>228.83</v>
      </c>
    </row>
    <row r="9235" spans="2:5" ht="50.1" customHeight="1">
      <c r="B9235" s="23">
        <v>39873</v>
      </c>
      <c r="C9235" s="23" t="s">
        <v>9744</v>
      </c>
      <c r="D9235" s="23" t="s">
        <v>12296</v>
      </c>
      <c r="E9235" s="24">
        <v>265.43</v>
      </c>
    </row>
    <row r="9236" spans="2:5" ht="50.1" customHeight="1">
      <c r="B9236" s="23">
        <v>39874</v>
      </c>
      <c r="C9236" s="23" t="s">
        <v>9745</v>
      </c>
      <c r="D9236" s="23" t="s">
        <v>12296</v>
      </c>
      <c r="E9236" s="24">
        <v>291.54000000000002</v>
      </c>
    </row>
    <row r="9237" spans="2:5" ht="50.1" customHeight="1">
      <c r="B9237" s="23">
        <v>3674</v>
      </c>
      <c r="C9237" s="23" t="s">
        <v>9746</v>
      </c>
      <c r="D9237" s="23" t="s">
        <v>12293</v>
      </c>
      <c r="E9237" s="24">
        <v>58.37</v>
      </c>
    </row>
    <row r="9238" spans="2:5" ht="50.1" customHeight="1">
      <c r="B9238" s="23">
        <v>3681</v>
      </c>
      <c r="C9238" s="23" t="s">
        <v>9747</v>
      </c>
      <c r="D9238" s="23" t="s">
        <v>12293</v>
      </c>
      <c r="E9238" s="24">
        <v>86.85</v>
      </c>
    </row>
    <row r="9239" spans="2:5" ht="50.1" customHeight="1">
      <c r="B9239" s="23">
        <v>3676</v>
      </c>
      <c r="C9239" s="23" t="s">
        <v>9748</v>
      </c>
      <c r="D9239" s="23" t="s">
        <v>12293</v>
      </c>
      <c r="E9239" s="24">
        <v>326.87</v>
      </c>
    </row>
    <row r="9240" spans="2:5" ht="50.1" customHeight="1">
      <c r="B9240" s="23">
        <v>3679</v>
      </c>
      <c r="C9240" s="23" t="s">
        <v>9749</v>
      </c>
      <c r="D9240" s="23" t="s">
        <v>12293</v>
      </c>
      <c r="E9240" s="24">
        <v>270.42</v>
      </c>
    </row>
    <row r="9241" spans="2:5" ht="50.1" customHeight="1">
      <c r="B9241" s="23">
        <v>3672</v>
      </c>
      <c r="C9241" s="23" t="s">
        <v>9750</v>
      </c>
      <c r="D9241" s="23" t="s">
        <v>12293</v>
      </c>
      <c r="E9241" s="24">
        <v>0.92</v>
      </c>
    </row>
    <row r="9242" spans="2:5" ht="50.1" customHeight="1">
      <c r="B9242" s="23">
        <v>3671</v>
      </c>
      <c r="C9242" s="23" t="s">
        <v>9751</v>
      </c>
      <c r="D9242" s="23" t="s">
        <v>12293</v>
      </c>
      <c r="E9242" s="24">
        <v>0.87</v>
      </c>
    </row>
    <row r="9243" spans="2:5" ht="50.1" customHeight="1">
      <c r="B9243" s="23">
        <v>3673</v>
      </c>
      <c r="C9243" s="23" t="s">
        <v>9752</v>
      </c>
      <c r="D9243" s="23" t="s">
        <v>12293</v>
      </c>
      <c r="E9243" s="24">
        <v>1.36</v>
      </c>
    </row>
    <row r="9244" spans="2:5" ht="50.1" customHeight="1">
      <c r="B9244" s="23">
        <v>38394</v>
      </c>
      <c r="C9244" s="23" t="s">
        <v>9753</v>
      </c>
      <c r="D9244" s="23" t="s">
        <v>12296</v>
      </c>
      <c r="E9244" s="24">
        <v>228.74</v>
      </c>
    </row>
    <row r="9245" spans="2:5" ht="50.1" customHeight="1">
      <c r="B9245" s="23">
        <v>3729</v>
      </c>
      <c r="C9245" s="23" t="s">
        <v>9754</v>
      </c>
      <c r="D9245" s="23" t="s">
        <v>12296</v>
      </c>
      <c r="E9245" s="24">
        <v>39.06</v>
      </c>
    </row>
    <row r="9246" spans="2:5" ht="50.1" customHeight="1">
      <c r="B9246" s="23">
        <v>39357</v>
      </c>
      <c r="C9246" s="23" t="s">
        <v>9755</v>
      </c>
      <c r="D9246" s="23" t="s">
        <v>12296</v>
      </c>
      <c r="E9246" s="24">
        <v>76.260000000000005</v>
      </c>
    </row>
    <row r="9247" spans="2:5" ht="50.1" customHeight="1">
      <c r="B9247" s="23">
        <v>39358</v>
      </c>
      <c r="C9247" s="23" t="s">
        <v>9756</v>
      </c>
      <c r="D9247" s="23" t="s">
        <v>12296</v>
      </c>
      <c r="E9247" s="24">
        <v>83.63</v>
      </c>
    </row>
    <row r="9248" spans="2:5" ht="50.1" customHeight="1">
      <c r="B9248" s="23">
        <v>39356</v>
      </c>
      <c r="C9248" s="23" t="s">
        <v>9757</v>
      </c>
      <c r="D9248" s="23" t="s">
        <v>12296</v>
      </c>
      <c r="E9248" s="24">
        <v>142.66999999999999</v>
      </c>
    </row>
    <row r="9249" spans="2:5" ht="50.1" customHeight="1">
      <c r="B9249" s="23">
        <v>39355</v>
      </c>
      <c r="C9249" s="23" t="s">
        <v>9758</v>
      </c>
      <c r="D9249" s="23" t="s">
        <v>12296</v>
      </c>
      <c r="E9249" s="24">
        <v>122.77</v>
      </c>
    </row>
    <row r="9250" spans="2:5" ht="50.1" customHeight="1">
      <c r="B9250" s="23">
        <v>39353</v>
      </c>
      <c r="C9250" s="23" t="s">
        <v>9759</v>
      </c>
      <c r="D9250" s="23" t="s">
        <v>12296</v>
      </c>
      <c r="E9250" s="24">
        <v>168.36</v>
      </c>
    </row>
    <row r="9251" spans="2:5" ht="50.1" customHeight="1">
      <c r="B9251" s="23">
        <v>39354</v>
      </c>
      <c r="C9251" s="23" t="s">
        <v>9760</v>
      </c>
      <c r="D9251" s="23" t="s">
        <v>12296</v>
      </c>
      <c r="E9251" s="24">
        <v>167.8</v>
      </c>
    </row>
    <row r="9252" spans="2:5" ht="50.1" customHeight="1">
      <c r="B9252" s="23">
        <v>39398</v>
      </c>
      <c r="C9252" s="23" t="s">
        <v>9761</v>
      </c>
      <c r="D9252" s="23" t="s">
        <v>12296</v>
      </c>
      <c r="E9252" s="24">
        <v>60.79</v>
      </c>
    </row>
    <row r="9253" spans="2:5" ht="50.1" customHeight="1">
      <c r="B9253" s="23">
        <v>13343</v>
      </c>
      <c r="C9253" s="23" t="s">
        <v>9762</v>
      </c>
      <c r="D9253" s="23" t="s">
        <v>12296</v>
      </c>
      <c r="E9253" s="24">
        <v>26.37</v>
      </c>
    </row>
    <row r="9254" spans="2:5" ht="50.1" customHeight="1">
      <c r="B9254" s="23">
        <v>12118</v>
      </c>
      <c r="C9254" s="23" t="s">
        <v>9763</v>
      </c>
      <c r="D9254" s="23" t="s">
        <v>12296</v>
      </c>
      <c r="E9254" s="24">
        <v>15.48</v>
      </c>
    </row>
    <row r="9255" spans="2:5" ht="50.1" customHeight="1">
      <c r="B9255" s="23">
        <v>39482</v>
      </c>
      <c r="C9255" s="23" t="s">
        <v>9764</v>
      </c>
      <c r="D9255" s="23" t="s">
        <v>12296</v>
      </c>
      <c r="E9255" s="24">
        <v>301.41000000000003</v>
      </c>
    </row>
    <row r="9256" spans="2:5" ht="50.1" customHeight="1">
      <c r="B9256" s="23">
        <v>39486</v>
      </c>
      <c r="C9256" s="23" t="s">
        <v>9765</v>
      </c>
      <c r="D9256" s="23" t="s">
        <v>12296</v>
      </c>
      <c r="E9256" s="24">
        <v>265.55</v>
      </c>
    </row>
    <row r="9257" spans="2:5" ht="50.1" customHeight="1">
      <c r="B9257" s="23">
        <v>39483</v>
      </c>
      <c r="C9257" s="23" t="s">
        <v>9766</v>
      </c>
      <c r="D9257" s="23" t="s">
        <v>12296</v>
      </c>
      <c r="E9257" s="24">
        <v>287.47000000000003</v>
      </c>
    </row>
    <row r="9258" spans="2:5" ht="50.1" customHeight="1">
      <c r="B9258" s="23">
        <v>39487</v>
      </c>
      <c r="C9258" s="23" t="s">
        <v>9767</v>
      </c>
      <c r="D9258" s="23" t="s">
        <v>12296</v>
      </c>
      <c r="E9258" s="24">
        <v>268.29000000000002</v>
      </c>
    </row>
    <row r="9259" spans="2:5" ht="50.1" customHeight="1">
      <c r="B9259" s="23">
        <v>39484</v>
      </c>
      <c r="C9259" s="23" t="s">
        <v>9768</v>
      </c>
      <c r="D9259" s="23" t="s">
        <v>12296</v>
      </c>
      <c r="E9259" s="24">
        <v>290.22000000000003</v>
      </c>
    </row>
    <row r="9260" spans="2:5" ht="50.1" customHeight="1">
      <c r="B9260" s="23">
        <v>39488</v>
      </c>
      <c r="C9260" s="23" t="s">
        <v>9769</v>
      </c>
      <c r="D9260" s="23" t="s">
        <v>12296</v>
      </c>
      <c r="E9260" s="24">
        <v>271.02999999999997</v>
      </c>
    </row>
    <row r="9261" spans="2:5" ht="50.1" customHeight="1">
      <c r="B9261" s="23">
        <v>39485</v>
      </c>
      <c r="C9261" s="23" t="s">
        <v>9770</v>
      </c>
      <c r="D9261" s="23" t="s">
        <v>12296</v>
      </c>
      <c r="E9261" s="24">
        <v>303.93</v>
      </c>
    </row>
    <row r="9262" spans="2:5" ht="50.1" customHeight="1">
      <c r="B9262" s="23">
        <v>39489</v>
      </c>
      <c r="C9262" s="23" t="s">
        <v>9771</v>
      </c>
      <c r="D9262" s="23" t="s">
        <v>12296</v>
      </c>
      <c r="E9262" s="24">
        <v>284.75</v>
      </c>
    </row>
    <row r="9263" spans="2:5" ht="50.1" customHeight="1">
      <c r="B9263" s="23">
        <v>39494</v>
      </c>
      <c r="C9263" s="23" t="s">
        <v>9772</v>
      </c>
      <c r="D9263" s="23" t="s">
        <v>12296</v>
      </c>
      <c r="E9263" s="24">
        <v>290.45</v>
      </c>
    </row>
    <row r="9264" spans="2:5" ht="50.1" customHeight="1">
      <c r="B9264" s="23">
        <v>39490</v>
      </c>
      <c r="C9264" s="23" t="s">
        <v>9773</v>
      </c>
      <c r="D9264" s="23" t="s">
        <v>12296</v>
      </c>
      <c r="E9264" s="24">
        <v>329.25</v>
      </c>
    </row>
    <row r="9265" spans="2:5" ht="50.1" customHeight="1">
      <c r="B9265" s="23">
        <v>39495</v>
      </c>
      <c r="C9265" s="23" t="s">
        <v>9774</v>
      </c>
      <c r="D9265" s="23" t="s">
        <v>12296</v>
      </c>
      <c r="E9265" s="24">
        <v>301.41000000000003</v>
      </c>
    </row>
    <row r="9266" spans="2:5" ht="50.1" customHeight="1">
      <c r="B9266" s="23">
        <v>39491</v>
      </c>
      <c r="C9266" s="23" t="s">
        <v>9775</v>
      </c>
      <c r="D9266" s="23" t="s">
        <v>12296</v>
      </c>
      <c r="E9266" s="24">
        <v>339.77</v>
      </c>
    </row>
    <row r="9267" spans="2:5" ht="50.1" customHeight="1">
      <c r="B9267" s="23">
        <v>39496</v>
      </c>
      <c r="C9267" s="23" t="s">
        <v>9776</v>
      </c>
      <c r="D9267" s="23" t="s">
        <v>12296</v>
      </c>
      <c r="E9267" s="24">
        <v>312.26</v>
      </c>
    </row>
    <row r="9268" spans="2:5" ht="50.1" customHeight="1">
      <c r="B9268" s="23">
        <v>39492</v>
      </c>
      <c r="C9268" s="23" t="s">
        <v>9777</v>
      </c>
      <c r="D9268" s="23" t="s">
        <v>12296</v>
      </c>
      <c r="E9268" s="24">
        <v>341.86</v>
      </c>
    </row>
    <row r="9269" spans="2:5" ht="50.1" customHeight="1">
      <c r="B9269" s="23">
        <v>39497</v>
      </c>
      <c r="C9269" s="23" t="s">
        <v>9778</v>
      </c>
      <c r="D9269" s="23" t="s">
        <v>12296</v>
      </c>
      <c r="E9269" s="24">
        <v>323.22000000000003</v>
      </c>
    </row>
    <row r="9270" spans="2:5" ht="50.1" customHeight="1">
      <c r="B9270" s="23">
        <v>39493</v>
      </c>
      <c r="C9270" s="23" t="s">
        <v>9779</v>
      </c>
      <c r="D9270" s="23" t="s">
        <v>12296</v>
      </c>
      <c r="E9270" s="24">
        <v>361.69</v>
      </c>
    </row>
    <row r="9271" spans="2:5" ht="50.1" customHeight="1">
      <c r="B9271" s="23">
        <v>39500</v>
      </c>
      <c r="C9271" s="23" t="s">
        <v>9780</v>
      </c>
      <c r="D9271" s="23" t="s">
        <v>12296</v>
      </c>
      <c r="E9271" s="24">
        <v>362.88</v>
      </c>
    </row>
    <row r="9272" spans="2:5" ht="50.1" customHeight="1">
      <c r="B9272" s="23">
        <v>39498</v>
      </c>
      <c r="C9272" s="23" t="s">
        <v>9781</v>
      </c>
      <c r="D9272" s="23" t="s">
        <v>12296</v>
      </c>
      <c r="E9272" s="24">
        <v>403.51</v>
      </c>
    </row>
    <row r="9273" spans="2:5" ht="50.1" customHeight="1">
      <c r="B9273" s="23">
        <v>39501</v>
      </c>
      <c r="C9273" s="23" t="s">
        <v>9782</v>
      </c>
      <c r="D9273" s="23" t="s">
        <v>12296</v>
      </c>
      <c r="E9273" s="24">
        <v>372.33</v>
      </c>
    </row>
    <row r="9274" spans="2:5" ht="50.1" customHeight="1">
      <c r="B9274" s="23">
        <v>39499</v>
      </c>
      <c r="C9274" s="23" t="s">
        <v>9783</v>
      </c>
      <c r="D9274" s="23" t="s">
        <v>12296</v>
      </c>
      <c r="E9274" s="24">
        <v>437.73</v>
      </c>
    </row>
    <row r="9275" spans="2:5" ht="50.1" customHeight="1">
      <c r="B9275" s="23">
        <v>3733</v>
      </c>
      <c r="C9275" s="23" t="s">
        <v>9784</v>
      </c>
      <c r="D9275" s="23" t="s">
        <v>12297</v>
      </c>
      <c r="E9275" s="24">
        <v>32.32</v>
      </c>
    </row>
    <row r="9276" spans="2:5" ht="50.1" customHeight="1">
      <c r="B9276" s="23">
        <v>3731</v>
      </c>
      <c r="C9276" s="23" t="s">
        <v>9785</v>
      </c>
      <c r="D9276" s="23" t="s">
        <v>12297</v>
      </c>
      <c r="E9276" s="24">
        <v>30</v>
      </c>
    </row>
    <row r="9277" spans="2:5" ht="50.1" customHeight="1">
      <c r="B9277" s="23">
        <v>38137</v>
      </c>
      <c r="C9277" s="23" t="s">
        <v>9786</v>
      </c>
      <c r="D9277" s="23" t="s">
        <v>12297</v>
      </c>
      <c r="E9277" s="24">
        <v>30.17</v>
      </c>
    </row>
    <row r="9278" spans="2:5" ht="50.1" customHeight="1">
      <c r="B9278" s="23">
        <v>38135</v>
      </c>
      <c r="C9278" s="23" t="s">
        <v>9787</v>
      </c>
      <c r="D9278" s="23" t="s">
        <v>12297</v>
      </c>
      <c r="E9278" s="24">
        <v>38.25</v>
      </c>
    </row>
    <row r="9279" spans="2:5" ht="50.1" customHeight="1">
      <c r="B9279" s="23">
        <v>38138</v>
      </c>
      <c r="C9279" s="23" t="s">
        <v>9788</v>
      </c>
      <c r="D9279" s="23" t="s">
        <v>12297</v>
      </c>
      <c r="E9279" s="24">
        <v>29.63</v>
      </c>
    </row>
    <row r="9280" spans="2:5" ht="50.1" customHeight="1">
      <c r="B9280" s="23">
        <v>3736</v>
      </c>
      <c r="C9280" s="23" t="s">
        <v>9789</v>
      </c>
      <c r="D9280" s="23" t="s">
        <v>12297</v>
      </c>
      <c r="E9280" s="24">
        <v>33</v>
      </c>
    </row>
    <row r="9281" spans="2:5" ht="50.1" customHeight="1">
      <c r="B9281" s="23">
        <v>3741</v>
      </c>
      <c r="C9281" s="23" t="s">
        <v>9790</v>
      </c>
      <c r="D9281" s="23" t="s">
        <v>12297</v>
      </c>
      <c r="E9281" s="24">
        <v>34.4</v>
      </c>
    </row>
    <row r="9282" spans="2:5" ht="50.1" customHeight="1">
      <c r="B9282" s="23">
        <v>3745</v>
      </c>
      <c r="C9282" s="23" t="s">
        <v>9791</v>
      </c>
      <c r="D9282" s="23" t="s">
        <v>12297</v>
      </c>
      <c r="E9282" s="24">
        <v>37.090000000000003</v>
      </c>
    </row>
    <row r="9283" spans="2:5" ht="50.1" customHeight="1">
      <c r="B9283" s="23">
        <v>3743</v>
      </c>
      <c r="C9283" s="23" t="s">
        <v>9792</v>
      </c>
      <c r="D9283" s="23" t="s">
        <v>12297</v>
      </c>
      <c r="E9283" s="24">
        <v>34.270000000000003</v>
      </c>
    </row>
    <row r="9284" spans="2:5" ht="50.1" customHeight="1">
      <c r="B9284" s="23">
        <v>3744</v>
      </c>
      <c r="C9284" s="23" t="s">
        <v>9793</v>
      </c>
      <c r="D9284" s="23" t="s">
        <v>12297</v>
      </c>
      <c r="E9284" s="24">
        <v>37.729999999999997</v>
      </c>
    </row>
    <row r="9285" spans="2:5" ht="50.1" customHeight="1">
      <c r="B9285" s="23">
        <v>3739</v>
      </c>
      <c r="C9285" s="23" t="s">
        <v>9794</v>
      </c>
      <c r="D9285" s="23" t="s">
        <v>12297</v>
      </c>
      <c r="E9285" s="24">
        <v>39.65</v>
      </c>
    </row>
    <row r="9286" spans="2:5" ht="50.1" customHeight="1">
      <c r="B9286" s="23">
        <v>3737</v>
      </c>
      <c r="C9286" s="23" t="s">
        <v>9795</v>
      </c>
      <c r="D9286" s="23" t="s">
        <v>12297</v>
      </c>
      <c r="E9286" s="24">
        <v>41.56</v>
      </c>
    </row>
    <row r="9287" spans="2:5" ht="50.1" customHeight="1">
      <c r="B9287" s="23">
        <v>3738</v>
      </c>
      <c r="C9287" s="23" t="s">
        <v>9796</v>
      </c>
      <c r="D9287" s="23" t="s">
        <v>12297</v>
      </c>
      <c r="E9287" s="24">
        <v>47.96</v>
      </c>
    </row>
    <row r="9288" spans="2:5" ht="50.1" customHeight="1">
      <c r="B9288" s="23">
        <v>3747</v>
      </c>
      <c r="C9288" s="23" t="s">
        <v>9797</v>
      </c>
      <c r="D9288" s="23" t="s">
        <v>12297</v>
      </c>
      <c r="E9288" s="24">
        <v>37.729999999999997</v>
      </c>
    </row>
    <row r="9289" spans="2:5" ht="50.1" customHeight="1">
      <c r="B9289" s="23">
        <v>11649</v>
      </c>
      <c r="C9289" s="23" t="s">
        <v>9798</v>
      </c>
      <c r="D9289" s="23" t="s">
        <v>12296</v>
      </c>
      <c r="E9289" s="24">
        <v>273.72000000000003</v>
      </c>
    </row>
    <row r="9290" spans="2:5" ht="50.1" customHeight="1">
      <c r="B9290" s="23">
        <v>11650</v>
      </c>
      <c r="C9290" s="23" t="s">
        <v>9799</v>
      </c>
      <c r="D9290" s="23" t="s">
        <v>12296</v>
      </c>
      <c r="E9290" s="24">
        <v>466.54</v>
      </c>
    </row>
    <row r="9291" spans="2:5" ht="50.1" customHeight="1">
      <c r="B9291" s="23">
        <v>3742</v>
      </c>
      <c r="C9291" s="23" t="s">
        <v>9800</v>
      </c>
      <c r="D9291" s="23" t="s">
        <v>12297</v>
      </c>
      <c r="E9291" s="24">
        <v>49.75</v>
      </c>
    </row>
    <row r="9292" spans="2:5" ht="50.1" customHeight="1">
      <c r="B9292" s="23">
        <v>3746</v>
      </c>
      <c r="C9292" s="23" t="s">
        <v>9801</v>
      </c>
      <c r="D9292" s="23" t="s">
        <v>12297</v>
      </c>
      <c r="E9292" s="24">
        <v>58.09</v>
      </c>
    </row>
    <row r="9293" spans="2:5" ht="50.1" customHeight="1">
      <c r="B9293" s="23">
        <v>13250</v>
      </c>
      <c r="C9293" s="23" t="s">
        <v>9802</v>
      </c>
      <c r="D9293" s="23" t="s">
        <v>12296</v>
      </c>
      <c r="E9293" s="24">
        <v>0.51</v>
      </c>
    </row>
    <row r="9294" spans="2:5" ht="50.1" customHeight="1">
      <c r="B9294" s="23">
        <v>11641</v>
      </c>
      <c r="C9294" s="23" t="s">
        <v>9803</v>
      </c>
      <c r="D9294" s="23" t="s">
        <v>12297</v>
      </c>
      <c r="E9294" s="24">
        <v>8.5299999999999994</v>
      </c>
    </row>
    <row r="9295" spans="2:5" ht="50.1" customHeight="1">
      <c r="B9295" s="23">
        <v>21106</v>
      </c>
      <c r="C9295" s="23" t="s">
        <v>9804</v>
      </c>
      <c r="D9295" s="23" t="s">
        <v>12334</v>
      </c>
      <c r="E9295" s="24">
        <v>22.08</v>
      </c>
    </row>
    <row r="9296" spans="2:5" ht="50.1" customHeight="1">
      <c r="B9296" s="23">
        <v>3755</v>
      </c>
      <c r="C9296" s="23" t="s">
        <v>9805</v>
      </c>
      <c r="D9296" s="23" t="s">
        <v>12296</v>
      </c>
      <c r="E9296" s="24">
        <v>16.829999999999998</v>
      </c>
    </row>
    <row r="9297" spans="2:5" ht="50.1" customHeight="1">
      <c r="B9297" s="23">
        <v>3750</v>
      </c>
      <c r="C9297" s="23" t="s">
        <v>9806</v>
      </c>
      <c r="D9297" s="23" t="s">
        <v>12296</v>
      </c>
      <c r="E9297" s="24">
        <v>22.63</v>
      </c>
    </row>
    <row r="9298" spans="2:5" ht="50.1" customHeight="1">
      <c r="B9298" s="23">
        <v>3756</v>
      </c>
      <c r="C9298" s="23" t="s">
        <v>9807</v>
      </c>
      <c r="D9298" s="23" t="s">
        <v>12296</v>
      </c>
      <c r="E9298" s="24">
        <v>42.28</v>
      </c>
    </row>
    <row r="9299" spans="2:5" ht="50.1" customHeight="1">
      <c r="B9299" s="23">
        <v>39377</v>
      </c>
      <c r="C9299" s="23" t="s">
        <v>9808</v>
      </c>
      <c r="D9299" s="23" t="s">
        <v>12296</v>
      </c>
      <c r="E9299" s="24">
        <v>125.25</v>
      </c>
    </row>
    <row r="9300" spans="2:5" ht="50.1" customHeight="1">
      <c r="B9300" s="23">
        <v>38191</v>
      </c>
      <c r="C9300" s="23" t="s">
        <v>9809</v>
      </c>
      <c r="D9300" s="23" t="s">
        <v>12296</v>
      </c>
      <c r="E9300" s="24">
        <v>9.32</v>
      </c>
    </row>
    <row r="9301" spans="2:5" ht="50.1" customHeight="1">
      <c r="B9301" s="23">
        <v>39381</v>
      </c>
      <c r="C9301" s="23" t="s">
        <v>9810</v>
      </c>
      <c r="D9301" s="23" t="s">
        <v>12296</v>
      </c>
      <c r="E9301" s="24">
        <v>8.6999999999999993</v>
      </c>
    </row>
    <row r="9302" spans="2:5" ht="50.1" customHeight="1">
      <c r="B9302" s="23">
        <v>38780</v>
      </c>
      <c r="C9302" s="23" t="s">
        <v>9811</v>
      </c>
      <c r="D9302" s="23" t="s">
        <v>12296</v>
      </c>
      <c r="E9302" s="24">
        <v>10.64</v>
      </c>
    </row>
    <row r="9303" spans="2:5" ht="50.1" customHeight="1">
      <c r="B9303" s="23">
        <v>38781</v>
      </c>
      <c r="C9303" s="23" t="s">
        <v>9812</v>
      </c>
      <c r="D9303" s="23" t="s">
        <v>12296</v>
      </c>
      <c r="E9303" s="24">
        <v>35.92</v>
      </c>
    </row>
    <row r="9304" spans="2:5" ht="50.1" customHeight="1">
      <c r="B9304" s="23">
        <v>38192</v>
      </c>
      <c r="C9304" s="23" t="s">
        <v>9813</v>
      </c>
      <c r="D9304" s="23" t="s">
        <v>12296</v>
      </c>
      <c r="E9304" s="24">
        <v>65</v>
      </c>
    </row>
    <row r="9305" spans="2:5" ht="50.1" customHeight="1">
      <c r="B9305" s="23">
        <v>3753</v>
      </c>
      <c r="C9305" s="23" t="s">
        <v>9814</v>
      </c>
      <c r="D9305" s="23" t="s">
        <v>12296</v>
      </c>
      <c r="E9305" s="24">
        <v>5.69</v>
      </c>
    </row>
    <row r="9306" spans="2:5" ht="50.1" customHeight="1">
      <c r="B9306" s="23">
        <v>38782</v>
      </c>
      <c r="C9306" s="23" t="s">
        <v>9815</v>
      </c>
      <c r="D9306" s="23" t="s">
        <v>12296</v>
      </c>
      <c r="E9306" s="24">
        <v>7.41</v>
      </c>
    </row>
    <row r="9307" spans="2:5" ht="50.1" customHeight="1">
      <c r="B9307" s="23">
        <v>38778</v>
      </c>
      <c r="C9307" s="23" t="s">
        <v>9816</v>
      </c>
      <c r="D9307" s="23" t="s">
        <v>12296</v>
      </c>
      <c r="E9307" s="24">
        <v>5.56</v>
      </c>
    </row>
    <row r="9308" spans="2:5" ht="50.1" customHeight="1">
      <c r="B9308" s="23">
        <v>38779</v>
      </c>
      <c r="C9308" s="23" t="s">
        <v>9817</v>
      </c>
      <c r="D9308" s="23" t="s">
        <v>12296</v>
      </c>
      <c r="E9308" s="24">
        <v>5.89</v>
      </c>
    </row>
    <row r="9309" spans="2:5" ht="50.1" customHeight="1">
      <c r="B9309" s="23">
        <v>39388</v>
      </c>
      <c r="C9309" s="23" t="s">
        <v>9818</v>
      </c>
      <c r="D9309" s="23" t="s">
        <v>12296</v>
      </c>
      <c r="E9309" s="24">
        <v>28.72</v>
      </c>
    </row>
    <row r="9310" spans="2:5" ht="50.1" customHeight="1">
      <c r="B9310" s="23">
        <v>39387</v>
      </c>
      <c r="C9310" s="23" t="s">
        <v>9819</v>
      </c>
      <c r="D9310" s="23" t="s">
        <v>12296</v>
      </c>
      <c r="E9310" s="24">
        <v>48.44</v>
      </c>
    </row>
    <row r="9311" spans="2:5" ht="50.1" customHeight="1">
      <c r="B9311" s="23">
        <v>39386</v>
      </c>
      <c r="C9311" s="23" t="s">
        <v>9820</v>
      </c>
      <c r="D9311" s="23" t="s">
        <v>12296</v>
      </c>
      <c r="E9311" s="24">
        <v>32.03</v>
      </c>
    </row>
    <row r="9312" spans="2:5" ht="50.1" customHeight="1">
      <c r="B9312" s="23">
        <v>38194</v>
      </c>
      <c r="C9312" s="23" t="s">
        <v>9821</v>
      </c>
      <c r="D9312" s="23" t="s">
        <v>12296</v>
      </c>
      <c r="E9312" s="24">
        <v>27.31</v>
      </c>
    </row>
    <row r="9313" spans="2:5" ht="50.1" customHeight="1">
      <c r="B9313" s="23">
        <v>38193</v>
      </c>
      <c r="C9313" s="23" t="s">
        <v>9822</v>
      </c>
      <c r="D9313" s="23" t="s">
        <v>12296</v>
      </c>
      <c r="E9313" s="24">
        <v>20.2</v>
      </c>
    </row>
    <row r="9314" spans="2:5" ht="50.1" customHeight="1">
      <c r="B9314" s="23">
        <v>12216</v>
      </c>
      <c r="C9314" s="23" t="s">
        <v>9823</v>
      </c>
      <c r="D9314" s="23" t="s">
        <v>12296</v>
      </c>
      <c r="E9314" s="24">
        <v>32.51</v>
      </c>
    </row>
    <row r="9315" spans="2:5" ht="50.1" customHeight="1">
      <c r="B9315" s="23">
        <v>3757</v>
      </c>
      <c r="C9315" s="23" t="s">
        <v>9824</v>
      </c>
      <c r="D9315" s="23" t="s">
        <v>12296</v>
      </c>
      <c r="E9315" s="24">
        <v>37.590000000000003</v>
      </c>
    </row>
    <row r="9316" spans="2:5" ht="50.1" customHeight="1">
      <c r="B9316" s="23">
        <v>3758</v>
      </c>
      <c r="C9316" s="23" t="s">
        <v>9825</v>
      </c>
      <c r="D9316" s="23" t="s">
        <v>12296</v>
      </c>
      <c r="E9316" s="24">
        <v>43.83</v>
      </c>
    </row>
    <row r="9317" spans="2:5" ht="50.1" customHeight="1">
      <c r="B9317" s="23">
        <v>12214</v>
      </c>
      <c r="C9317" s="23" t="s">
        <v>9826</v>
      </c>
      <c r="D9317" s="23" t="s">
        <v>12296</v>
      </c>
      <c r="E9317" s="24">
        <v>15.01</v>
      </c>
    </row>
    <row r="9318" spans="2:5" ht="50.1" customHeight="1">
      <c r="B9318" s="23">
        <v>3749</v>
      </c>
      <c r="C9318" s="23" t="s">
        <v>9827</v>
      </c>
      <c r="D9318" s="23" t="s">
        <v>12296</v>
      </c>
      <c r="E9318" s="24">
        <v>26.75</v>
      </c>
    </row>
    <row r="9319" spans="2:5" ht="50.1" customHeight="1">
      <c r="B9319" s="23">
        <v>3751</v>
      </c>
      <c r="C9319" s="23" t="s">
        <v>9828</v>
      </c>
      <c r="D9319" s="23" t="s">
        <v>12296</v>
      </c>
      <c r="E9319" s="24">
        <v>36.5</v>
      </c>
    </row>
    <row r="9320" spans="2:5" ht="50.1" customHeight="1">
      <c r="B9320" s="23">
        <v>39376</v>
      </c>
      <c r="C9320" s="23" t="s">
        <v>9829</v>
      </c>
      <c r="D9320" s="23" t="s">
        <v>12296</v>
      </c>
      <c r="E9320" s="24">
        <v>30.77</v>
      </c>
    </row>
    <row r="9321" spans="2:5" ht="50.1" customHeight="1">
      <c r="B9321" s="23">
        <v>3752</v>
      </c>
      <c r="C9321" s="23" t="s">
        <v>9830</v>
      </c>
      <c r="D9321" s="23" t="s">
        <v>12296</v>
      </c>
      <c r="E9321" s="24">
        <v>60.22</v>
      </c>
    </row>
    <row r="9322" spans="2:5" ht="50.1" customHeight="1">
      <c r="B9322" s="23">
        <v>746</v>
      </c>
      <c r="C9322" s="23" t="s">
        <v>9831</v>
      </c>
      <c r="D9322" s="23" t="s">
        <v>12296</v>
      </c>
      <c r="E9322" s="24">
        <v>1824.5</v>
      </c>
    </row>
    <row r="9323" spans="2:5" ht="50.1" customHeight="1">
      <c r="B9323" s="23">
        <v>36521</v>
      </c>
      <c r="C9323" s="23" t="s">
        <v>9832</v>
      </c>
      <c r="D9323" s="23" t="s">
        <v>12296</v>
      </c>
      <c r="E9323" s="24">
        <v>123.88</v>
      </c>
    </row>
    <row r="9324" spans="2:5" ht="50.1" customHeight="1">
      <c r="B9324" s="23">
        <v>36794</v>
      </c>
      <c r="C9324" s="23" t="s">
        <v>9833</v>
      </c>
      <c r="D9324" s="23" t="s">
        <v>12296</v>
      </c>
      <c r="E9324" s="24">
        <v>126.28</v>
      </c>
    </row>
    <row r="9325" spans="2:5" ht="50.1" customHeight="1">
      <c r="B9325" s="23">
        <v>10426</v>
      </c>
      <c r="C9325" s="23" t="s">
        <v>9834</v>
      </c>
      <c r="D9325" s="23" t="s">
        <v>12296</v>
      </c>
      <c r="E9325" s="24">
        <v>181.87</v>
      </c>
    </row>
    <row r="9326" spans="2:5" ht="50.1" customHeight="1">
      <c r="B9326" s="23">
        <v>10425</v>
      </c>
      <c r="C9326" s="23" t="s">
        <v>9835</v>
      </c>
      <c r="D9326" s="23" t="s">
        <v>12296</v>
      </c>
      <c r="E9326" s="24">
        <v>80.2</v>
      </c>
    </row>
    <row r="9327" spans="2:5" ht="50.1" customHeight="1">
      <c r="B9327" s="23">
        <v>10431</v>
      </c>
      <c r="C9327" s="23" t="s">
        <v>9836</v>
      </c>
      <c r="D9327" s="23" t="s">
        <v>12296</v>
      </c>
      <c r="E9327" s="24">
        <v>199.52</v>
      </c>
    </row>
    <row r="9328" spans="2:5" ht="50.1" customHeight="1">
      <c r="B9328" s="23">
        <v>10429</v>
      </c>
      <c r="C9328" s="23" t="s">
        <v>9837</v>
      </c>
      <c r="D9328" s="23" t="s">
        <v>12296</v>
      </c>
      <c r="E9328" s="24">
        <v>95.65</v>
      </c>
    </row>
    <row r="9329" spans="2:5" ht="50.1" customHeight="1">
      <c r="B9329" s="23">
        <v>20269</v>
      </c>
      <c r="C9329" s="23" t="s">
        <v>9838</v>
      </c>
      <c r="D9329" s="23" t="s">
        <v>12296</v>
      </c>
      <c r="E9329" s="24">
        <v>78.83</v>
      </c>
    </row>
    <row r="9330" spans="2:5" ht="50.1" customHeight="1">
      <c r="B9330" s="23">
        <v>20270</v>
      </c>
      <c r="C9330" s="23" t="s">
        <v>9839</v>
      </c>
      <c r="D9330" s="23" t="s">
        <v>12296</v>
      </c>
      <c r="E9330" s="24">
        <v>85.85</v>
      </c>
    </row>
    <row r="9331" spans="2:5" ht="50.1" customHeight="1">
      <c r="B9331" s="23">
        <v>11696</v>
      </c>
      <c r="C9331" s="23" t="s">
        <v>9840</v>
      </c>
      <c r="D9331" s="23" t="s">
        <v>12296</v>
      </c>
      <c r="E9331" s="24">
        <v>125.42</v>
      </c>
    </row>
    <row r="9332" spans="2:5" ht="50.1" customHeight="1">
      <c r="B9332" s="23">
        <v>10427</v>
      </c>
      <c r="C9332" s="23" t="s">
        <v>9841</v>
      </c>
      <c r="D9332" s="23" t="s">
        <v>12296</v>
      </c>
      <c r="E9332" s="24">
        <v>224.87</v>
      </c>
    </row>
    <row r="9333" spans="2:5" ht="50.1" customHeight="1">
      <c r="B9333" s="23">
        <v>10428</v>
      </c>
      <c r="C9333" s="23" t="s">
        <v>9842</v>
      </c>
      <c r="D9333" s="23" t="s">
        <v>12296</v>
      </c>
      <c r="E9333" s="24">
        <v>228.23</v>
      </c>
    </row>
    <row r="9334" spans="2:5" ht="50.1" customHeight="1">
      <c r="B9334" s="23">
        <v>2354</v>
      </c>
      <c r="C9334" s="23" t="s">
        <v>9843</v>
      </c>
      <c r="D9334" s="23" t="s">
        <v>12331</v>
      </c>
      <c r="E9334" s="24">
        <v>16.37</v>
      </c>
    </row>
    <row r="9335" spans="2:5" ht="50.1" customHeight="1">
      <c r="B9335" s="23">
        <v>40932</v>
      </c>
      <c r="C9335" s="23" t="s">
        <v>9844</v>
      </c>
      <c r="D9335" s="23" t="s">
        <v>12304</v>
      </c>
      <c r="E9335" s="24">
        <v>2899.46</v>
      </c>
    </row>
    <row r="9336" spans="2:5" ht="50.1" customHeight="1">
      <c r="B9336" s="23">
        <v>10853</v>
      </c>
      <c r="C9336" s="23" t="s">
        <v>9845</v>
      </c>
      <c r="D9336" s="23" t="s">
        <v>12296</v>
      </c>
      <c r="E9336" s="24">
        <v>63.13</v>
      </c>
    </row>
    <row r="9337" spans="2:5" ht="50.1" customHeight="1">
      <c r="B9337" s="23">
        <v>5093</v>
      </c>
      <c r="C9337" s="23" t="s">
        <v>9846</v>
      </c>
      <c r="D9337" s="23" t="s">
        <v>7471</v>
      </c>
      <c r="E9337" s="24">
        <v>12.93</v>
      </c>
    </row>
    <row r="9338" spans="2:5" ht="50.1" customHeight="1">
      <c r="B9338" s="23">
        <v>37768</v>
      </c>
      <c r="C9338" s="23" t="s">
        <v>9847</v>
      </c>
      <c r="D9338" s="23" t="s">
        <v>12296</v>
      </c>
      <c r="E9338" s="24">
        <v>95200</v>
      </c>
    </row>
    <row r="9339" spans="2:5" ht="50.1" customHeight="1">
      <c r="B9339" s="23">
        <v>37773</v>
      </c>
      <c r="C9339" s="23" t="s">
        <v>9848</v>
      </c>
      <c r="D9339" s="23" t="s">
        <v>12296</v>
      </c>
      <c r="E9339" s="24">
        <v>80840.850000000006</v>
      </c>
    </row>
    <row r="9340" spans="2:5" ht="50.1" customHeight="1">
      <c r="B9340" s="23">
        <v>37769</v>
      </c>
      <c r="C9340" s="23" t="s">
        <v>9849</v>
      </c>
      <c r="D9340" s="23" t="s">
        <v>12296</v>
      </c>
      <c r="E9340" s="24">
        <v>135337.76</v>
      </c>
    </row>
    <row r="9341" spans="2:5" ht="50.1" customHeight="1">
      <c r="B9341" s="23">
        <v>37770</v>
      </c>
      <c r="C9341" s="23" t="s">
        <v>9850</v>
      </c>
      <c r="D9341" s="23" t="s">
        <v>12296</v>
      </c>
      <c r="E9341" s="24">
        <v>229689.78</v>
      </c>
    </row>
    <row r="9342" spans="2:5" ht="50.1" customHeight="1">
      <c r="B9342" s="23">
        <v>38382</v>
      </c>
      <c r="C9342" s="23" t="s">
        <v>9851</v>
      </c>
      <c r="D9342" s="23" t="s">
        <v>12296</v>
      </c>
      <c r="E9342" s="24">
        <v>8.32</v>
      </c>
    </row>
    <row r="9343" spans="2:5" ht="50.1" customHeight="1">
      <c r="B9343" s="23">
        <v>6091</v>
      </c>
      <c r="C9343" s="23" t="s">
        <v>9852</v>
      </c>
      <c r="D9343" s="23" t="s">
        <v>7079</v>
      </c>
      <c r="E9343" s="24">
        <v>19.34</v>
      </c>
    </row>
    <row r="9344" spans="2:5" ht="50.1" customHeight="1">
      <c r="B9344" s="23">
        <v>38383</v>
      </c>
      <c r="C9344" s="23" t="s">
        <v>9853</v>
      </c>
      <c r="D9344" s="23" t="s">
        <v>12296</v>
      </c>
      <c r="E9344" s="24">
        <v>1.55</v>
      </c>
    </row>
    <row r="9345" spans="2:5" ht="50.1" customHeight="1">
      <c r="B9345" s="23">
        <v>3768</v>
      </c>
      <c r="C9345" s="23" t="s">
        <v>9854</v>
      </c>
      <c r="D9345" s="23" t="s">
        <v>12296</v>
      </c>
      <c r="E9345" s="24">
        <v>2.4700000000000002</v>
      </c>
    </row>
    <row r="9346" spans="2:5" ht="50.1" customHeight="1">
      <c r="B9346" s="23">
        <v>3767</v>
      </c>
      <c r="C9346" s="23" t="s">
        <v>9855</v>
      </c>
      <c r="D9346" s="23" t="s">
        <v>12296</v>
      </c>
      <c r="E9346" s="24">
        <v>0.57999999999999996</v>
      </c>
    </row>
    <row r="9347" spans="2:5" ht="50.1" customHeight="1">
      <c r="B9347" s="23">
        <v>13192</v>
      </c>
      <c r="C9347" s="23" t="s">
        <v>9856</v>
      </c>
      <c r="D9347" s="23" t="s">
        <v>12296</v>
      </c>
      <c r="E9347" s="24">
        <v>3522.14</v>
      </c>
    </row>
    <row r="9348" spans="2:5" ht="50.1" customHeight="1">
      <c r="B9348" s="23">
        <v>38413</v>
      </c>
      <c r="C9348" s="23" t="s">
        <v>9857</v>
      </c>
      <c r="D9348" s="23" t="s">
        <v>12296</v>
      </c>
      <c r="E9348" s="24">
        <v>582.51</v>
      </c>
    </row>
    <row r="9349" spans="2:5" ht="50.1" customHeight="1">
      <c r="B9349" s="23">
        <v>42440</v>
      </c>
      <c r="C9349" s="23" t="s">
        <v>9858</v>
      </c>
      <c r="D9349" s="23" t="s">
        <v>12296</v>
      </c>
      <c r="E9349" s="24">
        <v>1169.52</v>
      </c>
    </row>
    <row r="9350" spans="2:5" ht="50.1" customHeight="1">
      <c r="B9350" s="23">
        <v>20193</v>
      </c>
      <c r="C9350" s="23" t="s">
        <v>9859</v>
      </c>
      <c r="D9350" s="23" t="s">
        <v>12305</v>
      </c>
      <c r="E9350" s="24">
        <v>3.99</v>
      </c>
    </row>
    <row r="9351" spans="2:5" ht="50.1" customHeight="1">
      <c r="B9351" s="23">
        <v>10527</v>
      </c>
      <c r="C9351" s="23" t="s">
        <v>9860</v>
      </c>
      <c r="D9351" s="23" t="s">
        <v>12306</v>
      </c>
      <c r="E9351" s="24">
        <v>12</v>
      </c>
    </row>
    <row r="9352" spans="2:5" ht="50.1" customHeight="1">
      <c r="B9352" s="23">
        <v>41805</v>
      </c>
      <c r="C9352" s="23" t="s">
        <v>9861</v>
      </c>
      <c r="D9352" s="23" t="s">
        <v>12304</v>
      </c>
      <c r="E9352" s="24">
        <v>300</v>
      </c>
    </row>
    <row r="9353" spans="2:5" ht="50.1" customHeight="1">
      <c r="B9353" s="23">
        <v>40271</v>
      </c>
      <c r="C9353" s="23" t="s">
        <v>9862</v>
      </c>
      <c r="D9353" s="23" t="s">
        <v>12304</v>
      </c>
      <c r="E9353" s="24">
        <v>7.8</v>
      </c>
    </row>
    <row r="9354" spans="2:5" ht="50.1" customHeight="1">
      <c r="B9354" s="23">
        <v>40287</v>
      </c>
      <c r="C9354" s="23" t="s">
        <v>9863</v>
      </c>
      <c r="D9354" s="23" t="s">
        <v>12304</v>
      </c>
      <c r="E9354" s="24">
        <v>3</v>
      </c>
    </row>
    <row r="9355" spans="2:5" ht="50.1" customHeight="1">
      <c r="B9355" s="23">
        <v>40295</v>
      </c>
      <c r="C9355" s="23" t="s">
        <v>9864</v>
      </c>
      <c r="D9355" s="23" t="s">
        <v>12331</v>
      </c>
      <c r="E9355" s="24">
        <v>2.13</v>
      </c>
    </row>
    <row r="9356" spans="2:5" ht="50.1" customHeight="1">
      <c r="B9356" s="23">
        <v>745</v>
      </c>
      <c r="C9356" s="23" t="s">
        <v>9865</v>
      </c>
      <c r="D9356" s="23" t="s">
        <v>12331</v>
      </c>
      <c r="E9356" s="24">
        <v>2.25</v>
      </c>
    </row>
    <row r="9357" spans="2:5" ht="50.1" customHeight="1">
      <c r="B9357" s="23">
        <v>4084</v>
      </c>
      <c r="C9357" s="23" t="s">
        <v>9866</v>
      </c>
      <c r="D9357" s="23" t="s">
        <v>12331</v>
      </c>
      <c r="E9357" s="24">
        <v>1.1299999999999999</v>
      </c>
    </row>
    <row r="9358" spans="2:5" ht="50.1" customHeight="1">
      <c r="B9358" s="23">
        <v>743</v>
      </c>
      <c r="C9358" s="23" t="s">
        <v>9867</v>
      </c>
      <c r="D9358" s="23" t="s">
        <v>12331</v>
      </c>
      <c r="E9358" s="24">
        <v>1.1299999999999999</v>
      </c>
    </row>
    <row r="9359" spans="2:5" ht="50.1" customHeight="1">
      <c r="B9359" s="23">
        <v>40293</v>
      </c>
      <c r="C9359" s="23" t="s">
        <v>9868</v>
      </c>
      <c r="D9359" s="23" t="s">
        <v>12331</v>
      </c>
      <c r="E9359" s="24">
        <v>1.35</v>
      </c>
    </row>
    <row r="9360" spans="2:5" ht="50.1" customHeight="1">
      <c r="B9360" s="23">
        <v>40294</v>
      </c>
      <c r="C9360" s="23" t="s">
        <v>9869</v>
      </c>
      <c r="D9360" s="23" t="s">
        <v>12331</v>
      </c>
      <c r="E9360" s="24">
        <v>1.1299999999999999</v>
      </c>
    </row>
    <row r="9361" spans="2:5" ht="50.1" customHeight="1">
      <c r="B9361" s="23">
        <v>4085</v>
      </c>
      <c r="C9361" s="23" t="s">
        <v>9870</v>
      </c>
      <c r="D9361" s="23" t="s">
        <v>12331</v>
      </c>
      <c r="E9361" s="24">
        <v>1.58</v>
      </c>
    </row>
    <row r="9362" spans="2:5" ht="50.1" customHeight="1">
      <c r="B9362" s="23">
        <v>1383</v>
      </c>
      <c r="C9362" s="23" t="s">
        <v>9871</v>
      </c>
      <c r="D9362" s="23" t="s">
        <v>12331</v>
      </c>
      <c r="E9362" s="24">
        <v>2.21</v>
      </c>
    </row>
    <row r="9363" spans="2:5" ht="50.1" customHeight="1">
      <c r="B9363" s="23">
        <v>10775</v>
      </c>
      <c r="C9363" s="23" t="s">
        <v>9872</v>
      </c>
      <c r="D9363" s="23" t="s">
        <v>12304</v>
      </c>
      <c r="E9363" s="24">
        <v>505</v>
      </c>
    </row>
    <row r="9364" spans="2:5" ht="50.1" customHeight="1">
      <c r="B9364" s="23">
        <v>10776</v>
      </c>
      <c r="C9364" s="23" t="s">
        <v>9873</v>
      </c>
      <c r="D9364" s="23" t="s">
        <v>12304</v>
      </c>
      <c r="E9364" s="24">
        <v>394.53</v>
      </c>
    </row>
    <row r="9365" spans="2:5" ht="50.1" customHeight="1">
      <c r="B9365" s="23">
        <v>10779</v>
      </c>
      <c r="C9365" s="23" t="s">
        <v>9874</v>
      </c>
      <c r="D9365" s="23" t="s">
        <v>12304</v>
      </c>
      <c r="E9365" s="24">
        <v>631.25</v>
      </c>
    </row>
    <row r="9366" spans="2:5" ht="50.1" customHeight="1">
      <c r="B9366" s="23">
        <v>10777</v>
      </c>
      <c r="C9366" s="23" t="s">
        <v>9875</v>
      </c>
      <c r="D9366" s="23" t="s">
        <v>12304</v>
      </c>
      <c r="E9366" s="24">
        <v>573.38</v>
      </c>
    </row>
    <row r="9367" spans="2:5" ht="50.1" customHeight="1">
      <c r="B9367" s="23">
        <v>10778</v>
      </c>
      <c r="C9367" s="23" t="s">
        <v>9876</v>
      </c>
      <c r="D9367" s="23" t="s">
        <v>12304</v>
      </c>
      <c r="E9367" s="24">
        <v>631.25</v>
      </c>
    </row>
    <row r="9368" spans="2:5" ht="50.1" customHeight="1">
      <c r="B9368" s="23">
        <v>40339</v>
      </c>
      <c r="C9368" s="23" t="s">
        <v>9877</v>
      </c>
      <c r="D9368" s="23" t="s">
        <v>12304</v>
      </c>
      <c r="E9368" s="24">
        <v>3</v>
      </c>
    </row>
    <row r="9369" spans="2:5" ht="50.1" customHeight="1">
      <c r="B9369" s="23">
        <v>3355</v>
      </c>
      <c r="C9369" s="23" t="s">
        <v>9878</v>
      </c>
      <c r="D9369" s="23" t="s">
        <v>12331</v>
      </c>
      <c r="E9369" s="24">
        <v>26.55</v>
      </c>
    </row>
    <row r="9370" spans="2:5" ht="50.1" customHeight="1">
      <c r="B9370" s="23">
        <v>39814</v>
      </c>
      <c r="C9370" s="23" t="s">
        <v>9879</v>
      </c>
      <c r="D9370" s="23" t="s">
        <v>12331</v>
      </c>
      <c r="E9370" s="24">
        <v>49.78</v>
      </c>
    </row>
    <row r="9371" spans="2:5" ht="50.1" customHeight="1">
      <c r="B9371" s="23">
        <v>10749</v>
      </c>
      <c r="C9371" s="23" t="s">
        <v>9880</v>
      </c>
      <c r="D9371" s="23" t="s">
        <v>12304</v>
      </c>
      <c r="E9371" s="24">
        <v>5.49</v>
      </c>
    </row>
    <row r="9372" spans="2:5" ht="50.1" customHeight="1">
      <c r="B9372" s="23">
        <v>40290</v>
      </c>
      <c r="C9372" s="23" t="s">
        <v>9881</v>
      </c>
      <c r="D9372" s="23" t="s">
        <v>12304</v>
      </c>
      <c r="E9372" s="24">
        <v>7.92</v>
      </c>
    </row>
    <row r="9373" spans="2:5" ht="50.1" customHeight="1">
      <c r="B9373" s="23">
        <v>3346</v>
      </c>
      <c r="C9373" s="23" t="s">
        <v>9882</v>
      </c>
      <c r="D9373" s="23" t="s">
        <v>12331</v>
      </c>
      <c r="E9373" s="24">
        <v>11.34</v>
      </c>
    </row>
    <row r="9374" spans="2:5" ht="50.1" customHeight="1">
      <c r="B9374" s="23">
        <v>3348</v>
      </c>
      <c r="C9374" s="23" t="s">
        <v>9883</v>
      </c>
      <c r="D9374" s="23" t="s">
        <v>12331</v>
      </c>
      <c r="E9374" s="24">
        <v>13.56</v>
      </c>
    </row>
    <row r="9375" spans="2:5" ht="50.1" customHeight="1">
      <c r="B9375" s="23">
        <v>3345</v>
      </c>
      <c r="C9375" s="23" t="s">
        <v>9884</v>
      </c>
      <c r="D9375" s="23" t="s">
        <v>12331</v>
      </c>
      <c r="E9375" s="24">
        <v>8.76</v>
      </c>
    </row>
    <row r="9376" spans="2:5" ht="50.1" customHeight="1">
      <c r="B9376" s="23">
        <v>39833</v>
      </c>
      <c r="C9376" s="23" t="s">
        <v>9885</v>
      </c>
      <c r="D9376" s="23" t="s">
        <v>12331</v>
      </c>
      <c r="E9376" s="24">
        <v>18.579999999999998</v>
      </c>
    </row>
    <row r="9377" spans="2:5" ht="50.1" customHeight="1">
      <c r="B9377" s="23">
        <v>39834</v>
      </c>
      <c r="C9377" s="23" t="s">
        <v>9886</v>
      </c>
      <c r="D9377" s="23" t="s">
        <v>12331</v>
      </c>
      <c r="E9377" s="24">
        <v>31.89</v>
      </c>
    </row>
    <row r="9378" spans="2:5" ht="50.1" customHeight="1">
      <c r="B9378" s="23">
        <v>39835</v>
      </c>
      <c r="C9378" s="23" t="s">
        <v>9887</v>
      </c>
      <c r="D9378" s="23" t="s">
        <v>12331</v>
      </c>
      <c r="E9378" s="24">
        <v>38.869999999999997</v>
      </c>
    </row>
    <row r="9379" spans="2:5" ht="50.1" customHeight="1">
      <c r="B9379" s="23">
        <v>7252</v>
      </c>
      <c r="C9379" s="23" t="s">
        <v>9888</v>
      </c>
      <c r="D9379" s="23" t="s">
        <v>12331</v>
      </c>
      <c r="E9379" s="24">
        <v>1.58</v>
      </c>
    </row>
    <row r="9380" spans="2:5" ht="50.1" customHeight="1">
      <c r="B9380" s="23">
        <v>4778</v>
      </c>
      <c r="C9380" s="23" t="s">
        <v>9889</v>
      </c>
      <c r="D9380" s="23" t="s">
        <v>12331</v>
      </c>
      <c r="E9380" s="24">
        <v>3.15</v>
      </c>
    </row>
    <row r="9381" spans="2:5" ht="50.1" customHeight="1">
      <c r="B9381" s="23">
        <v>4780</v>
      </c>
      <c r="C9381" s="23" t="s">
        <v>9890</v>
      </c>
      <c r="D9381" s="23" t="s">
        <v>12331</v>
      </c>
      <c r="E9381" s="24">
        <v>3.41</v>
      </c>
    </row>
    <row r="9382" spans="2:5" ht="50.1" customHeight="1">
      <c r="B9382" s="23">
        <v>10809</v>
      </c>
      <c r="C9382" s="23" t="s">
        <v>9891</v>
      </c>
      <c r="D9382" s="23" t="s">
        <v>12331</v>
      </c>
      <c r="E9382" s="24">
        <v>0.59</v>
      </c>
    </row>
    <row r="9383" spans="2:5" ht="50.1" customHeight="1">
      <c r="B9383" s="23">
        <v>10811</v>
      </c>
      <c r="C9383" s="23" t="s">
        <v>9892</v>
      </c>
      <c r="D9383" s="23" t="s">
        <v>12331</v>
      </c>
      <c r="E9383" s="24">
        <v>0.51</v>
      </c>
    </row>
    <row r="9384" spans="2:5" ht="50.1" customHeight="1">
      <c r="B9384" s="23">
        <v>7247</v>
      </c>
      <c r="C9384" s="23" t="s">
        <v>9893</v>
      </c>
      <c r="D9384" s="23" t="s">
        <v>12331</v>
      </c>
      <c r="E9384" s="24">
        <v>1.58</v>
      </c>
    </row>
    <row r="9385" spans="2:5" ht="50.1" customHeight="1">
      <c r="B9385" s="23">
        <v>40291</v>
      </c>
      <c r="C9385" s="23" t="s">
        <v>9894</v>
      </c>
      <c r="D9385" s="23" t="s">
        <v>12304</v>
      </c>
      <c r="E9385" s="24">
        <v>418.61</v>
      </c>
    </row>
    <row r="9386" spans="2:5" ht="50.1" customHeight="1">
      <c r="B9386" s="23">
        <v>40275</v>
      </c>
      <c r="C9386" s="23" t="s">
        <v>9895</v>
      </c>
      <c r="D9386" s="23" t="s">
        <v>12304</v>
      </c>
      <c r="E9386" s="24">
        <v>12</v>
      </c>
    </row>
    <row r="9387" spans="2:5" ht="50.1" customHeight="1">
      <c r="B9387" s="23">
        <v>3777</v>
      </c>
      <c r="C9387" s="23" t="s">
        <v>9896</v>
      </c>
      <c r="D9387" s="23" t="s">
        <v>12297</v>
      </c>
      <c r="E9387" s="24">
        <v>0.95</v>
      </c>
    </row>
    <row r="9388" spans="2:5" ht="50.1" customHeight="1">
      <c r="B9388" s="23">
        <v>43067</v>
      </c>
      <c r="C9388" s="23" t="s">
        <v>9897</v>
      </c>
      <c r="D9388" s="23" t="s">
        <v>12297</v>
      </c>
      <c r="E9388" s="24">
        <v>0.98</v>
      </c>
    </row>
    <row r="9389" spans="2:5" ht="50.1" customHeight="1">
      <c r="B9389" s="23">
        <v>3779</v>
      </c>
      <c r="C9389" s="23" t="s">
        <v>9898</v>
      </c>
      <c r="D9389" s="23" t="s">
        <v>12293</v>
      </c>
      <c r="E9389" s="24">
        <v>7.91</v>
      </c>
    </row>
    <row r="9390" spans="2:5" ht="50.1" customHeight="1">
      <c r="B9390" s="23">
        <v>3798</v>
      </c>
      <c r="C9390" s="23" t="s">
        <v>9899</v>
      </c>
      <c r="D9390" s="23" t="s">
        <v>12296</v>
      </c>
      <c r="E9390" s="24">
        <v>36.590000000000003</v>
      </c>
    </row>
    <row r="9391" spans="2:5" ht="50.1" customHeight="1">
      <c r="B9391" s="23">
        <v>38769</v>
      </c>
      <c r="C9391" s="23" t="s">
        <v>9900</v>
      </c>
      <c r="D9391" s="23" t="s">
        <v>12296</v>
      </c>
      <c r="E9391" s="24">
        <v>28.57</v>
      </c>
    </row>
    <row r="9392" spans="2:5" ht="50.1" customHeight="1">
      <c r="B9392" s="23">
        <v>39510</v>
      </c>
      <c r="C9392" s="23" t="s">
        <v>9901</v>
      </c>
      <c r="D9392" s="23" t="s">
        <v>12296</v>
      </c>
      <c r="E9392" s="24">
        <v>115.64</v>
      </c>
    </row>
    <row r="9393" spans="2:5" ht="50.1" customHeight="1">
      <c r="B9393" s="23">
        <v>38776</v>
      </c>
      <c r="C9393" s="23" t="s">
        <v>9902</v>
      </c>
      <c r="D9393" s="23" t="s">
        <v>12296</v>
      </c>
      <c r="E9393" s="24">
        <v>122.73</v>
      </c>
    </row>
    <row r="9394" spans="2:5" ht="50.1" customHeight="1">
      <c r="B9394" s="23">
        <v>38774</v>
      </c>
      <c r="C9394" s="23" t="s">
        <v>9903</v>
      </c>
      <c r="D9394" s="23" t="s">
        <v>12296</v>
      </c>
      <c r="E9394" s="24">
        <v>28.96</v>
      </c>
    </row>
    <row r="9395" spans="2:5" ht="50.1" customHeight="1">
      <c r="B9395" s="23">
        <v>42977</v>
      </c>
      <c r="C9395" s="23" t="s">
        <v>9904</v>
      </c>
      <c r="D9395" s="23" t="s">
        <v>12296</v>
      </c>
      <c r="E9395" s="24">
        <v>845.28</v>
      </c>
    </row>
    <row r="9396" spans="2:5" ht="50.1" customHeight="1">
      <c r="B9396" s="23">
        <v>38889</v>
      </c>
      <c r="C9396" s="23" t="s">
        <v>9905</v>
      </c>
      <c r="D9396" s="23" t="s">
        <v>12296</v>
      </c>
      <c r="E9396" s="24">
        <v>21.9</v>
      </c>
    </row>
    <row r="9397" spans="2:5" ht="50.1" customHeight="1">
      <c r="B9397" s="23">
        <v>38784</v>
      </c>
      <c r="C9397" s="23" t="s">
        <v>9906</v>
      </c>
      <c r="D9397" s="23" t="s">
        <v>12296</v>
      </c>
      <c r="E9397" s="24">
        <v>29.3</v>
      </c>
    </row>
    <row r="9398" spans="2:5" ht="50.1" customHeight="1">
      <c r="B9398" s="23">
        <v>3788</v>
      </c>
      <c r="C9398" s="23" t="s">
        <v>9907</v>
      </c>
      <c r="D9398" s="23" t="s">
        <v>12296</v>
      </c>
      <c r="E9398" s="24">
        <v>30.53</v>
      </c>
    </row>
    <row r="9399" spans="2:5" ht="50.1" customHeight="1">
      <c r="B9399" s="23">
        <v>12230</v>
      </c>
      <c r="C9399" s="23" t="s">
        <v>9908</v>
      </c>
      <c r="D9399" s="23" t="s">
        <v>12296</v>
      </c>
      <c r="E9399" s="24">
        <v>7.85</v>
      </c>
    </row>
    <row r="9400" spans="2:5" ht="50.1" customHeight="1">
      <c r="B9400" s="23">
        <v>3780</v>
      </c>
      <c r="C9400" s="23" t="s">
        <v>9909</v>
      </c>
      <c r="D9400" s="23" t="s">
        <v>12296</v>
      </c>
      <c r="E9400" s="24">
        <v>45.05</v>
      </c>
    </row>
    <row r="9401" spans="2:5" ht="50.1" customHeight="1">
      <c r="B9401" s="23">
        <v>12231</v>
      </c>
      <c r="C9401" s="23" t="s">
        <v>9910</v>
      </c>
      <c r="D9401" s="23" t="s">
        <v>12296</v>
      </c>
      <c r="E9401" s="24">
        <v>13.06</v>
      </c>
    </row>
    <row r="9402" spans="2:5" ht="50.1" customHeight="1">
      <c r="B9402" s="23">
        <v>3811</v>
      </c>
      <c r="C9402" s="23" t="s">
        <v>9911</v>
      </c>
      <c r="D9402" s="23" t="s">
        <v>12296</v>
      </c>
      <c r="E9402" s="24">
        <v>42.31</v>
      </c>
    </row>
    <row r="9403" spans="2:5" ht="50.1" customHeight="1">
      <c r="B9403" s="23">
        <v>12232</v>
      </c>
      <c r="C9403" s="23" t="s">
        <v>9912</v>
      </c>
      <c r="D9403" s="23" t="s">
        <v>12296</v>
      </c>
      <c r="E9403" s="24">
        <v>13.68</v>
      </c>
    </row>
    <row r="9404" spans="2:5" ht="50.1" customHeight="1">
      <c r="B9404" s="23">
        <v>3799</v>
      </c>
      <c r="C9404" s="23" t="s">
        <v>9913</v>
      </c>
      <c r="D9404" s="23" t="s">
        <v>12296</v>
      </c>
      <c r="E9404" s="24">
        <v>59.84</v>
      </c>
    </row>
    <row r="9405" spans="2:5" ht="50.1" customHeight="1">
      <c r="B9405" s="23">
        <v>12239</v>
      </c>
      <c r="C9405" s="23" t="s">
        <v>9914</v>
      </c>
      <c r="D9405" s="23" t="s">
        <v>12296</v>
      </c>
      <c r="E9405" s="24">
        <v>17.91</v>
      </c>
    </row>
    <row r="9406" spans="2:5" ht="50.1" customHeight="1">
      <c r="B9406" s="23">
        <v>38773</v>
      </c>
      <c r="C9406" s="23" t="s">
        <v>9915</v>
      </c>
      <c r="D9406" s="23" t="s">
        <v>12296</v>
      </c>
      <c r="E9406" s="24">
        <v>2.87</v>
      </c>
    </row>
    <row r="9407" spans="2:5" ht="50.1" customHeight="1">
      <c r="B9407" s="23">
        <v>12271</v>
      </c>
      <c r="C9407" s="23" t="s">
        <v>9916</v>
      </c>
      <c r="D9407" s="23" t="s">
        <v>12296</v>
      </c>
      <c r="E9407" s="24">
        <v>160.22999999999999</v>
      </c>
    </row>
    <row r="9408" spans="2:5" ht="50.1" customHeight="1">
      <c r="B9408" s="23">
        <v>12245</v>
      </c>
      <c r="C9408" s="23" t="s">
        <v>9917</v>
      </c>
      <c r="D9408" s="23" t="s">
        <v>12296</v>
      </c>
      <c r="E9408" s="24">
        <v>69.5</v>
      </c>
    </row>
    <row r="9409" spans="2:5" ht="50.1" customHeight="1">
      <c r="B9409" s="23">
        <v>38785</v>
      </c>
      <c r="C9409" s="23" t="s">
        <v>9918</v>
      </c>
      <c r="D9409" s="23" t="s">
        <v>12296</v>
      </c>
      <c r="E9409" s="24">
        <v>75.86</v>
      </c>
    </row>
    <row r="9410" spans="2:5" ht="50.1" customHeight="1">
      <c r="B9410" s="23">
        <v>38786</v>
      </c>
      <c r="C9410" s="23" t="s">
        <v>9919</v>
      </c>
      <c r="D9410" s="23" t="s">
        <v>12296</v>
      </c>
      <c r="E9410" s="24">
        <v>93.44</v>
      </c>
    </row>
    <row r="9411" spans="2:5" ht="50.1" customHeight="1">
      <c r="B9411" s="23">
        <v>39385</v>
      </c>
      <c r="C9411" s="23" t="s">
        <v>9920</v>
      </c>
      <c r="D9411" s="23" t="s">
        <v>12296</v>
      </c>
      <c r="E9411" s="24">
        <v>70.680000000000007</v>
      </c>
    </row>
    <row r="9412" spans="2:5" ht="50.1" customHeight="1">
      <c r="B9412" s="23">
        <v>39389</v>
      </c>
      <c r="C9412" s="23" t="s">
        <v>9921</v>
      </c>
      <c r="D9412" s="23" t="s">
        <v>12296</v>
      </c>
      <c r="E9412" s="24">
        <v>58.63</v>
      </c>
    </row>
    <row r="9413" spans="2:5" ht="50.1" customHeight="1">
      <c r="B9413" s="23">
        <v>39390</v>
      </c>
      <c r="C9413" s="23" t="s">
        <v>9922</v>
      </c>
      <c r="D9413" s="23" t="s">
        <v>12296</v>
      </c>
      <c r="E9413" s="24">
        <v>113.55</v>
      </c>
    </row>
    <row r="9414" spans="2:5" ht="50.1" customHeight="1">
      <c r="B9414" s="23">
        <v>39391</v>
      </c>
      <c r="C9414" s="23" t="s">
        <v>9923</v>
      </c>
      <c r="D9414" s="23" t="s">
        <v>12296</v>
      </c>
      <c r="E9414" s="24">
        <v>210.16</v>
      </c>
    </row>
    <row r="9415" spans="2:5" ht="50.1" customHeight="1">
      <c r="B9415" s="23">
        <v>3803</v>
      </c>
      <c r="C9415" s="23" t="s">
        <v>9924</v>
      </c>
      <c r="D9415" s="23" t="s">
        <v>12296</v>
      </c>
      <c r="E9415" s="24">
        <v>27.09</v>
      </c>
    </row>
    <row r="9416" spans="2:5" ht="50.1" customHeight="1">
      <c r="B9416" s="23">
        <v>38770</v>
      </c>
      <c r="C9416" s="23" t="s">
        <v>9925</v>
      </c>
      <c r="D9416" s="23" t="s">
        <v>12296</v>
      </c>
      <c r="E9416" s="24">
        <v>31.37</v>
      </c>
    </row>
    <row r="9417" spans="2:5" ht="50.1" customHeight="1">
      <c r="B9417" s="23">
        <v>12267</v>
      </c>
      <c r="C9417" s="23" t="s">
        <v>9926</v>
      </c>
      <c r="D9417" s="23" t="s">
        <v>12296</v>
      </c>
      <c r="E9417" s="24">
        <v>91.93</v>
      </c>
    </row>
    <row r="9418" spans="2:5" ht="50.1" customHeight="1">
      <c r="B9418" s="23">
        <v>43068</v>
      </c>
      <c r="C9418" s="23" t="s">
        <v>9927</v>
      </c>
      <c r="D9418" s="23" t="s">
        <v>12296</v>
      </c>
      <c r="E9418" s="24">
        <v>61.32</v>
      </c>
    </row>
    <row r="9419" spans="2:5" ht="50.1" customHeight="1">
      <c r="B9419" s="23">
        <v>12266</v>
      </c>
      <c r="C9419" s="23" t="s">
        <v>9928</v>
      </c>
      <c r="D9419" s="23" t="s">
        <v>12296</v>
      </c>
      <c r="E9419" s="24">
        <v>47.05</v>
      </c>
    </row>
    <row r="9420" spans="2:5" ht="50.1" customHeight="1">
      <c r="B9420" s="23">
        <v>39378</v>
      </c>
      <c r="C9420" s="23" t="s">
        <v>9929</v>
      </c>
      <c r="D9420" s="23" t="s">
        <v>12296</v>
      </c>
      <c r="E9420" s="24">
        <v>33.36</v>
      </c>
    </row>
    <row r="9421" spans="2:5" ht="50.1" customHeight="1">
      <c r="B9421" s="23">
        <v>38775</v>
      </c>
      <c r="C9421" s="23" t="s">
        <v>9930</v>
      </c>
      <c r="D9421" s="23" t="s">
        <v>12296</v>
      </c>
      <c r="E9421" s="24">
        <v>35.369999999999997</v>
      </c>
    </row>
    <row r="9422" spans="2:5" ht="50.1" customHeight="1">
      <c r="B9422" s="23">
        <v>21119</v>
      </c>
      <c r="C9422" s="23" t="s">
        <v>9931</v>
      </c>
      <c r="D9422" s="23" t="s">
        <v>12296</v>
      </c>
      <c r="E9422" s="24">
        <v>1.01</v>
      </c>
    </row>
    <row r="9423" spans="2:5" ht="50.1" customHeight="1">
      <c r="B9423" s="23">
        <v>37974</v>
      </c>
      <c r="C9423" s="23" t="s">
        <v>9932</v>
      </c>
      <c r="D9423" s="23" t="s">
        <v>12296</v>
      </c>
      <c r="E9423" s="24">
        <v>1.5</v>
      </c>
    </row>
    <row r="9424" spans="2:5" ht="50.1" customHeight="1">
      <c r="B9424" s="23">
        <v>37975</v>
      </c>
      <c r="C9424" s="23" t="s">
        <v>9933</v>
      </c>
      <c r="D9424" s="23" t="s">
        <v>12296</v>
      </c>
      <c r="E9424" s="24">
        <v>3.04</v>
      </c>
    </row>
    <row r="9425" spans="2:5" ht="50.1" customHeight="1">
      <c r="B9425" s="23">
        <v>37976</v>
      </c>
      <c r="C9425" s="23" t="s">
        <v>9934</v>
      </c>
      <c r="D9425" s="23" t="s">
        <v>12296</v>
      </c>
      <c r="E9425" s="24">
        <v>6.24</v>
      </c>
    </row>
    <row r="9426" spans="2:5" ht="50.1" customHeight="1">
      <c r="B9426" s="23">
        <v>37977</v>
      </c>
      <c r="C9426" s="23" t="s">
        <v>9935</v>
      </c>
      <c r="D9426" s="23" t="s">
        <v>12296</v>
      </c>
      <c r="E9426" s="24">
        <v>8.59</v>
      </c>
    </row>
    <row r="9427" spans="2:5" ht="50.1" customHeight="1">
      <c r="B9427" s="23">
        <v>37978</v>
      </c>
      <c r="C9427" s="23" t="s">
        <v>9936</v>
      </c>
      <c r="D9427" s="23" t="s">
        <v>12296</v>
      </c>
      <c r="E9427" s="24">
        <v>17.41</v>
      </c>
    </row>
    <row r="9428" spans="2:5" ht="50.1" customHeight="1">
      <c r="B9428" s="23">
        <v>37979</v>
      </c>
      <c r="C9428" s="23" t="s">
        <v>9937</v>
      </c>
      <c r="D9428" s="23" t="s">
        <v>12296</v>
      </c>
      <c r="E9428" s="24">
        <v>74.8</v>
      </c>
    </row>
    <row r="9429" spans="2:5" ht="50.1" customHeight="1">
      <c r="B9429" s="23">
        <v>37980</v>
      </c>
      <c r="C9429" s="23" t="s">
        <v>9938</v>
      </c>
      <c r="D9429" s="23" t="s">
        <v>12296</v>
      </c>
      <c r="E9429" s="24">
        <v>84.06</v>
      </c>
    </row>
    <row r="9430" spans="2:5" ht="50.1" customHeight="1">
      <c r="B9430" s="23">
        <v>36147</v>
      </c>
      <c r="C9430" s="23" t="s">
        <v>9939</v>
      </c>
      <c r="D9430" s="23" t="s">
        <v>7471</v>
      </c>
      <c r="E9430" s="24">
        <v>258.5</v>
      </c>
    </row>
    <row r="9431" spans="2:5" ht="50.1" customHeight="1">
      <c r="B9431" s="23">
        <v>12731</v>
      </c>
      <c r="C9431" s="23" t="s">
        <v>9940</v>
      </c>
      <c r="D9431" s="23" t="s">
        <v>12296</v>
      </c>
      <c r="E9431" s="24">
        <v>190.43</v>
      </c>
    </row>
    <row r="9432" spans="2:5" ht="50.1" customHeight="1">
      <c r="B9432" s="23">
        <v>12723</v>
      </c>
      <c r="C9432" s="23" t="s">
        <v>9941</v>
      </c>
      <c r="D9432" s="23" t="s">
        <v>12296</v>
      </c>
      <c r="E9432" s="24">
        <v>1.47</v>
      </c>
    </row>
    <row r="9433" spans="2:5" ht="50.1" customHeight="1">
      <c r="B9433" s="23">
        <v>12724</v>
      </c>
      <c r="C9433" s="23" t="s">
        <v>9942</v>
      </c>
      <c r="D9433" s="23" t="s">
        <v>12296</v>
      </c>
      <c r="E9433" s="24">
        <v>2.83</v>
      </c>
    </row>
    <row r="9434" spans="2:5" ht="50.1" customHeight="1">
      <c r="B9434" s="23">
        <v>12725</v>
      </c>
      <c r="C9434" s="23" t="s">
        <v>9943</v>
      </c>
      <c r="D9434" s="23" t="s">
        <v>12296</v>
      </c>
      <c r="E9434" s="24">
        <v>5.69</v>
      </c>
    </row>
    <row r="9435" spans="2:5" ht="50.1" customHeight="1">
      <c r="B9435" s="23">
        <v>12726</v>
      </c>
      <c r="C9435" s="23" t="s">
        <v>9944</v>
      </c>
      <c r="D9435" s="23" t="s">
        <v>12296</v>
      </c>
      <c r="E9435" s="24">
        <v>12.56</v>
      </c>
    </row>
    <row r="9436" spans="2:5" ht="50.1" customHeight="1">
      <c r="B9436" s="23">
        <v>12727</v>
      </c>
      <c r="C9436" s="23" t="s">
        <v>9945</v>
      </c>
      <c r="D9436" s="23" t="s">
        <v>12296</v>
      </c>
      <c r="E9436" s="24">
        <v>15.93</v>
      </c>
    </row>
    <row r="9437" spans="2:5" ht="50.1" customHeight="1">
      <c r="B9437" s="23">
        <v>12728</v>
      </c>
      <c r="C9437" s="23" t="s">
        <v>9946</v>
      </c>
      <c r="D9437" s="23" t="s">
        <v>12296</v>
      </c>
      <c r="E9437" s="24">
        <v>26.02</v>
      </c>
    </row>
    <row r="9438" spans="2:5" ht="50.1" customHeight="1">
      <c r="B9438" s="23">
        <v>12729</v>
      </c>
      <c r="C9438" s="23" t="s">
        <v>9947</v>
      </c>
      <c r="D9438" s="23" t="s">
        <v>12296</v>
      </c>
      <c r="E9438" s="24">
        <v>85.29</v>
      </c>
    </row>
    <row r="9439" spans="2:5" ht="50.1" customHeight="1">
      <c r="B9439" s="23">
        <v>12730</v>
      </c>
      <c r="C9439" s="23" t="s">
        <v>9948</v>
      </c>
      <c r="D9439" s="23" t="s">
        <v>12296</v>
      </c>
      <c r="E9439" s="24">
        <v>130.59</v>
      </c>
    </row>
    <row r="9440" spans="2:5" ht="50.1" customHeight="1">
      <c r="B9440" s="23">
        <v>3840</v>
      </c>
      <c r="C9440" s="23" t="s">
        <v>9949</v>
      </c>
      <c r="D9440" s="23" t="s">
        <v>12296</v>
      </c>
      <c r="E9440" s="24">
        <v>36.450000000000003</v>
      </c>
    </row>
    <row r="9441" spans="2:5" ht="50.1" customHeight="1">
      <c r="B9441" s="23">
        <v>3838</v>
      </c>
      <c r="C9441" s="23" t="s">
        <v>9950</v>
      </c>
      <c r="D9441" s="23" t="s">
        <v>12296</v>
      </c>
      <c r="E9441" s="24">
        <v>80.459999999999994</v>
      </c>
    </row>
    <row r="9442" spans="2:5" ht="50.1" customHeight="1">
      <c r="B9442" s="23">
        <v>3844</v>
      </c>
      <c r="C9442" s="23" t="s">
        <v>9951</v>
      </c>
      <c r="D9442" s="23" t="s">
        <v>12296</v>
      </c>
      <c r="E9442" s="24">
        <v>143.51</v>
      </c>
    </row>
    <row r="9443" spans="2:5" ht="50.1" customHeight="1">
      <c r="B9443" s="23">
        <v>3839</v>
      </c>
      <c r="C9443" s="23" t="s">
        <v>9952</v>
      </c>
      <c r="D9443" s="23" t="s">
        <v>12296</v>
      </c>
      <c r="E9443" s="24">
        <v>261.41000000000003</v>
      </c>
    </row>
    <row r="9444" spans="2:5" ht="50.1" customHeight="1">
      <c r="B9444" s="23">
        <v>3843</v>
      </c>
      <c r="C9444" s="23" t="s">
        <v>9953</v>
      </c>
      <c r="D9444" s="23" t="s">
        <v>12296</v>
      </c>
      <c r="E9444" s="24">
        <v>358.79</v>
      </c>
    </row>
    <row r="9445" spans="2:5" ht="50.1" customHeight="1">
      <c r="B9445" s="23">
        <v>3900</v>
      </c>
      <c r="C9445" s="23" t="s">
        <v>9954</v>
      </c>
      <c r="D9445" s="23" t="s">
        <v>12296</v>
      </c>
      <c r="E9445" s="24">
        <v>25.79</v>
      </c>
    </row>
    <row r="9446" spans="2:5" ht="50.1" customHeight="1">
      <c r="B9446" s="23">
        <v>3846</v>
      </c>
      <c r="C9446" s="23" t="s">
        <v>9955</v>
      </c>
      <c r="D9446" s="23" t="s">
        <v>12296</v>
      </c>
      <c r="E9446" s="24">
        <v>8.1300000000000008</v>
      </c>
    </row>
    <row r="9447" spans="2:5" ht="50.1" customHeight="1">
      <c r="B9447" s="23">
        <v>3886</v>
      </c>
      <c r="C9447" s="23" t="s">
        <v>9956</v>
      </c>
      <c r="D9447" s="23" t="s">
        <v>12296</v>
      </c>
      <c r="E9447" s="24">
        <v>8.56</v>
      </c>
    </row>
    <row r="9448" spans="2:5" ht="50.1" customHeight="1">
      <c r="B9448" s="23">
        <v>3854</v>
      </c>
      <c r="C9448" s="23" t="s">
        <v>9957</v>
      </c>
      <c r="D9448" s="23" t="s">
        <v>12296</v>
      </c>
      <c r="E9448" s="24">
        <v>4.75</v>
      </c>
    </row>
    <row r="9449" spans="2:5" ht="50.1" customHeight="1">
      <c r="B9449" s="23">
        <v>3873</v>
      </c>
      <c r="C9449" s="23" t="s">
        <v>9958</v>
      </c>
      <c r="D9449" s="23" t="s">
        <v>12296</v>
      </c>
      <c r="E9449" s="24">
        <v>6.3</v>
      </c>
    </row>
    <row r="9450" spans="2:5" ht="50.1" customHeight="1">
      <c r="B9450" s="23">
        <v>38021</v>
      </c>
      <c r="C9450" s="23" t="s">
        <v>9959</v>
      </c>
      <c r="D9450" s="23" t="s">
        <v>12296</v>
      </c>
      <c r="E9450" s="24">
        <v>15.06</v>
      </c>
    </row>
    <row r="9451" spans="2:5" ht="50.1" customHeight="1">
      <c r="B9451" s="23">
        <v>3847</v>
      </c>
      <c r="C9451" s="23" t="s">
        <v>9960</v>
      </c>
      <c r="D9451" s="23" t="s">
        <v>12296</v>
      </c>
      <c r="E9451" s="24">
        <v>17.09</v>
      </c>
    </row>
    <row r="9452" spans="2:5" ht="50.1" customHeight="1">
      <c r="B9452" s="23">
        <v>38022</v>
      </c>
      <c r="C9452" s="23" t="s">
        <v>9961</v>
      </c>
      <c r="D9452" s="23" t="s">
        <v>12296</v>
      </c>
      <c r="E9452" s="24">
        <v>26.7</v>
      </c>
    </row>
    <row r="9453" spans="2:5" ht="50.1" customHeight="1">
      <c r="B9453" s="23">
        <v>3833</v>
      </c>
      <c r="C9453" s="23" t="s">
        <v>9962</v>
      </c>
      <c r="D9453" s="23" t="s">
        <v>12296</v>
      </c>
      <c r="E9453" s="24">
        <v>9.9</v>
      </c>
    </row>
    <row r="9454" spans="2:5" ht="50.1" customHeight="1">
      <c r="B9454" s="23">
        <v>3835</v>
      </c>
      <c r="C9454" s="23" t="s">
        <v>9963</v>
      </c>
      <c r="D9454" s="23" t="s">
        <v>12296</v>
      </c>
      <c r="E9454" s="24">
        <v>32.24</v>
      </c>
    </row>
    <row r="9455" spans="2:5" ht="50.1" customHeight="1">
      <c r="B9455" s="23">
        <v>3836</v>
      </c>
      <c r="C9455" s="23" t="s">
        <v>9964</v>
      </c>
      <c r="D9455" s="23" t="s">
        <v>12296</v>
      </c>
      <c r="E9455" s="24">
        <v>69.400000000000006</v>
      </c>
    </row>
    <row r="9456" spans="2:5" ht="50.1" customHeight="1">
      <c r="B9456" s="23">
        <v>3830</v>
      </c>
      <c r="C9456" s="23" t="s">
        <v>9965</v>
      </c>
      <c r="D9456" s="23" t="s">
        <v>12296</v>
      </c>
      <c r="E9456" s="24">
        <v>113.48</v>
      </c>
    </row>
    <row r="9457" spans="2:5" ht="50.1" customHeight="1">
      <c r="B9457" s="23">
        <v>3831</v>
      </c>
      <c r="C9457" s="23" t="s">
        <v>9966</v>
      </c>
      <c r="D9457" s="23" t="s">
        <v>12296</v>
      </c>
      <c r="E9457" s="24">
        <v>189.7</v>
      </c>
    </row>
    <row r="9458" spans="2:5" ht="50.1" customHeight="1">
      <c r="B9458" s="23">
        <v>37981</v>
      </c>
      <c r="C9458" s="23" t="s">
        <v>9967</v>
      </c>
      <c r="D9458" s="23" t="s">
        <v>12296</v>
      </c>
      <c r="E9458" s="24">
        <v>3.43</v>
      </c>
    </row>
    <row r="9459" spans="2:5" ht="50.1" customHeight="1">
      <c r="B9459" s="23">
        <v>37982</v>
      </c>
      <c r="C9459" s="23" t="s">
        <v>9968</v>
      </c>
      <c r="D9459" s="23" t="s">
        <v>12296</v>
      </c>
      <c r="E9459" s="24">
        <v>5.2</v>
      </c>
    </row>
    <row r="9460" spans="2:5" ht="50.1" customHeight="1">
      <c r="B9460" s="23">
        <v>37983</v>
      </c>
      <c r="C9460" s="23" t="s">
        <v>9969</v>
      </c>
      <c r="D9460" s="23" t="s">
        <v>12296</v>
      </c>
      <c r="E9460" s="24">
        <v>7.29</v>
      </c>
    </row>
    <row r="9461" spans="2:5" ht="50.1" customHeight="1">
      <c r="B9461" s="23">
        <v>37984</v>
      </c>
      <c r="C9461" s="23" t="s">
        <v>9970</v>
      </c>
      <c r="D9461" s="23" t="s">
        <v>12296</v>
      </c>
      <c r="E9461" s="24">
        <v>12.58</v>
      </c>
    </row>
    <row r="9462" spans="2:5" ht="50.1" customHeight="1">
      <c r="B9462" s="23">
        <v>37985</v>
      </c>
      <c r="C9462" s="23" t="s">
        <v>9971</v>
      </c>
      <c r="D9462" s="23" t="s">
        <v>12296</v>
      </c>
      <c r="E9462" s="24">
        <v>17.62</v>
      </c>
    </row>
    <row r="9463" spans="2:5" ht="50.1" customHeight="1">
      <c r="B9463" s="23">
        <v>3826</v>
      </c>
      <c r="C9463" s="23" t="s">
        <v>9972</v>
      </c>
      <c r="D9463" s="23" t="s">
        <v>12296</v>
      </c>
      <c r="E9463" s="24">
        <v>36.17</v>
      </c>
    </row>
    <row r="9464" spans="2:5" ht="50.1" customHeight="1">
      <c r="B9464" s="23">
        <v>3825</v>
      </c>
      <c r="C9464" s="23" t="s">
        <v>9973</v>
      </c>
      <c r="D9464" s="23" t="s">
        <v>12296</v>
      </c>
      <c r="E9464" s="24">
        <v>10.4</v>
      </c>
    </row>
    <row r="9465" spans="2:5" ht="50.1" customHeight="1">
      <c r="B9465" s="23">
        <v>3827</v>
      </c>
      <c r="C9465" s="23" t="s">
        <v>9974</v>
      </c>
      <c r="D9465" s="23" t="s">
        <v>12296</v>
      </c>
      <c r="E9465" s="24">
        <v>22.73</v>
      </c>
    </row>
    <row r="9466" spans="2:5" ht="50.1" customHeight="1">
      <c r="B9466" s="23">
        <v>20165</v>
      </c>
      <c r="C9466" s="23" t="s">
        <v>9975</v>
      </c>
      <c r="D9466" s="23" t="s">
        <v>12296</v>
      </c>
      <c r="E9466" s="24">
        <v>14.4</v>
      </c>
    </row>
    <row r="9467" spans="2:5" ht="50.1" customHeight="1">
      <c r="B9467" s="23">
        <v>20166</v>
      </c>
      <c r="C9467" s="23" t="s">
        <v>9976</v>
      </c>
      <c r="D9467" s="23" t="s">
        <v>12296</v>
      </c>
      <c r="E9467" s="24">
        <v>46.55</v>
      </c>
    </row>
    <row r="9468" spans="2:5" ht="50.1" customHeight="1">
      <c r="B9468" s="23">
        <v>20164</v>
      </c>
      <c r="C9468" s="23" t="s">
        <v>9977</v>
      </c>
      <c r="D9468" s="23" t="s">
        <v>12296</v>
      </c>
      <c r="E9468" s="24">
        <v>7.61</v>
      </c>
    </row>
    <row r="9469" spans="2:5" ht="50.1" customHeight="1">
      <c r="B9469" s="23">
        <v>3893</v>
      </c>
      <c r="C9469" s="23" t="s">
        <v>9978</v>
      </c>
      <c r="D9469" s="23" t="s">
        <v>12296</v>
      </c>
      <c r="E9469" s="24">
        <v>9.44</v>
      </c>
    </row>
    <row r="9470" spans="2:5" ht="50.1" customHeight="1">
      <c r="B9470" s="23">
        <v>3848</v>
      </c>
      <c r="C9470" s="23" t="s">
        <v>9979</v>
      </c>
      <c r="D9470" s="23" t="s">
        <v>12296</v>
      </c>
      <c r="E9470" s="24">
        <v>5.73</v>
      </c>
    </row>
    <row r="9471" spans="2:5" ht="50.1" customHeight="1">
      <c r="B9471" s="23">
        <v>3895</v>
      </c>
      <c r="C9471" s="23" t="s">
        <v>9980</v>
      </c>
      <c r="D9471" s="23" t="s">
        <v>12296</v>
      </c>
      <c r="E9471" s="24">
        <v>6.24</v>
      </c>
    </row>
    <row r="9472" spans="2:5" ht="50.1" customHeight="1">
      <c r="B9472" s="23">
        <v>12404</v>
      </c>
      <c r="C9472" s="23" t="s">
        <v>9981</v>
      </c>
      <c r="D9472" s="23" t="s">
        <v>12296</v>
      </c>
      <c r="E9472" s="24">
        <v>6.37</v>
      </c>
    </row>
    <row r="9473" spans="2:5" ht="50.1" customHeight="1">
      <c r="B9473" s="23">
        <v>3939</v>
      </c>
      <c r="C9473" s="23" t="s">
        <v>9982</v>
      </c>
      <c r="D9473" s="23" t="s">
        <v>12296</v>
      </c>
      <c r="E9473" s="24">
        <v>13.13</v>
      </c>
    </row>
    <row r="9474" spans="2:5" ht="50.1" customHeight="1">
      <c r="B9474" s="23">
        <v>3911</v>
      </c>
      <c r="C9474" s="23" t="s">
        <v>9983</v>
      </c>
      <c r="D9474" s="23" t="s">
        <v>12296</v>
      </c>
      <c r="E9474" s="24">
        <v>10.73</v>
      </c>
    </row>
    <row r="9475" spans="2:5" ht="50.1" customHeight="1">
      <c r="B9475" s="23">
        <v>3908</v>
      </c>
      <c r="C9475" s="23" t="s">
        <v>9984</v>
      </c>
      <c r="D9475" s="23" t="s">
        <v>12296</v>
      </c>
      <c r="E9475" s="24">
        <v>3.47</v>
      </c>
    </row>
    <row r="9476" spans="2:5" ht="50.1" customHeight="1">
      <c r="B9476" s="23">
        <v>3910</v>
      </c>
      <c r="C9476" s="23" t="s">
        <v>9985</v>
      </c>
      <c r="D9476" s="23" t="s">
        <v>12296</v>
      </c>
      <c r="E9476" s="24">
        <v>7.67</v>
      </c>
    </row>
    <row r="9477" spans="2:5" ht="50.1" customHeight="1">
      <c r="B9477" s="23">
        <v>3913</v>
      </c>
      <c r="C9477" s="23" t="s">
        <v>9986</v>
      </c>
      <c r="D9477" s="23" t="s">
        <v>12296</v>
      </c>
      <c r="E9477" s="24">
        <v>36.69</v>
      </c>
    </row>
    <row r="9478" spans="2:5" ht="50.1" customHeight="1">
      <c r="B9478" s="23">
        <v>3912</v>
      </c>
      <c r="C9478" s="23" t="s">
        <v>9987</v>
      </c>
      <c r="D9478" s="23" t="s">
        <v>12296</v>
      </c>
      <c r="E9478" s="24">
        <v>20.11</v>
      </c>
    </row>
    <row r="9479" spans="2:5" ht="50.1" customHeight="1">
      <c r="B9479" s="23">
        <v>3909</v>
      </c>
      <c r="C9479" s="23" t="s">
        <v>9988</v>
      </c>
      <c r="D9479" s="23" t="s">
        <v>12296</v>
      </c>
      <c r="E9479" s="24">
        <v>4.72</v>
      </c>
    </row>
    <row r="9480" spans="2:5" ht="50.1" customHeight="1">
      <c r="B9480" s="23">
        <v>3914</v>
      </c>
      <c r="C9480" s="23" t="s">
        <v>9989</v>
      </c>
      <c r="D9480" s="23" t="s">
        <v>12296</v>
      </c>
      <c r="E9480" s="24">
        <v>55.35</v>
      </c>
    </row>
    <row r="9481" spans="2:5" ht="50.1" customHeight="1">
      <c r="B9481" s="23">
        <v>3915</v>
      </c>
      <c r="C9481" s="23" t="s">
        <v>9990</v>
      </c>
      <c r="D9481" s="23" t="s">
        <v>12296</v>
      </c>
      <c r="E9481" s="24">
        <v>87.29</v>
      </c>
    </row>
    <row r="9482" spans="2:5" ht="50.1" customHeight="1">
      <c r="B9482" s="23">
        <v>3916</v>
      </c>
      <c r="C9482" s="23" t="s">
        <v>9991</v>
      </c>
      <c r="D9482" s="23" t="s">
        <v>12296</v>
      </c>
      <c r="E9482" s="24">
        <v>159.03</v>
      </c>
    </row>
    <row r="9483" spans="2:5" ht="50.1" customHeight="1">
      <c r="B9483" s="23">
        <v>3917</v>
      </c>
      <c r="C9483" s="23" t="s">
        <v>9992</v>
      </c>
      <c r="D9483" s="23" t="s">
        <v>12296</v>
      </c>
      <c r="E9483" s="24">
        <v>262.3</v>
      </c>
    </row>
    <row r="9484" spans="2:5" ht="50.1" customHeight="1">
      <c r="B9484" s="23">
        <v>1904</v>
      </c>
      <c r="C9484" s="23" t="s">
        <v>9993</v>
      </c>
      <c r="D9484" s="23" t="s">
        <v>12296</v>
      </c>
      <c r="E9484" s="24">
        <v>0.63</v>
      </c>
    </row>
    <row r="9485" spans="2:5" ht="50.1" customHeight="1">
      <c r="B9485" s="23">
        <v>1899</v>
      </c>
      <c r="C9485" s="23" t="s">
        <v>9994</v>
      </c>
      <c r="D9485" s="23" t="s">
        <v>12296</v>
      </c>
      <c r="E9485" s="24">
        <v>0.71</v>
      </c>
    </row>
    <row r="9486" spans="2:5" ht="50.1" customHeight="1">
      <c r="B9486" s="23">
        <v>1900</v>
      </c>
      <c r="C9486" s="23" t="s">
        <v>9995</v>
      </c>
      <c r="D9486" s="23" t="s">
        <v>12296</v>
      </c>
      <c r="E9486" s="24">
        <v>1.1599999999999999</v>
      </c>
    </row>
    <row r="9487" spans="2:5" ht="50.1" customHeight="1">
      <c r="B9487" s="23">
        <v>12407</v>
      </c>
      <c r="C9487" s="23" t="s">
        <v>9996</v>
      </c>
      <c r="D9487" s="23" t="s">
        <v>12296</v>
      </c>
      <c r="E9487" s="24">
        <v>19.86</v>
      </c>
    </row>
    <row r="9488" spans="2:5" ht="50.1" customHeight="1">
      <c r="B9488" s="23">
        <v>12408</v>
      </c>
      <c r="C9488" s="23" t="s">
        <v>9997</v>
      </c>
      <c r="D9488" s="23" t="s">
        <v>12296</v>
      </c>
      <c r="E9488" s="24">
        <v>11.2</v>
      </c>
    </row>
    <row r="9489" spans="2:5" ht="50.1" customHeight="1">
      <c r="B9489" s="23">
        <v>12409</v>
      </c>
      <c r="C9489" s="23" t="s">
        <v>9998</v>
      </c>
      <c r="D9489" s="23" t="s">
        <v>12296</v>
      </c>
      <c r="E9489" s="24">
        <v>11.2</v>
      </c>
    </row>
    <row r="9490" spans="2:5" ht="50.1" customHeight="1">
      <c r="B9490" s="23">
        <v>12410</v>
      </c>
      <c r="C9490" s="23" t="s">
        <v>9999</v>
      </c>
      <c r="D9490" s="23" t="s">
        <v>12296</v>
      </c>
      <c r="E9490" s="24">
        <v>7.72</v>
      </c>
    </row>
    <row r="9491" spans="2:5" ht="50.1" customHeight="1">
      <c r="B9491" s="23">
        <v>3936</v>
      </c>
      <c r="C9491" s="23" t="s">
        <v>10000</v>
      </c>
      <c r="D9491" s="23" t="s">
        <v>12296</v>
      </c>
      <c r="E9491" s="24">
        <v>13.95</v>
      </c>
    </row>
    <row r="9492" spans="2:5" ht="50.1" customHeight="1">
      <c r="B9492" s="23">
        <v>3922</v>
      </c>
      <c r="C9492" s="23" t="s">
        <v>10001</v>
      </c>
      <c r="D9492" s="23" t="s">
        <v>12296</v>
      </c>
      <c r="E9492" s="24">
        <v>12.83</v>
      </c>
    </row>
    <row r="9493" spans="2:5" ht="50.1" customHeight="1">
      <c r="B9493" s="23">
        <v>3924</v>
      </c>
      <c r="C9493" s="23" t="s">
        <v>10002</v>
      </c>
      <c r="D9493" s="23" t="s">
        <v>12296</v>
      </c>
      <c r="E9493" s="24">
        <v>13.95</v>
      </c>
    </row>
    <row r="9494" spans="2:5" ht="50.1" customHeight="1">
      <c r="B9494" s="23">
        <v>3923</v>
      </c>
      <c r="C9494" s="23" t="s">
        <v>10003</v>
      </c>
      <c r="D9494" s="23" t="s">
        <v>12296</v>
      </c>
      <c r="E9494" s="24">
        <v>13.95</v>
      </c>
    </row>
    <row r="9495" spans="2:5" ht="50.1" customHeight="1">
      <c r="B9495" s="23">
        <v>3937</v>
      </c>
      <c r="C9495" s="23" t="s">
        <v>10004</v>
      </c>
      <c r="D9495" s="23" t="s">
        <v>12296</v>
      </c>
      <c r="E9495" s="24">
        <v>11.51</v>
      </c>
    </row>
    <row r="9496" spans="2:5" ht="50.1" customHeight="1">
      <c r="B9496" s="23">
        <v>3921</v>
      </c>
      <c r="C9496" s="23" t="s">
        <v>10005</v>
      </c>
      <c r="D9496" s="23" t="s">
        <v>12296</v>
      </c>
      <c r="E9496" s="24">
        <v>11.51</v>
      </c>
    </row>
    <row r="9497" spans="2:5" ht="50.1" customHeight="1">
      <c r="B9497" s="23">
        <v>3920</v>
      </c>
      <c r="C9497" s="23" t="s">
        <v>10006</v>
      </c>
      <c r="D9497" s="23" t="s">
        <v>12296</v>
      </c>
      <c r="E9497" s="24">
        <v>11.51</v>
      </c>
    </row>
    <row r="9498" spans="2:5" ht="50.1" customHeight="1">
      <c r="B9498" s="23">
        <v>3938</v>
      </c>
      <c r="C9498" s="23" t="s">
        <v>10007</v>
      </c>
      <c r="D9498" s="23" t="s">
        <v>12296</v>
      </c>
      <c r="E9498" s="24">
        <v>7.59</v>
      </c>
    </row>
    <row r="9499" spans="2:5" ht="50.1" customHeight="1">
      <c r="B9499" s="23">
        <v>3919</v>
      </c>
      <c r="C9499" s="23" t="s">
        <v>10008</v>
      </c>
      <c r="D9499" s="23" t="s">
        <v>12296</v>
      </c>
      <c r="E9499" s="24">
        <v>7.73</v>
      </c>
    </row>
    <row r="9500" spans="2:5" ht="50.1" customHeight="1">
      <c r="B9500" s="23">
        <v>3927</v>
      </c>
      <c r="C9500" s="23" t="s">
        <v>10009</v>
      </c>
      <c r="D9500" s="23" t="s">
        <v>12296</v>
      </c>
      <c r="E9500" s="24">
        <v>39.18</v>
      </c>
    </row>
    <row r="9501" spans="2:5" ht="50.1" customHeight="1">
      <c r="B9501" s="23">
        <v>3928</v>
      </c>
      <c r="C9501" s="23" t="s">
        <v>10010</v>
      </c>
      <c r="D9501" s="23" t="s">
        <v>12296</v>
      </c>
      <c r="E9501" s="24">
        <v>39.18</v>
      </c>
    </row>
    <row r="9502" spans="2:5" ht="50.1" customHeight="1">
      <c r="B9502" s="23">
        <v>3926</v>
      </c>
      <c r="C9502" s="23" t="s">
        <v>10011</v>
      </c>
      <c r="D9502" s="23" t="s">
        <v>12296</v>
      </c>
      <c r="E9502" s="24">
        <v>22.33</v>
      </c>
    </row>
    <row r="9503" spans="2:5" ht="50.1" customHeight="1">
      <c r="B9503" s="23">
        <v>3935</v>
      </c>
      <c r="C9503" s="23" t="s">
        <v>10012</v>
      </c>
      <c r="D9503" s="23" t="s">
        <v>12296</v>
      </c>
      <c r="E9503" s="24">
        <v>22.33</v>
      </c>
    </row>
    <row r="9504" spans="2:5" ht="50.1" customHeight="1">
      <c r="B9504" s="23">
        <v>3925</v>
      </c>
      <c r="C9504" s="23" t="s">
        <v>10013</v>
      </c>
      <c r="D9504" s="23" t="s">
        <v>12296</v>
      </c>
      <c r="E9504" s="24">
        <v>22.33</v>
      </c>
    </row>
    <row r="9505" spans="2:5" ht="50.1" customHeight="1">
      <c r="B9505" s="23">
        <v>12406</v>
      </c>
      <c r="C9505" s="23" t="s">
        <v>10014</v>
      </c>
      <c r="D9505" s="23" t="s">
        <v>12296</v>
      </c>
      <c r="E9505" s="24">
        <v>5.48</v>
      </c>
    </row>
    <row r="9506" spans="2:5" ht="50.1" customHeight="1">
      <c r="B9506" s="23">
        <v>3929</v>
      </c>
      <c r="C9506" s="23" t="s">
        <v>10015</v>
      </c>
      <c r="D9506" s="23" t="s">
        <v>12296</v>
      </c>
      <c r="E9506" s="24">
        <v>59.69</v>
      </c>
    </row>
    <row r="9507" spans="2:5" ht="50.1" customHeight="1">
      <c r="B9507" s="23">
        <v>3931</v>
      </c>
      <c r="C9507" s="23" t="s">
        <v>10016</v>
      </c>
      <c r="D9507" s="23" t="s">
        <v>12296</v>
      </c>
      <c r="E9507" s="24">
        <v>59.69</v>
      </c>
    </row>
    <row r="9508" spans="2:5" ht="50.1" customHeight="1">
      <c r="B9508" s="23">
        <v>3930</v>
      </c>
      <c r="C9508" s="23" t="s">
        <v>10017</v>
      </c>
      <c r="D9508" s="23" t="s">
        <v>12296</v>
      </c>
      <c r="E9508" s="24">
        <v>59.69</v>
      </c>
    </row>
    <row r="9509" spans="2:5" ht="50.1" customHeight="1">
      <c r="B9509" s="23">
        <v>3932</v>
      </c>
      <c r="C9509" s="23" t="s">
        <v>10018</v>
      </c>
      <c r="D9509" s="23" t="s">
        <v>12296</v>
      </c>
      <c r="E9509" s="24">
        <v>103.08</v>
      </c>
    </row>
    <row r="9510" spans="2:5" ht="50.1" customHeight="1">
      <c r="B9510" s="23">
        <v>3933</v>
      </c>
      <c r="C9510" s="23" t="s">
        <v>10019</v>
      </c>
      <c r="D9510" s="23" t="s">
        <v>12296</v>
      </c>
      <c r="E9510" s="24">
        <v>103.08</v>
      </c>
    </row>
    <row r="9511" spans="2:5" ht="50.1" customHeight="1">
      <c r="B9511" s="23">
        <v>3934</v>
      </c>
      <c r="C9511" s="23" t="s">
        <v>10020</v>
      </c>
      <c r="D9511" s="23" t="s">
        <v>12296</v>
      </c>
      <c r="E9511" s="24">
        <v>103.08</v>
      </c>
    </row>
    <row r="9512" spans="2:5" ht="50.1" customHeight="1">
      <c r="B9512" s="23">
        <v>40355</v>
      </c>
      <c r="C9512" s="23" t="s">
        <v>10021</v>
      </c>
      <c r="D9512" s="23" t="s">
        <v>12296</v>
      </c>
      <c r="E9512" s="24">
        <v>5.83</v>
      </c>
    </row>
    <row r="9513" spans="2:5" ht="50.1" customHeight="1">
      <c r="B9513" s="23">
        <v>40364</v>
      </c>
      <c r="C9513" s="23" t="s">
        <v>10022</v>
      </c>
      <c r="D9513" s="23" t="s">
        <v>12296</v>
      </c>
      <c r="E9513" s="24">
        <v>27.33</v>
      </c>
    </row>
    <row r="9514" spans="2:5" ht="50.1" customHeight="1">
      <c r="B9514" s="23">
        <v>40361</v>
      </c>
      <c r="C9514" s="23" t="s">
        <v>10023</v>
      </c>
      <c r="D9514" s="23" t="s">
        <v>12296</v>
      </c>
      <c r="E9514" s="24">
        <v>21.37</v>
      </c>
    </row>
    <row r="9515" spans="2:5" ht="50.1" customHeight="1">
      <c r="B9515" s="23">
        <v>40358</v>
      </c>
      <c r="C9515" s="23" t="s">
        <v>10024</v>
      </c>
      <c r="D9515" s="23" t="s">
        <v>12296</v>
      </c>
      <c r="E9515" s="24">
        <v>8.14</v>
      </c>
    </row>
    <row r="9516" spans="2:5" ht="50.1" customHeight="1">
      <c r="B9516" s="23">
        <v>40370</v>
      </c>
      <c r="C9516" s="23" t="s">
        <v>10025</v>
      </c>
      <c r="D9516" s="23" t="s">
        <v>12296</v>
      </c>
      <c r="E9516" s="24">
        <v>86.72</v>
      </c>
    </row>
    <row r="9517" spans="2:5" ht="50.1" customHeight="1">
      <c r="B9517" s="23">
        <v>40367</v>
      </c>
      <c r="C9517" s="23" t="s">
        <v>10026</v>
      </c>
      <c r="D9517" s="23" t="s">
        <v>12296</v>
      </c>
      <c r="E9517" s="24">
        <v>43.1</v>
      </c>
    </row>
    <row r="9518" spans="2:5" ht="50.1" customHeight="1">
      <c r="B9518" s="23">
        <v>40373</v>
      </c>
      <c r="C9518" s="23" t="s">
        <v>10027</v>
      </c>
      <c r="D9518" s="23" t="s">
        <v>12296</v>
      </c>
      <c r="E9518" s="24">
        <v>117.28</v>
      </c>
    </row>
    <row r="9519" spans="2:5" ht="50.1" customHeight="1">
      <c r="B9519" s="23">
        <v>38947</v>
      </c>
      <c r="C9519" s="23" t="s">
        <v>10028</v>
      </c>
      <c r="D9519" s="23" t="s">
        <v>12296</v>
      </c>
      <c r="E9519" s="24">
        <v>4.9400000000000004</v>
      </c>
    </row>
    <row r="9520" spans="2:5" ht="50.1" customHeight="1">
      <c r="B9520" s="23">
        <v>38948</v>
      </c>
      <c r="C9520" s="23" t="s">
        <v>10029</v>
      </c>
      <c r="D9520" s="23" t="s">
        <v>12296</v>
      </c>
      <c r="E9520" s="24">
        <v>7.88</v>
      </c>
    </row>
    <row r="9521" spans="2:5" ht="50.1" customHeight="1">
      <c r="B9521" s="23">
        <v>38949</v>
      </c>
      <c r="C9521" s="23" t="s">
        <v>10030</v>
      </c>
      <c r="D9521" s="23" t="s">
        <v>12296</v>
      </c>
      <c r="E9521" s="24">
        <v>8.74</v>
      </c>
    </row>
    <row r="9522" spans="2:5" ht="50.1" customHeight="1">
      <c r="B9522" s="23">
        <v>38951</v>
      </c>
      <c r="C9522" s="23" t="s">
        <v>10031</v>
      </c>
      <c r="D9522" s="23" t="s">
        <v>12296</v>
      </c>
      <c r="E9522" s="24">
        <v>13.82</v>
      </c>
    </row>
    <row r="9523" spans="2:5" ht="50.1" customHeight="1">
      <c r="B9523" s="23">
        <v>39312</v>
      </c>
      <c r="C9523" s="23" t="s">
        <v>10032</v>
      </c>
      <c r="D9523" s="23" t="s">
        <v>12296</v>
      </c>
      <c r="E9523" s="24">
        <v>10.72</v>
      </c>
    </row>
    <row r="9524" spans="2:5" ht="50.1" customHeight="1">
      <c r="B9524" s="23">
        <v>39313</v>
      </c>
      <c r="C9524" s="23" t="s">
        <v>10033</v>
      </c>
      <c r="D9524" s="23" t="s">
        <v>12296</v>
      </c>
      <c r="E9524" s="24">
        <v>14</v>
      </c>
    </row>
    <row r="9525" spans="2:5" ht="50.1" customHeight="1">
      <c r="B9525" s="23">
        <v>38950</v>
      </c>
      <c r="C9525" s="23" t="s">
        <v>10034</v>
      </c>
      <c r="D9525" s="23" t="s">
        <v>12296</v>
      </c>
      <c r="E9525" s="24">
        <v>21.07</v>
      </c>
    </row>
    <row r="9526" spans="2:5" ht="50.1" customHeight="1">
      <c r="B9526" s="23">
        <v>39314</v>
      </c>
      <c r="C9526" s="23" t="s">
        <v>10035</v>
      </c>
      <c r="D9526" s="23" t="s">
        <v>12296</v>
      </c>
      <c r="E9526" s="24">
        <v>22.23</v>
      </c>
    </row>
    <row r="9527" spans="2:5" ht="50.1" customHeight="1">
      <c r="B9527" s="23">
        <v>3907</v>
      </c>
      <c r="C9527" s="23" t="s">
        <v>10036</v>
      </c>
      <c r="D9527" s="23" t="s">
        <v>12296</v>
      </c>
      <c r="E9527" s="24">
        <v>2.67</v>
      </c>
    </row>
    <row r="9528" spans="2:5" ht="50.1" customHeight="1">
      <c r="B9528" s="23">
        <v>3889</v>
      </c>
      <c r="C9528" s="23" t="s">
        <v>10037</v>
      </c>
      <c r="D9528" s="23" t="s">
        <v>12296</v>
      </c>
      <c r="E9528" s="24">
        <v>2.04</v>
      </c>
    </row>
    <row r="9529" spans="2:5" ht="50.1" customHeight="1">
      <c r="B9529" s="23">
        <v>3868</v>
      </c>
      <c r="C9529" s="23" t="s">
        <v>10038</v>
      </c>
      <c r="D9529" s="23" t="s">
        <v>12296</v>
      </c>
      <c r="E9529" s="24">
        <v>0.79</v>
      </c>
    </row>
    <row r="9530" spans="2:5" ht="50.1" customHeight="1">
      <c r="B9530" s="23">
        <v>3869</v>
      </c>
      <c r="C9530" s="23" t="s">
        <v>10039</v>
      </c>
      <c r="D9530" s="23" t="s">
        <v>12296</v>
      </c>
      <c r="E9530" s="24">
        <v>2.27</v>
      </c>
    </row>
    <row r="9531" spans="2:5" ht="50.1" customHeight="1">
      <c r="B9531" s="23">
        <v>3872</v>
      </c>
      <c r="C9531" s="23" t="s">
        <v>10040</v>
      </c>
      <c r="D9531" s="23" t="s">
        <v>12296</v>
      </c>
      <c r="E9531" s="24">
        <v>2.75</v>
      </c>
    </row>
    <row r="9532" spans="2:5" ht="50.1" customHeight="1">
      <c r="B9532" s="23">
        <v>3850</v>
      </c>
      <c r="C9532" s="23" t="s">
        <v>10041</v>
      </c>
      <c r="D9532" s="23" t="s">
        <v>12296</v>
      </c>
      <c r="E9532" s="24">
        <v>7.1</v>
      </c>
    </row>
    <row r="9533" spans="2:5" ht="50.1" customHeight="1">
      <c r="B9533" s="23">
        <v>38023</v>
      </c>
      <c r="C9533" s="23" t="s">
        <v>10042</v>
      </c>
      <c r="D9533" s="23" t="s">
        <v>12296</v>
      </c>
      <c r="E9533" s="24">
        <v>2.99</v>
      </c>
    </row>
    <row r="9534" spans="2:5" ht="50.1" customHeight="1">
      <c r="B9534" s="23">
        <v>37986</v>
      </c>
      <c r="C9534" s="23" t="s">
        <v>10043</v>
      </c>
      <c r="D9534" s="23" t="s">
        <v>12296</v>
      </c>
      <c r="E9534" s="24">
        <v>1.17</v>
      </c>
    </row>
    <row r="9535" spans="2:5" ht="50.1" customHeight="1">
      <c r="B9535" s="23">
        <v>37987</v>
      </c>
      <c r="C9535" s="23" t="s">
        <v>10044</v>
      </c>
      <c r="D9535" s="23" t="s">
        <v>12296</v>
      </c>
      <c r="E9535" s="24">
        <v>87.97</v>
      </c>
    </row>
    <row r="9536" spans="2:5" ht="50.1" customHeight="1">
      <c r="B9536" s="23">
        <v>37988</v>
      </c>
      <c r="C9536" s="23" t="s">
        <v>10045</v>
      </c>
      <c r="D9536" s="23" t="s">
        <v>12296</v>
      </c>
      <c r="E9536" s="24">
        <v>143.47999999999999</v>
      </c>
    </row>
    <row r="9537" spans="2:5" ht="50.1" customHeight="1">
      <c r="B9537" s="23">
        <v>21120</v>
      </c>
      <c r="C9537" s="23" t="s">
        <v>10046</v>
      </c>
      <c r="D9537" s="23" t="s">
        <v>12296</v>
      </c>
      <c r="E9537" s="24">
        <v>7.15</v>
      </c>
    </row>
    <row r="9538" spans="2:5" ht="50.1" customHeight="1">
      <c r="B9538" s="23">
        <v>39318</v>
      </c>
      <c r="C9538" s="23" t="s">
        <v>10047</v>
      </c>
      <c r="D9538" s="23" t="s">
        <v>12296</v>
      </c>
      <c r="E9538" s="24">
        <v>5.89</v>
      </c>
    </row>
    <row r="9539" spans="2:5" ht="50.1" customHeight="1">
      <c r="B9539" s="23">
        <v>20162</v>
      </c>
      <c r="C9539" s="23" t="s">
        <v>10048</v>
      </c>
      <c r="D9539" s="23" t="s">
        <v>12296</v>
      </c>
      <c r="E9539" s="24">
        <v>10</v>
      </c>
    </row>
    <row r="9540" spans="2:5" ht="50.1" customHeight="1">
      <c r="B9540" s="23">
        <v>40366</v>
      </c>
      <c r="C9540" s="23" t="s">
        <v>10049</v>
      </c>
      <c r="D9540" s="23" t="s">
        <v>12296</v>
      </c>
      <c r="E9540" s="24">
        <v>21.32</v>
      </c>
    </row>
    <row r="9541" spans="2:5" ht="50.1" customHeight="1">
      <c r="B9541" s="23">
        <v>40363</v>
      </c>
      <c r="C9541" s="23" t="s">
        <v>10050</v>
      </c>
      <c r="D9541" s="23" t="s">
        <v>12296</v>
      </c>
      <c r="E9541" s="24">
        <v>16.670000000000002</v>
      </c>
    </row>
    <row r="9542" spans="2:5" ht="50.1" customHeight="1">
      <c r="B9542" s="23">
        <v>40354</v>
      </c>
      <c r="C9542" s="23" t="s">
        <v>10051</v>
      </c>
      <c r="D9542" s="23" t="s">
        <v>12296</v>
      </c>
      <c r="E9542" s="24">
        <v>7.26</v>
      </c>
    </row>
    <row r="9543" spans="2:5" ht="50.1" customHeight="1">
      <c r="B9543" s="23">
        <v>40360</v>
      </c>
      <c r="C9543" s="23" t="s">
        <v>10052</v>
      </c>
      <c r="D9543" s="23" t="s">
        <v>12296</v>
      </c>
      <c r="E9543" s="24">
        <v>10.93</v>
      </c>
    </row>
    <row r="9544" spans="2:5" ht="50.1" customHeight="1">
      <c r="B9544" s="23">
        <v>40372</v>
      </c>
      <c r="C9544" s="23" t="s">
        <v>10053</v>
      </c>
      <c r="D9544" s="23" t="s">
        <v>12296</v>
      </c>
      <c r="E9544" s="24">
        <v>67.510000000000005</v>
      </c>
    </row>
    <row r="9545" spans="2:5" ht="50.1" customHeight="1">
      <c r="B9545" s="23">
        <v>40369</v>
      </c>
      <c r="C9545" s="23" t="s">
        <v>10054</v>
      </c>
      <c r="D9545" s="23" t="s">
        <v>12296</v>
      </c>
      <c r="E9545" s="24">
        <v>33.6</v>
      </c>
    </row>
    <row r="9546" spans="2:5" ht="50.1" customHeight="1">
      <c r="B9546" s="23">
        <v>40357</v>
      </c>
      <c r="C9546" s="23" t="s">
        <v>10055</v>
      </c>
      <c r="D9546" s="23" t="s">
        <v>12296</v>
      </c>
      <c r="E9546" s="24">
        <v>8.14</v>
      </c>
    </row>
    <row r="9547" spans="2:5" ht="50.1" customHeight="1">
      <c r="B9547" s="23">
        <v>40375</v>
      </c>
      <c r="C9547" s="23" t="s">
        <v>10056</v>
      </c>
      <c r="D9547" s="23" t="s">
        <v>12296</v>
      </c>
      <c r="E9547" s="24">
        <v>91.39</v>
      </c>
    </row>
    <row r="9548" spans="2:5" ht="50.1" customHeight="1">
      <c r="B9548" s="23">
        <v>1893</v>
      </c>
      <c r="C9548" s="23" t="s">
        <v>10057</v>
      </c>
      <c r="D9548" s="23" t="s">
        <v>12296</v>
      </c>
      <c r="E9548" s="24">
        <v>2.38</v>
      </c>
    </row>
    <row r="9549" spans="2:5" ht="50.1" customHeight="1">
      <c r="B9549" s="23">
        <v>1902</v>
      </c>
      <c r="C9549" s="23" t="s">
        <v>10058</v>
      </c>
      <c r="D9549" s="23" t="s">
        <v>12296</v>
      </c>
      <c r="E9549" s="24">
        <v>1.73</v>
      </c>
    </row>
    <row r="9550" spans="2:5" ht="50.1" customHeight="1">
      <c r="B9550" s="23">
        <v>1901</v>
      </c>
      <c r="C9550" s="23" t="s">
        <v>10059</v>
      </c>
      <c r="D9550" s="23" t="s">
        <v>12296</v>
      </c>
      <c r="E9550" s="24">
        <v>0.54</v>
      </c>
    </row>
    <row r="9551" spans="2:5" ht="50.1" customHeight="1">
      <c r="B9551" s="23">
        <v>1892</v>
      </c>
      <c r="C9551" s="23" t="s">
        <v>10060</v>
      </c>
      <c r="D9551" s="23" t="s">
        <v>12296</v>
      </c>
      <c r="E9551" s="24">
        <v>1.1100000000000001</v>
      </c>
    </row>
    <row r="9552" spans="2:5" ht="50.1" customHeight="1">
      <c r="B9552" s="23">
        <v>1907</v>
      </c>
      <c r="C9552" s="23" t="s">
        <v>10061</v>
      </c>
      <c r="D9552" s="23" t="s">
        <v>12296</v>
      </c>
      <c r="E9552" s="24">
        <v>7.67</v>
      </c>
    </row>
    <row r="9553" spans="2:5" ht="50.1" customHeight="1">
      <c r="B9553" s="23">
        <v>1894</v>
      </c>
      <c r="C9553" s="23" t="s">
        <v>10062</v>
      </c>
      <c r="D9553" s="23" t="s">
        <v>12296</v>
      </c>
      <c r="E9553" s="24">
        <v>3.45</v>
      </c>
    </row>
    <row r="9554" spans="2:5" ht="50.1" customHeight="1">
      <c r="B9554" s="23">
        <v>1891</v>
      </c>
      <c r="C9554" s="23" t="s">
        <v>10063</v>
      </c>
      <c r="D9554" s="23" t="s">
        <v>12296</v>
      </c>
      <c r="E9554" s="24">
        <v>0.8</v>
      </c>
    </row>
    <row r="9555" spans="2:5" ht="50.1" customHeight="1">
      <c r="B9555" s="23">
        <v>1896</v>
      </c>
      <c r="C9555" s="23" t="s">
        <v>10064</v>
      </c>
      <c r="D9555" s="23" t="s">
        <v>12296</v>
      </c>
      <c r="E9555" s="24">
        <v>10.29</v>
      </c>
    </row>
    <row r="9556" spans="2:5" ht="50.1" customHeight="1">
      <c r="B9556" s="23">
        <v>1895</v>
      </c>
      <c r="C9556" s="23" t="s">
        <v>10065</v>
      </c>
      <c r="D9556" s="23" t="s">
        <v>12296</v>
      </c>
      <c r="E9556" s="24">
        <v>18.09</v>
      </c>
    </row>
    <row r="9557" spans="2:5" ht="50.1" customHeight="1">
      <c r="B9557" s="23">
        <v>2641</v>
      </c>
      <c r="C9557" s="23" t="s">
        <v>10066</v>
      </c>
      <c r="D9557" s="23" t="s">
        <v>12296</v>
      </c>
      <c r="E9557" s="24">
        <v>15.72</v>
      </c>
    </row>
    <row r="9558" spans="2:5" ht="50.1" customHeight="1">
      <c r="B9558" s="23">
        <v>2636</v>
      </c>
      <c r="C9558" s="23" t="s">
        <v>10067</v>
      </c>
      <c r="D9558" s="23" t="s">
        <v>12296</v>
      </c>
      <c r="E9558" s="24">
        <v>1.01</v>
      </c>
    </row>
    <row r="9559" spans="2:5" ht="50.1" customHeight="1">
      <c r="B9559" s="23">
        <v>2637</v>
      </c>
      <c r="C9559" s="23" t="s">
        <v>10068</v>
      </c>
      <c r="D9559" s="23" t="s">
        <v>12296</v>
      </c>
      <c r="E9559" s="24">
        <v>1.07</v>
      </c>
    </row>
    <row r="9560" spans="2:5" ht="50.1" customHeight="1">
      <c r="B9560" s="23">
        <v>2638</v>
      </c>
      <c r="C9560" s="23" t="s">
        <v>10069</v>
      </c>
      <c r="D9560" s="23" t="s">
        <v>12296</v>
      </c>
      <c r="E9560" s="24">
        <v>1.25</v>
      </c>
    </row>
    <row r="9561" spans="2:5" ht="50.1" customHeight="1">
      <c r="B9561" s="23">
        <v>2639</v>
      </c>
      <c r="C9561" s="23" t="s">
        <v>10070</v>
      </c>
      <c r="D9561" s="23" t="s">
        <v>12296</v>
      </c>
      <c r="E9561" s="24">
        <v>2.2200000000000002</v>
      </c>
    </row>
    <row r="9562" spans="2:5" ht="50.1" customHeight="1">
      <c r="B9562" s="23">
        <v>2644</v>
      </c>
      <c r="C9562" s="23" t="s">
        <v>10071</v>
      </c>
      <c r="D9562" s="23" t="s">
        <v>12296</v>
      </c>
      <c r="E9562" s="24">
        <v>3.21</v>
      </c>
    </row>
    <row r="9563" spans="2:5" ht="50.1" customHeight="1">
      <c r="B9563" s="23">
        <v>2643</v>
      </c>
      <c r="C9563" s="23" t="s">
        <v>10072</v>
      </c>
      <c r="D9563" s="23" t="s">
        <v>12296</v>
      </c>
      <c r="E9563" s="24">
        <v>4.4800000000000004</v>
      </c>
    </row>
    <row r="9564" spans="2:5" ht="50.1" customHeight="1">
      <c r="B9564" s="23">
        <v>2640</v>
      </c>
      <c r="C9564" s="23" t="s">
        <v>10073</v>
      </c>
      <c r="D9564" s="23" t="s">
        <v>12296</v>
      </c>
      <c r="E9564" s="24">
        <v>6.54</v>
      </c>
    </row>
    <row r="9565" spans="2:5" ht="50.1" customHeight="1">
      <c r="B9565" s="23">
        <v>2642</v>
      </c>
      <c r="C9565" s="23" t="s">
        <v>10074</v>
      </c>
      <c r="D9565" s="23" t="s">
        <v>12296</v>
      </c>
      <c r="E9565" s="24">
        <v>9.9600000000000009</v>
      </c>
    </row>
    <row r="9566" spans="2:5" ht="50.1" customHeight="1">
      <c r="B9566" s="23">
        <v>38943</v>
      </c>
      <c r="C9566" s="23" t="s">
        <v>10075</v>
      </c>
      <c r="D9566" s="23" t="s">
        <v>12296</v>
      </c>
      <c r="E9566" s="24">
        <v>3.64</v>
      </c>
    </row>
    <row r="9567" spans="2:5" ht="50.1" customHeight="1">
      <c r="B9567" s="23">
        <v>38944</v>
      </c>
      <c r="C9567" s="23" t="s">
        <v>10076</v>
      </c>
      <c r="D9567" s="23" t="s">
        <v>12296</v>
      </c>
      <c r="E9567" s="24">
        <v>5.63</v>
      </c>
    </row>
    <row r="9568" spans="2:5" ht="50.1" customHeight="1">
      <c r="B9568" s="23">
        <v>38945</v>
      </c>
      <c r="C9568" s="23" t="s">
        <v>10077</v>
      </c>
      <c r="D9568" s="23" t="s">
        <v>12296</v>
      </c>
      <c r="E9568" s="24">
        <v>11.43</v>
      </c>
    </row>
    <row r="9569" spans="2:5" ht="50.1" customHeight="1">
      <c r="B9569" s="23">
        <v>38946</v>
      </c>
      <c r="C9569" s="23" t="s">
        <v>10078</v>
      </c>
      <c r="D9569" s="23" t="s">
        <v>12296</v>
      </c>
      <c r="E9569" s="24">
        <v>17.04</v>
      </c>
    </row>
    <row r="9570" spans="2:5" ht="50.1" customHeight="1">
      <c r="B9570" s="23">
        <v>39308</v>
      </c>
      <c r="C9570" s="23" t="s">
        <v>10079</v>
      </c>
      <c r="D9570" s="23" t="s">
        <v>12296</v>
      </c>
      <c r="E9570" s="24">
        <v>7.43</v>
      </c>
    </row>
    <row r="9571" spans="2:5" ht="50.1" customHeight="1">
      <c r="B9571" s="23">
        <v>39309</v>
      </c>
      <c r="C9571" s="23" t="s">
        <v>10080</v>
      </c>
      <c r="D9571" s="23" t="s">
        <v>12296</v>
      </c>
      <c r="E9571" s="24">
        <v>10.75</v>
      </c>
    </row>
    <row r="9572" spans="2:5" ht="50.1" customHeight="1">
      <c r="B9572" s="23">
        <v>39310</v>
      </c>
      <c r="C9572" s="23" t="s">
        <v>10081</v>
      </c>
      <c r="D9572" s="23" t="s">
        <v>12296</v>
      </c>
      <c r="E9572" s="24">
        <v>16.28</v>
      </c>
    </row>
    <row r="9573" spans="2:5" ht="50.1" customHeight="1">
      <c r="B9573" s="23">
        <v>39311</v>
      </c>
      <c r="C9573" s="23" t="s">
        <v>10082</v>
      </c>
      <c r="D9573" s="23" t="s">
        <v>12296</v>
      </c>
      <c r="E9573" s="24">
        <v>24.48</v>
      </c>
    </row>
    <row r="9574" spans="2:5" ht="50.1" customHeight="1">
      <c r="B9574" s="23">
        <v>39855</v>
      </c>
      <c r="C9574" s="23" t="s">
        <v>10083</v>
      </c>
      <c r="D9574" s="23" t="s">
        <v>12296</v>
      </c>
      <c r="E9574" s="24">
        <v>1.49</v>
      </c>
    </row>
    <row r="9575" spans="2:5" ht="50.1" customHeight="1">
      <c r="B9575" s="23">
        <v>39856</v>
      </c>
      <c r="C9575" s="23" t="s">
        <v>10084</v>
      </c>
      <c r="D9575" s="23" t="s">
        <v>12296</v>
      </c>
      <c r="E9575" s="24">
        <v>3.51</v>
      </c>
    </row>
    <row r="9576" spans="2:5" ht="50.1" customHeight="1">
      <c r="B9576" s="23">
        <v>39857</v>
      </c>
      <c r="C9576" s="23" t="s">
        <v>10085</v>
      </c>
      <c r="D9576" s="23" t="s">
        <v>12296</v>
      </c>
      <c r="E9576" s="24">
        <v>5.69</v>
      </c>
    </row>
    <row r="9577" spans="2:5" ht="50.1" customHeight="1">
      <c r="B9577" s="23">
        <v>39858</v>
      </c>
      <c r="C9577" s="23" t="s">
        <v>10086</v>
      </c>
      <c r="D9577" s="23" t="s">
        <v>12296</v>
      </c>
      <c r="E9577" s="24">
        <v>12.63</v>
      </c>
    </row>
    <row r="9578" spans="2:5" ht="50.1" customHeight="1">
      <c r="B9578" s="23">
        <v>39859</v>
      </c>
      <c r="C9578" s="23" t="s">
        <v>10087</v>
      </c>
      <c r="D9578" s="23" t="s">
        <v>12296</v>
      </c>
      <c r="E9578" s="24">
        <v>19.46</v>
      </c>
    </row>
    <row r="9579" spans="2:5" ht="50.1" customHeight="1">
      <c r="B9579" s="23">
        <v>39860</v>
      </c>
      <c r="C9579" s="23" t="s">
        <v>10088</v>
      </c>
      <c r="D9579" s="23" t="s">
        <v>12296</v>
      </c>
      <c r="E9579" s="24">
        <v>29.87</v>
      </c>
    </row>
    <row r="9580" spans="2:5" ht="50.1" customHeight="1">
      <c r="B9580" s="23">
        <v>39861</v>
      </c>
      <c r="C9580" s="23" t="s">
        <v>10089</v>
      </c>
      <c r="D9580" s="23" t="s">
        <v>12296</v>
      </c>
      <c r="E9580" s="24">
        <v>85.29</v>
      </c>
    </row>
    <row r="9581" spans="2:5" ht="50.1" customHeight="1">
      <c r="B9581" s="23">
        <v>38447</v>
      </c>
      <c r="C9581" s="23" t="s">
        <v>10090</v>
      </c>
      <c r="D9581" s="23" t="s">
        <v>12296</v>
      </c>
      <c r="E9581" s="24">
        <v>61.91</v>
      </c>
    </row>
    <row r="9582" spans="2:5" ht="50.1" customHeight="1">
      <c r="B9582" s="23">
        <v>36320</v>
      </c>
      <c r="C9582" s="23" t="s">
        <v>10091</v>
      </c>
      <c r="D9582" s="23" t="s">
        <v>12296</v>
      </c>
      <c r="E9582" s="24">
        <v>0.89</v>
      </c>
    </row>
    <row r="9583" spans="2:5" ht="50.1" customHeight="1">
      <c r="B9583" s="23">
        <v>36324</v>
      </c>
      <c r="C9583" s="23" t="s">
        <v>10092</v>
      </c>
      <c r="D9583" s="23" t="s">
        <v>12296</v>
      </c>
      <c r="E9583" s="24">
        <v>1.36</v>
      </c>
    </row>
    <row r="9584" spans="2:5" ht="50.1" customHeight="1">
      <c r="B9584" s="23">
        <v>38441</v>
      </c>
      <c r="C9584" s="23" t="s">
        <v>10093</v>
      </c>
      <c r="D9584" s="23" t="s">
        <v>12296</v>
      </c>
      <c r="E9584" s="24">
        <v>1.78</v>
      </c>
    </row>
    <row r="9585" spans="2:5" ht="50.1" customHeight="1">
      <c r="B9585" s="23">
        <v>38442</v>
      </c>
      <c r="C9585" s="23" t="s">
        <v>10094</v>
      </c>
      <c r="D9585" s="23" t="s">
        <v>12296</v>
      </c>
      <c r="E9585" s="24">
        <v>4.54</v>
      </c>
    </row>
    <row r="9586" spans="2:5" ht="50.1" customHeight="1">
      <c r="B9586" s="23">
        <v>38443</v>
      </c>
      <c r="C9586" s="23" t="s">
        <v>10095</v>
      </c>
      <c r="D9586" s="23" t="s">
        <v>12296</v>
      </c>
      <c r="E9586" s="24">
        <v>6.85</v>
      </c>
    </row>
    <row r="9587" spans="2:5" ht="50.1" customHeight="1">
      <c r="B9587" s="23">
        <v>38444</v>
      </c>
      <c r="C9587" s="23" t="s">
        <v>10096</v>
      </c>
      <c r="D9587" s="23" t="s">
        <v>12296</v>
      </c>
      <c r="E9587" s="24">
        <v>10.199999999999999</v>
      </c>
    </row>
    <row r="9588" spans="2:5" ht="50.1" customHeight="1">
      <c r="B9588" s="23">
        <v>38445</v>
      </c>
      <c r="C9588" s="23" t="s">
        <v>10097</v>
      </c>
      <c r="D9588" s="23" t="s">
        <v>12296</v>
      </c>
      <c r="E9588" s="24">
        <v>23.97</v>
      </c>
    </row>
    <row r="9589" spans="2:5" ht="50.1" customHeight="1">
      <c r="B9589" s="23">
        <v>38446</v>
      </c>
      <c r="C9589" s="23" t="s">
        <v>10098</v>
      </c>
      <c r="D9589" s="23" t="s">
        <v>12296</v>
      </c>
      <c r="E9589" s="24">
        <v>38.69</v>
      </c>
    </row>
    <row r="9590" spans="2:5" ht="50.1" customHeight="1">
      <c r="B9590" s="23">
        <v>3867</v>
      </c>
      <c r="C9590" s="23" t="s">
        <v>10099</v>
      </c>
      <c r="D9590" s="23" t="s">
        <v>12296</v>
      </c>
      <c r="E9590" s="24">
        <v>47.7</v>
      </c>
    </row>
    <row r="9591" spans="2:5" ht="50.1" customHeight="1">
      <c r="B9591" s="23">
        <v>3861</v>
      </c>
      <c r="C9591" s="23" t="s">
        <v>10100</v>
      </c>
      <c r="D9591" s="23" t="s">
        <v>12296</v>
      </c>
      <c r="E9591" s="24">
        <v>0.39</v>
      </c>
    </row>
    <row r="9592" spans="2:5" ht="50.1" customHeight="1">
      <c r="B9592" s="23">
        <v>3904</v>
      </c>
      <c r="C9592" s="23" t="s">
        <v>10101</v>
      </c>
      <c r="D9592" s="23" t="s">
        <v>12296</v>
      </c>
      <c r="E9592" s="24">
        <v>0.48</v>
      </c>
    </row>
    <row r="9593" spans="2:5" ht="50.1" customHeight="1">
      <c r="B9593" s="23">
        <v>3903</v>
      </c>
      <c r="C9593" s="23" t="s">
        <v>10102</v>
      </c>
      <c r="D9593" s="23" t="s">
        <v>12296</v>
      </c>
      <c r="E9593" s="24">
        <v>1.18</v>
      </c>
    </row>
    <row r="9594" spans="2:5" ht="50.1" customHeight="1">
      <c r="B9594" s="23">
        <v>3862</v>
      </c>
      <c r="C9594" s="23" t="s">
        <v>10103</v>
      </c>
      <c r="D9594" s="23" t="s">
        <v>12296</v>
      </c>
      <c r="E9594" s="24">
        <v>2.41</v>
      </c>
    </row>
    <row r="9595" spans="2:5" ht="50.1" customHeight="1">
      <c r="B9595" s="23">
        <v>3863</v>
      </c>
      <c r="C9595" s="23" t="s">
        <v>10104</v>
      </c>
      <c r="D9595" s="23" t="s">
        <v>12296</v>
      </c>
      <c r="E9595" s="24">
        <v>2.83</v>
      </c>
    </row>
    <row r="9596" spans="2:5" ht="50.1" customHeight="1">
      <c r="B9596" s="23">
        <v>3864</v>
      </c>
      <c r="C9596" s="23" t="s">
        <v>10105</v>
      </c>
      <c r="D9596" s="23" t="s">
        <v>12296</v>
      </c>
      <c r="E9596" s="24">
        <v>7.38</v>
      </c>
    </row>
    <row r="9597" spans="2:5" ht="50.1" customHeight="1">
      <c r="B9597" s="23">
        <v>3865</v>
      </c>
      <c r="C9597" s="23" t="s">
        <v>10106</v>
      </c>
      <c r="D9597" s="23" t="s">
        <v>12296</v>
      </c>
      <c r="E9597" s="24">
        <v>12.85</v>
      </c>
    </row>
    <row r="9598" spans="2:5" ht="50.1" customHeight="1">
      <c r="B9598" s="23">
        <v>3866</v>
      </c>
      <c r="C9598" s="23" t="s">
        <v>10107</v>
      </c>
      <c r="D9598" s="23" t="s">
        <v>12296</v>
      </c>
      <c r="E9598" s="24">
        <v>29.4</v>
      </c>
    </row>
    <row r="9599" spans="2:5" ht="50.1" customHeight="1">
      <c r="B9599" s="23">
        <v>3902</v>
      </c>
      <c r="C9599" s="23" t="s">
        <v>10108</v>
      </c>
      <c r="D9599" s="23" t="s">
        <v>12296</v>
      </c>
      <c r="E9599" s="24">
        <v>14.3</v>
      </c>
    </row>
    <row r="9600" spans="2:5" ht="50.1" customHeight="1">
      <c r="B9600" s="23">
        <v>3878</v>
      </c>
      <c r="C9600" s="23" t="s">
        <v>10109</v>
      </c>
      <c r="D9600" s="23" t="s">
        <v>12296</v>
      </c>
      <c r="E9600" s="24">
        <v>4.51</v>
      </c>
    </row>
    <row r="9601" spans="2:5" ht="50.1" customHeight="1">
      <c r="B9601" s="23">
        <v>3877</v>
      </c>
      <c r="C9601" s="23" t="s">
        <v>10110</v>
      </c>
      <c r="D9601" s="23" t="s">
        <v>12296</v>
      </c>
      <c r="E9601" s="24">
        <v>4.13</v>
      </c>
    </row>
    <row r="9602" spans="2:5" ht="50.1" customHeight="1">
      <c r="B9602" s="23">
        <v>3879</v>
      </c>
      <c r="C9602" s="23" t="s">
        <v>10111</v>
      </c>
      <c r="D9602" s="23" t="s">
        <v>12296</v>
      </c>
      <c r="E9602" s="24">
        <v>9.11</v>
      </c>
    </row>
    <row r="9603" spans="2:5" ht="50.1" customHeight="1">
      <c r="B9603" s="23">
        <v>3880</v>
      </c>
      <c r="C9603" s="23" t="s">
        <v>10112</v>
      </c>
      <c r="D9603" s="23" t="s">
        <v>12296</v>
      </c>
      <c r="E9603" s="24">
        <v>20.56</v>
      </c>
    </row>
    <row r="9604" spans="2:5" ht="50.1" customHeight="1">
      <c r="B9604" s="23">
        <v>12892</v>
      </c>
      <c r="C9604" s="23" t="s">
        <v>10113</v>
      </c>
      <c r="D9604" s="23" t="s">
        <v>7471</v>
      </c>
      <c r="E9604" s="24">
        <v>8.99</v>
      </c>
    </row>
    <row r="9605" spans="2:5" ht="50.1" customHeight="1">
      <c r="B9605" s="23">
        <v>3883</v>
      </c>
      <c r="C9605" s="23" t="s">
        <v>10114</v>
      </c>
      <c r="D9605" s="23" t="s">
        <v>12296</v>
      </c>
      <c r="E9605" s="24">
        <v>0.95</v>
      </c>
    </row>
    <row r="9606" spans="2:5" ht="50.1" customHeight="1">
      <c r="B9606" s="23">
        <v>3876</v>
      </c>
      <c r="C9606" s="23" t="s">
        <v>10115</v>
      </c>
      <c r="D9606" s="23" t="s">
        <v>12296</v>
      </c>
      <c r="E9606" s="24">
        <v>2.38</v>
      </c>
    </row>
    <row r="9607" spans="2:5" ht="50.1" customHeight="1">
      <c r="B9607" s="23">
        <v>3884</v>
      </c>
      <c r="C9607" s="23" t="s">
        <v>10116</v>
      </c>
      <c r="D9607" s="23" t="s">
        <v>12296</v>
      </c>
      <c r="E9607" s="24">
        <v>1.42</v>
      </c>
    </row>
    <row r="9608" spans="2:5" ht="50.1" customHeight="1">
      <c r="B9608" s="23">
        <v>3837</v>
      </c>
      <c r="C9608" s="23" t="s">
        <v>10117</v>
      </c>
      <c r="D9608" s="23" t="s">
        <v>12296</v>
      </c>
      <c r="E9608" s="24">
        <v>31.4</v>
      </c>
    </row>
    <row r="9609" spans="2:5" ht="50.1" customHeight="1">
      <c r="B9609" s="23">
        <v>3845</v>
      </c>
      <c r="C9609" s="23" t="s">
        <v>10118</v>
      </c>
      <c r="D9609" s="23" t="s">
        <v>12296</v>
      </c>
      <c r="E9609" s="24">
        <v>11.47</v>
      </c>
    </row>
    <row r="9610" spans="2:5" ht="50.1" customHeight="1">
      <c r="B9610" s="23">
        <v>11045</v>
      </c>
      <c r="C9610" s="23" t="s">
        <v>10119</v>
      </c>
      <c r="D9610" s="23" t="s">
        <v>12296</v>
      </c>
      <c r="E9610" s="24">
        <v>22.13</v>
      </c>
    </row>
    <row r="9611" spans="2:5" ht="50.1" customHeight="1">
      <c r="B9611" s="23">
        <v>20170</v>
      </c>
      <c r="C9611" s="23" t="s">
        <v>10120</v>
      </c>
      <c r="D9611" s="23" t="s">
        <v>12296</v>
      </c>
      <c r="E9611" s="24">
        <v>8.11</v>
      </c>
    </row>
    <row r="9612" spans="2:5" ht="50.1" customHeight="1">
      <c r="B9612" s="23">
        <v>20171</v>
      </c>
      <c r="C9612" s="23" t="s">
        <v>10121</v>
      </c>
      <c r="D9612" s="23" t="s">
        <v>12296</v>
      </c>
      <c r="E9612" s="24">
        <v>24.09</v>
      </c>
    </row>
    <row r="9613" spans="2:5" ht="50.1" customHeight="1">
      <c r="B9613" s="23">
        <v>20167</v>
      </c>
      <c r="C9613" s="23" t="s">
        <v>10122</v>
      </c>
      <c r="D9613" s="23" t="s">
        <v>12296</v>
      </c>
      <c r="E9613" s="24">
        <v>3.01</v>
      </c>
    </row>
    <row r="9614" spans="2:5" ht="50.1" customHeight="1">
      <c r="B9614" s="23">
        <v>20168</v>
      </c>
      <c r="C9614" s="23" t="s">
        <v>10123</v>
      </c>
      <c r="D9614" s="23" t="s">
        <v>12296</v>
      </c>
      <c r="E9614" s="24">
        <v>4.72</v>
      </c>
    </row>
    <row r="9615" spans="2:5" ht="50.1" customHeight="1">
      <c r="B9615" s="23">
        <v>20169</v>
      </c>
      <c r="C9615" s="23" t="s">
        <v>10124</v>
      </c>
      <c r="D9615" s="23" t="s">
        <v>12296</v>
      </c>
      <c r="E9615" s="24">
        <v>6.69</v>
      </c>
    </row>
    <row r="9616" spans="2:5" ht="50.1" customHeight="1">
      <c r="B9616" s="23">
        <v>3899</v>
      </c>
      <c r="C9616" s="23" t="s">
        <v>10125</v>
      </c>
      <c r="D9616" s="23" t="s">
        <v>12296</v>
      </c>
      <c r="E9616" s="24">
        <v>3.54</v>
      </c>
    </row>
    <row r="9617" spans="2:5" ht="50.1" customHeight="1">
      <c r="B9617" s="23">
        <v>38676</v>
      </c>
      <c r="C9617" s="23" t="s">
        <v>10126</v>
      </c>
      <c r="D9617" s="23" t="s">
        <v>12296</v>
      </c>
      <c r="E9617" s="24">
        <v>17.14</v>
      </c>
    </row>
    <row r="9618" spans="2:5" ht="50.1" customHeight="1">
      <c r="B9618" s="23">
        <v>3897</v>
      </c>
      <c r="C9618" s="23" t="s">
        <v>10127</v>
      </c>
      <c r="D9618" s="23" t="s">
        <v>12296</v>
      </c>
      <c r="E9618" s="24">
        <v>0.74</v>
      </c>
    </row>
    <row r="9619" spans="2:5" ht="50.1" customHeight="1">
      <c r="B9619" s="23">
        <v>3875</v>
      </c>
      <c r="C9619" s="23" t="s">
        <v>10128</v>
      </c>
      <c r="D9619" s="23" t="s">
        <v>12296</v>
      </c>
      <c r="E9619" s="24">
        <v>1.61</v>
      </c>
    </row>
    <row r="9620" spans="2:5" ht="50.1" customHeight="1">
      <c r="B9620" s="23">
        <v>3898</v>
      </c>
      <c r="C9620" s="23" t="s">
        <v>10129</v>
      </c>
      <c r="D9620" s="23" t="s">
        <v>12296</v>
      </c>
      <c r="E9620" s="24">
        <v>3.05</v>
      </c>
    </row>
    <row r="9621" spans="2:5" ht="50.1" customHeight="1">
      <c r="B9621" s="23">
        <v>3855</v>
      </c>
      <c r="C9621" s="23" t="s">
        <v>10130</v>
      </c>
      <c r="D9621" s="23" t="s">
        <v>12296</v>
      </c>
      <c r="E9621" s="24">
        <v>3.15</v>
      </c>
    </row>
    <row r="9622" spans="2:5" ht="50.1" customHeight="1">
      <c r="B9622" s="23">
        <v>3874</v>
      </c>
      <c r="C9622" s="23" t="s">
        <v>10131</v>
      </c>
      <c r="D9622" s="23" t="s">
        <v>12296</v>
      </c>
      <c r="E9622" s="24">
        <v>3.35</v>
      </c>
    </row>
    <row r="9623" spans="2:5" ht="50.1" customHeight="1">
      <c r="B9623" s="23">
        <v>3870</v>
      </c>
      <c r="C9623" s="23" t="s">
        <v>10132</v>
      </c>
      <c r="D9623" s="23" t="s">
        <v>12296</v>
      </c>
      <c r="E9623" s="24">
        <v>4.16</v>
      </c>
    </row>
    <row r="9624" spans="2:5" ht="50.1" customHeight="1">
      <c r="B9624" s="23">
        <v>38678</v>
      </c>
      <c r="C9624" s="23" t="s">
        <v>10133</v>
      </c>
      <c r="D9624" s="23" t="s">
        <v>12296</v>
      </c>
      <c r="E9624" s="24">
        <v>11.32</v>
      </c>
    </row>
    <row r="9625" spans="2:5" ht="50.1" customHeight="1">
      <c r="B9625" s="23">
        <v>3859</v>
      </c>
      <c r="C9625" s="23" t="s">
        <v>10134</v>
      </c>
      <c r="D9625" s="23" t="s">
        <v>12296</v>
      </c>
      <c r="E9625" s="24">
        <v>0.84</v>
      </c>
    </row>
    <row r="9626" spans="2:5" ht="50.1" customHeight="1">
      <c r="B9626" s="23">
        <v>3856</v>
      </c>
      <c r="C9626" s="23" t="s">
        <v>10135</v>
      </c>
      <c r="D9626" s="23" t="s">
        <v>12296</v>
      </c>
      <c r="E9626" s="24">
        <v>1.06</v>
      </c>
    </row>
    <row r="9627" spans="2:5" ht="50.1" customHeight="1">
      <c r="B9627" s="23">
        <v>3906</v>
      </c>
      <c r="C9627" s="23" t="s">
        <v>10136</v>
      </c>
      <c r="D9627" s="23" t="s">
        <v>12296</v>
      </c>
      <c r="E9627" s="24">
        <v>1</v>
      </c>
    </row>
    <row r="9628" spans="2:5" ht="50.1" customHeight="1">
      <c r="B9628" s="23">
        <v>3860</v>
      </c>
      <c r="C9628" s="23" t="s">
        <v>10137</v>
      </c>
      <c r="D9628" s="23" t="s">
        <v>12296</v>
      </c>
      <c r="E9628" s="24">
        <v>3.29</v>
      </c>
    </row>
    <row r="9629" spans="2:5" ht="50.1" customHeight="1">
      <c r="B9629" s="23">
        <v>3905</v>
      </c>
      <c r="C9629" s="23" t="s">
        <v>10138</v>
      </c>
      <c r="D9629" s="23" t="s">
        <v>12296</v>
      </c>
      <c r="E9629" s="24">
        <v>7.28</v>
      </c>
    </row>
    <row r="9630" spans="2:5" ht="50.1" customHeight="1">
      <c r="B9630" s="23">
        <v>3871</v>
      </c>
      <c r="C9630" s="23" t="s">
        <v>10139</v>
      </c>
      <c r="D9630" s="23" t="s">
        <v>12296</v>
      </c>
      <c r="E9630" s="24">
        <v>15.12</v>
      </c>
    </row>
    <row r="9631" spans="2:5" ht="50.1" customHeight="1">
      <c r="B9631" s="23">
        <v>37429</v>
      </c>
      <c r="C9631" s="23" t="s">
        <v>10140</v>
      </c>
      <c r="D9631" s="23" t="s">
        <v>12296</v>
      </c>
      <c r="E9631" s="24">
        <v>1850.79</v>
      </c>
    </row>
    <row r="9632" spans="2:5" ht="50.1" customHeight="1">
      <c r="B9632" s="23">
        <v>37426</v>
      </c>
      <c r="C9632" s="23" t="s">
        <v>10141</v>
      </c>
      <c r="D9632" s="23" t="s">
        <v>12296</v>
      </c>
      <c r="E9632" s="24">
        <v>17.8</v>
      </c>
    </row>
    <row r="9633" spans="2:5" ht="50.1" customHeight="1">
      <c r="B9633" s="23">
        <v>37427</v>
      </c>
      <c r="C9633" s="23" t="s">
        <v>10142</v>
      </c>
      <c r="D9633" s="23" t="s">
        <v>12296</v>
      </c>
      <c r="E9633" s="24">
        <v>42.47</v>
      </c>
    </row>
    <row r="9634" spans="2:5" ht="50.1" customHeight="1">
      <c r="B9634" s="23">
        <v>37424</v>
      </c>
      <c r="C9634" s="23" t="s">
        <v>10143</v>
      </c>
      <c r="D9634" s="23" t="s">
        <v>12296</v>
      </c>
      <c r="E9634" s="24">
        <v>8.18</v>
      </c>
    </row>
    <row r="9635" spans="2:5" ht="50.1" customHeight="1">
      <c r="B9635" s="23">
        <v>37428</v>
      </c>
      <c r="C9635" s="23" t="s">
        <v>10144</v>
      </c>
      <c r="D9635" s="23" t="s">
        <v>12296</v>
      </c>
      <c r="E9635" s="24">
        <v>146.36000000000001</v>
      </c>
    </row>
    <row r="9636" spans="2:5" ht="50.1" customHeight="1">
      <c r="B9636" s="23">
        <v>37425</v>
      </c>
      <c r="C9636" s="23" t="s">
        <v>10145</v>
      </c>
      <c r="D9636" s="23" t="s">
        <v>12296</v>
      </c>
      <c r="E9636" s="24">
        <v>8.82</v>
      </c>
    </row>
    <row r="9637" spans="2:5" ht="50.1" customHeight="1">
      <c r="B9637" s="23">
        <v>11519</v>
      </c>
      <c r="C9637" s="23" t="s">
        <v>10146</v>
      </c>
      <c r="D9637" s="23" t="s">
        <v>7471</v>
      </c>
      <c r="E9637" s="24">
        <v>23.27</v>
      </c>
    </row>
    <row r="9638" spans="2:5" ht="50.1" customHeight="1">
      <c r="B9638" s="23">
        <v>11520</v>
      </c>
      <c r="C9638" s="23" t="s">
        <v>10147</v>
      </c>
      <c r="D9638" s="23" t="s">
        <v>7471</v>
      </c>
      <c r="E9638" s="24">
        <v>9.2200000000000006</v>
      </c>
    </row>
    <row r="9639" spans="2:5" ht="50.1" customHeight="1">
      <c r="B9639" s="23">
        <v>11518</v>
      </c>
      <c r="C9639" s="23" t="s">
        <v>10148</v>
      </c>
      <c r="D9639" s="23" t="s">
        <v>7471</v>
      </c>
      <c r="E9639" s="24">
        <v>26.85</v>
      </c>
    </row>
    <row r="9640" spans="2:5" ht="50.1" customHeight="1">
      <c r="B9640" s="23">
        <v>38473</v>
      </c>
      <c r="C9640" s="23" t="s">
        <v>10149</v>
      </c>
      <c r="D9640" s="23" t="s">
        <v>12296</v>
      </c>
      <c r="E9640" s="24">
        <v>65.87</v>
      </c>
    </row>
    <row r="9641" spans="2:5" ht="50.1" customHeight="1">
      <c r="B9641" s="23">
        <v>4244</v>
      </c>
      <c r="C9641" s="23" t="s">
        <v>10150</v>
      </c>
      <c r="D9641" s="23" t="s">
        <v>12331</v>
      </c>
      <c r="E9641" s="24">
        <v>16.170000000000002</v>
      </c>
    </row>
    <row r="9642" spans="2:5" ht="50.1" customHeight="1">
      <c r="B9642" s="23">
        <v>40977</v>
      </c>
      <c r="C9642" s="23" t="s">
        <v>10151</v>
      </c>
      <c r="D9642" s="23" t="s">
        <v>12304</v>
      </c>
      <c r="E9642" s="24">
        <v>2864.23</v>
      </c>
    </row>
    <row r="9643" spans="2:5" ht="50.1" customHeight="1">
      <c r="B9643" s="23">
        <v>2742</v>
      </c>
      <c r="C9643" s="23" t="s">
        <v>10152</v>
      </c>
      <c r="D9643" s="23" t="s">
        <v>12293</v>
      </c>
      <c r="E9643" s="24">
        <v>2.1800000000000002</v>
      </c>
    </row>
    <row r="9644" spans="2:5" ht="50.1" customHeight="1">
      <c r="B9644" s="23">
        <v>2748</v>
      </c>
      <c r="C9644" s="23" t="s">
        <v>10153</v>
      </c>
      <c r="D9644" s="23" t="s">
        <v>12293</v>
      </c>
      <c r="E9644" s="24">
        <v>6.39</v>
      </c>
    </row>
    <row r="9645" spans="2:5" ht="50.1" customHeight="1">
      <c r="B9645" s="23">
        <v>2736</v>
      </c>
      <c r="C9645" s="23" t="s">
        <v>10154</v>
      </c>
      <c r="D9645" s="23" t="s">
        <v>12293</v>
      </c>
      <c r="E9645" s="24">
        <v>8.92</v>
      </c>
    </row>
    <row r="9646" spans="2:5" ht="50.1" customHeight="1">
      <c r="B9646" s="23">
        <v>2745</v>
      </c>
      <c r="C9646" s="23" t="s">
        <v>10155</v>
      </c>
      <c r="D9646" s="23" t="s">
        <v>12293</v>
      </c>
      <c r="E9646" s="24">
        <v>1.8</v>
      </c>
    </row>
    <row r="9647" spans="2:5" ht="50.1" customHeight="1">
      <c r="B9647" s="23">
        <v>2751</v>
      </c>
      <c r="C9647" s="23" t="s">
        <v>10156</v>
      </c>
      <c r="D9647" s="23" t="s">
        <v>12293</v>
      </c>
      <c r="E9647" s="24">
        <v>2.2999999999999998</v>
      </c>
    </row>
    <row r="9648" spans="2:5" ht="50.1" customHeight="1">
      <c r="B9648" s="23">
        <v>14439</v>
      </c>
      <c r="C9648" s="23" t="s">
        <v>10157</v>
      </c>
      <c r="D9648" s="23" t="s">
        <v>12293</v>
      </c>
      <c r="E9648" s="24">
        <v>2.04</v>
      </c>
    </row>
    <row r="9649" spans="2:5" ht="50.1" customHeight="1">
      <c r="B9649" s="23">
        <v>2731</v>
      </c>
      <c r="C9649" s="23" t="s">
        <v>10158</v>
      </c>
      <c r="D9649" s="23" t="s">
        <v>12293</v>
      </c>
      <c r="E9649" s="24">
        <v>41.93</v>
      </c>
    </row>
    <row r="9650" spans="2:5" ht="50.1" customHeight="1">
      <c r="B9650" s="23">
        <v>21138</v>
      </c>
      <c r="C9650" s="23" t="s">
        <v>10159</v>
      </c>
      <c r="D9650" s="23" t="s">
        <v>12293</v>
      </c>
      <c r="E9650" s="24">
        <v>4.55</v>
      </c>
    </row>
    <row r="9651" spans="2:5" ht="50.1" customHeight="1">
      <c r="B9651" s="23">
        <v>2747</v>
      </c>
      <c r="C9651" s="23" t="s">
        <v>10160</v>
      </c>
      <c r="D9651" s="23" t="s">
        <v>12293</v>
      </c>
      <c r="E9651" s="24">
        <v>11.24</v>
      </c>
    </row>
    <row r="9652" spans="2:5" ht="50.1" customHeight="1">
      <c r="B9652" s="23">
        <v>4115</v>
      </c>
      <c r="C9652" s="23" t="s">
        <v>10161</v>
      </c>
      <c r="D9652" s="23" t="s">
        <v>12293</v>
      </c>
      <c r="E9652" s="24">
        <v>8.8000000000000007</v>
      </c>
    </row>
    <row r="9653" spans="2:5" ht="50.1" customHeight="1">
      <c r="B9653" s="23">
        <v>2729</v>
      </c>
      <c r="C9653" s="23" t="s">
        <v>10162</v>
      </c>
      <c r="D9653" s="23" t="s">
        <v>12296</v>
      </c>
      <c r="E9653" s="24">
        <v>10.6</v>
      </c>
    </row>
    <row r="9654" spans="2:5" ht="50.1" customHeight="1">
      <c r="B9654" s="23">
        <v>4119</v>
      </c>
      <c r="C9654" s="23" t="s">
        <v>10163</v>
      </c>
      <c r="D9654" s="23" t="s">
        <v>12293</v>
      </c>
      <c r="E9654" s="24">
        <v>17.71</v>
      </c>
    </row>
    <row r="9655" spans="2:5" ht="50.1" customHeight="1">
      <c r="B9655" s="23">
        <v>2794</v>
      </c>
      <c r="C9655" s="23" t="s">
        <v>10164</v>
      </c>
      <c r="D9655" s="23" t="s">
        <v>12293</v>
      </c>
      <c r="E9655" s="24">
        <v>43.73</v>
      </c>
    </row>
    <row r="9656" spans="2:5" ht="50.1" customHeight="1">
      <c r="B9656" s="23">
        <v>2788</v>
      </c>
      <c r="C9656" s="23" t="s">
        <v>10165</v>
      </c>
      <c r="D9656" s="23" t="s">
        <v>12293</v>
      </c>
      <c r="E9656" s="24">
        <v>88.41</v>
      </c>
    </row>
    <row r="9657" spans="2:5" ht="50.1" customHeight="1">
      <c r="B9657" s="23">
        <v>4006</v>
      </c>
      <c r="C9657" s="23" t="s">
        <v>10166</v>
      </c>
      <c r="D9657" s="23" t="s">
        <v>12300</v>
      </c>
      <c r="E9657" s="24">
        <v>923.25</v>
      </c>
    </row>
    <row r="9658" spans="2:5" ht="50.1" customHeight="1">
      <c r="B9658" s="23">
        <v>36151</v>
      </c>
      <c r="C9658" s="23" t="s">
        <v>10167</v>
      </c>
      <c r="D9658" s="23" t="s">
        <v>12296</v>
      </c>
      <c r="E9658" s="24">
        <v>19.98</v>
      </c>
    </row>
    <row r="9659" spans="2:5" ht="50.1" customHeight="1">
      <c r="B9659" s="23">
        <v>37457</v>
      </c>
      <c r="C9659" s="23" t="s">
        <v>10168</v>
      </c>
      <c r="D9659" s="23" t="s">
        <v>12293</v>
      </c>
      <c r="E9659" s="24">
        <v>1.94</v>
      </c>
    </row>
    <row r="9660" spans="2:5" ht="50.1" customHeight="1">
      <c r="B9660" s="23">
        <v>37456</v>
      </c>
      <c r="C9660" s="23" t="s">
        <v>10169</v>
      </c>
      <c r="D9660" s="23" t="s">
        <v>12293</v>
      </c>
      <c r="E9660" s="24">
        <v>1.02</v>
      </c>
    </row>
    <row r="9661" spans="2:5" ht="50.1" customHeight="1">
      <c r="B9661" s="23">
        <v>37461</v>
      </c>
      <c r="C9661" s="23" t="s">
        <v>10170</v>
      </c>
      <c r="D9661" s="23" t="s">
        <v>12293</v>
      </c>
      <c r="E9661" s="24">
        <v>7.23</v>
      </c>
    </row>
    <row r="9662" spans="2:5" ht="50.1" customHeight="1">
      <c r="B9662" s="23">
        <v>37460</v>
      </c>
      <c r="C9662" s="23" t="s">
        <v>10171</v>
      </c>
      <c r="D9662" s="23" t="s">
        <v>12293</v>
      </c>
      <c r="E9662" s="24">
        <v>9.8699999999999992</v>
      </c>
    </row>
    <row r="9663" spans="2:5" ht="50.1" customHeight="1">
      <c r="B9663" s="23">
        <v>37458</v>
      </c>
      <c r="C9663" s="23" t="s">
        <v>10172</v>
      </c>
      <c r="D9663" s="23" t="s">
        <v>12293</v>
      </c>
      <c r="E9663" s="24">
        <v>2.89</v>
      </c>
    </row>
    <row r="9664" spans="2:5" ht="50.1" customHeight="1">
      <c r="B9664" s="23">
        <v>37454</v>
      </c>
      <c r="C9664" s="23" t="s">
        <v>10173</v>
      </c>
      <c r="D9664" s="23" t="s">
        <v>12293</v>
      </c>
      <c r="E9664" s="24">
        <v>0.76</v>
      </c>
    </row>
    <row r="9665" spans="2:5" ht="50.1" customHeight="1">
      <c r="B9665" s="23">
        <v>37455</v>
      </c>
      <c r="C9665" s="23" t="s">
        <v>10174</v>
      </c>
      <c r="D9665" s="23" t="s">
        <v>12293</v>
      </c>
      <c r="E9665" s="24">
        <v>1.27</v>
      </c>
    </row>
    <row r="9666" spans="2:5" ht="50.1" customHeight="1">
      <c r="B9666" s="23">
        <v>37459</v>
      </c>
      <c r="C9666" s="23" t="s">
        <v>10175</v>
      </c>
      <c r="D9666" s="23" t="s">
        <v>12293</v>
      </c>
      <c r="E9666" s="24">
        <v>4.0599999999999996</v>
      </c>
    </row>
    <row r="9667" spans="2:5" ht="50.1" customHeight="1">
      <c r="B9667" s="23">
        <v>21029</v>
      </c>
      <c r="C9667" s="23" t="s">
        <v>10176</v>
      </c>
      <c r="D9667" s="23" t="s">
        <v>12296</v>
      </c>
      <c r="E9667" s="24">
        <v>203.67</v>
      </c>
    </row>
    <row r="9668" spans="2:5" ht="50.1" customHeight="1">
      <c r="B9668" s="23">
        <v>21030</v>
      </c>
      <c r="C9668" s="23" t="s">
        <v>10177</v>
      </c>
      <c r="D9668" s="23" t="s">
        <v>12296</v>
      </c>
      <c r="E9668" s="24">
        <v>251.05</v>
      </c>
    </row>
    <row r="9669" spans="2:5" ht="50.1" customHeight="1">
      <c r="B9669" s="23">
        <v>21031</v>
      </c>
      <c r="C9669" s="23" t="s">
        <v>10178</v>
      </c>
      <c r="D9669" s="23" t="s">
        <v>12296</v>
      </c>
      <c r="E9669" s="24">
        <v>312.56</v>
      </c>
    </row>
    <row r="9670" spans="2:5" ht="50.1" customHeight="1">
      <c r="B9670" s="23">
        <v>21032</v>
      </c>
      <c r="C9670" s="23" t="s">
        <v>10179</v>
      </c>
      <c r="D9670" s="23" t="s">
        <v>12296</v>
      </c>
      <c r="E9670" s="24">
        <v>333.73</v>
      </c>
    </row>
    <row r="9671" spans="2:5" ht="50.1" customHeight="1">
      <c r="B9671" s="23">
        <v>37527</v>
      </c>
      <c r="C9671" s="23" t="s">
        <v>10180</v>
      </c>
      <c r="D9671" s="23" t="s">
        <v>12296</v>
      </c>
      <c r="E9671" s="24">
        <v>301.47000000000003</v>
      </c>
    </row>
    <row r="9672" spans="2:5" ht="50.1" customHeight="1">
      <c r="B9672" s="23">
        <v>37528</v>
      </c>
      <c r="C9672" s="23" t="s">
        <v>10181</v>
      </c>
      <c r="D9672" s="23" t="s">
        <v>12296</v>
      </c>
      <c r="E9672" s="24">
        <v>359.44</v>
      </c>
    </row>
    <row r="9673" spans="2:5" ht="50.1" customHeight="1">
      <c r="B9673" s="23">
        <v>37529</v>
      </c>
      <c r="C9673" s="23" t="s">
        <v>10182</v>
      </c>
      <c r="D9673" s="23" t="s">
        <v>12296</v>
      </c>
      <c r="E9673" s="24">
        <v>362.97</v>
      </c>
    </row>
    <row r="9674" spans="2:5" ht="50.1" customHeight="1">
      <c r="B9674" s="23">
        <v>37530</v>
      </c>
      <c r="C9674" s="23" t="s">
        <v>10183</v>
      </c>
      <c r="D9674" s="23" t="s">
        <v>12296</v>
      </c>
      <c r="E9674" s="24">
        <v>473.88</v>
      </c>
    </row>
    <row r="9675" spans="2:5" ht="50.1" customHeight="1">
      <c r="B9675" s="23">
        <v>21034</v>
      </c>
      <c r="C9675" s="23" t="s">
        <v>10184</v>
      </c>
      <c r="D9675" s="23" t="s">
        <v>12296</v>
      </c>
      <c r="E9675" s="24">
        <v>404.31</v>
      </c>
    </row>
    <row r="9676" spans="2:5" ht="50.1" customHeight="1">
      <c r="B9676" s="23">
        <v>37531</v>
      </c>
      <c r="C9676" s="23" t="s">
        <v>10185</v>
      </c>
      <c r="D9676" s="23" t="s">
        <v>12296</v>
      </c>
      <c r="E9676" s="24">
        <v>509.17</v>
      </c>
    </row>
    <row r="9677" spans="2:5" ht="50.1" customHeight="1">
      <c r="B9677" s="23">
        <v>21036</v>
      </c>
      <c r="C9677" s="23" t="s">
        <v>10186</v>
      </c>
      <c r="D9677" s="23" t="s">
        <v>12296</v>
      </c>
      <c r="E9677" s="24">
        <v>619.07000000000005</v>
      </c>
    </row>
    <row r="9678" spans="2:5" ht="50.1" customHeight="1">
      <c r="B9678" s="23">
        <v>21037</v>
      </c>
      <c r="C9678" s="23" t="s">
        <v>10187</v>
      </c>
      <c r="D9678" s="23" t="s">
        <v>12296</v>
      </c>
      <c r="E9678" s="24">
        <v>705.78</v>
      </c>
    </row>
    <row r="9679" spans="2:5" ht="50.1" customHeight="1">
      <c r="B9679" s="23">
        <v>20185</v>
      </c>
      <c r="C9679" s="23" t="s">
        <v>10188</v>
      </c>
      <c r="D9679" s="23" t="s">
        <v>12293</v>
      </c>
      <c r="E9679" s="24">
        <v>11.76</v>
      </c>
    </row>
    <row r="9680" spans="2:5" ht="50.1" customHeight="1">
      <c r="B9680" s="23">
        <v>20260</v>
      </c>
      <c r="C9680" s="23" t="s">
        <v>10189</v>
      </c>
      <c r="D9680" s="23" t="s">
        <v>12296</v>
      </c>
      <c r="E9680" s="24">
        <v>5.89</v>
      </c>
    </row>
    <row r="9681" spans="2:5" ht="50.1" customHeight="1">
      <c r="B9681" s="23">
        <v>37523</v>
      </c>
      <c r="C9681" s="23" t="s">
        <v>10190</v>
      </c>
      <c r="D9681" s="23" t="s">
        <v>12296</v>
      </c>
      <c r="E9681" s="24">
        <v>466789.8</v>
      </c>
    </row>
    <row r="9682" spans="2:5" ht="50.1" customHeight="1">
      <c r="B9682" s="23">
        <v>37515</v>
      </c>
      <c r="C9682" s="23" t="s">
        <v>10191</v>
      </c>
      <c r="D9682" s="23" t="s">
        <v>12296</v>
      </c>
      <c r="E9682" s="24">
        <v>415000</v>
      </c>
    </row>
    <row r="9683" spans="2:5" ht="50.1" customHeight="1">
      <c r="B9683" s="23">
        <v>12899</v>
      </c>
      <c r="C9683" s="23" t="s">
        <v>10192</v>
      </c>
      <c r="D9683" s="23" t="s">
        <v>12296</v>
      </c>
      <c r="E9683" s="24">
        <v>91.23</v>
      </c>
    </row>
    <row r="9684" spans="2:5" ht="50.1" customHeight="1">
      <c r="B9684" s="23">
        <v>12898</v>
      </c>
      <c r="C9684" s="23" t="s">
        <v>10193</v>
      </c>
      <c r="D9684" s="23" t="s">
        <v>12296</v>
      </c>
      <c r="E9684" s="24">
        <v>144.71</v>
      </c>
    </row>
    <row r="9685" spans="2:5" ht="50.1" customHeight="1">
      <c r="B9685" s="23">
        <v>42528</v>
      </c>
      <c r="C9685" s="23" t="s">
        <v>10194</v>
      </c>
      <c r="D9685" s="23" t="s">
        <v>12297</v>
      </c>
      <c r="E9685" s="24">
        <v>6.18</v>
      </c>
    </row>
    <row r="9686" spans="2:5" ht="50.1" customHeight="1">
      <c r="B9686" s="23">
        <v>39696</v>
      </c>
      <c r="C9686" s="23" t="s">
        <v>10195</v>
      </c>
      <c r="D9686" s="23" t="s">
        <v>12297</v>
      </c>
      <c r="E9686" s="24">
        <v>4.3499999999999996</v>
      </c>
    </row>
    <row r="9687" spans="2:5" ht="50.1" customHeight="1">
      <c r="B9687" s="23">
        <v>39700</v>
      </c>
      <c r="C9687" s="23" t="s">
        <v>10196</v>
      </c>
      <c r="D9687" s="23" t="s">
        <v>12297</v>
      </c>
      <c r="E9687" s="24">
        <v>15.63</v>
      </c>
    </row>
    <row r="9688" spans="2:5" ht="50.1" customHeight="1">
      <c r="B9688" s="23">
        <v>11621</v>
      </c>
      <c r="C9688" s="23" t="s">
        <v>10197</v>
      </c>
      <c r="D9688" s="23" t="s">
        <v>12297</v>
      </c>
      <c r="E9688" s="24">
        <v>31.1</v>
      </c>
    </row>
    <row r="9689" spans="2:5" ht="50.1" customHeight="1">
      <c r="B9689" s="23">
        <v>4014</v>
      </c>
      <c r="C9689" s="23" t="s">
        <v>10198</v>
      </c>
      <c r="D9689" s="23" t="s">
        <v>12297</v>
      </c>
      <c r="E9689" s="24">
        <v>32.18</v>
      </c>
    </row>
    <row r="9690" spans="2:5" ht="50.1" customHeight="1">
      <c r="B9690" s="23">
        <v>4015</v>
      </c>
      <c r="C9690" s="23" t="s">
        <v>10199</v>
      </c>
      <c r="D9690" s="23" t="s">
        <v>12297</v>
      </c>
      <c r="E9690" s="24">
        <v>39.51</v>
      </c>
    </row>
    <row r="9691" spans="2:5" ht="50.1" customHeight="1">
      <c r="B9691" s="23">
        <v>4017</v>
      </c>
      <c r="C9691" s="23" t="s">
        <v>10200</v>
      </c>
      <c r="D9691" s="23" t="s">
        <v>12297</v>
      </c>
      <c r="E9691" s="24">
        <v>57.49</v>
      </c>
    </row>
    <row r="9692" spans="2:5" ht="50.1" customHeight="1">
      <c r="B9692" s="23">
        <v>4016</v>
      </c>
      <c r="C9692" s="23" t="s">
        <v>10201</v>
      </c>
      <c r="D9692" s="23" t="s">
        <v>12297</v>
      </c>
      <c r="E9692" s="24">
        <v>22.71</v>
      </c>
    </row>
    <row r="9693" spans="2:5" ht="50.1" customHeight="1">
      <c r="B9693" s="23">
        <v>39699</v>
      </c>
      <c r="C9693" s="23" t="s">
        <v>10202</v>
      </c>
      <c r="D9693" s="23" t="s">
        <v>12297</v>
      </c>
      <c r="E9693" s="24">
        <v>7.51</v>
      </c>
    </row>
    <row r="9694" spans="2:5" ht="50.1" customHeight="1">
      <c r="B9694" s="23">
        <v>38544</v>
      </c>
      <c r="C9694" s="23" t="s">
        <v>10203</v>
      </c>
      <c r="D9694" s="23" t="s">
        <v>12297</v>
      </c>
      <c r="E9694" s="24">
        <v>5.82</v>
      </c>
    </row>
    <row r="9695" spans="2:5" ht="50.1" customHeight="1">
      <c r="B9695" s="23">
        <v>38545</v>
      </c>
      <c r="C9695" s="23" t="s">
        <v>10204</v>
      </c>
      <c r="D9695" s="23" t="s">
        <v>12297</v>
      </c>
      <c r="E9695" s="24">
        <v>3.74</v>
      </c>
    </row>
    <row r="9696" spans="2:5" ht="50.1" customHeight="1">
      <c r="B9696" s="23">
        <v>42527</v>
      </c>
      <c r="C9696" s="23" t="s">
        <v>10205</v>
      </c>
      <c r="D9696" s="23" t="s">
        <v>12297</v>
      </c>
      <c r="E9696" s="24">
        <v>16.34</v>
      </c>
    </row>
    <row r="9697" spans="2:5" ht="50.1" customHeight="1">
      <c r="B9697" s="23">
        <v>39323</v>
      </c>
      <c r="C9697" s="23" t="s">
        <v>10206</v>
      </c>
      <c r="D9697" s="23" t="s">
        <v>12297</v>
      </c>
      <c r="E9697" s="24">
        <v>14.28</v>
      </c>
    </row>
    <row r="9698" spans="2:5" ht="50.1" customHeight="1">
      <c r="B9698" s="23">
        <v>626</v>
      </c>
      <c r="C9698" s="23" t="s">
        <v>10207</v>
      </c>
      <c r="D9698" s="23" t="s">
        <v>12334</v>
      </c>
      <c r="E9698" s="24">
        <v>11.98</v>
      </c>
    </row>
    <row r="9699" spans="2:5" ht="50.1" customHeight="1">
      <c r="B9699" s="23">
        <v>25860</v>
      </c>
      <c r="C9699" s="23" t="s">
        <v>10208</v>
      </c>
      <c r="D9699" s="23" t="s">
        <v>12297</v>
      </c>
      <c r="E9699" s="24">
        <v>9.34</v>
      </c>
    </row>
    <row r="9700" spans="2:5" ht="50.1" customHeight="1">
      <c r="B9700" s="23">
        <v>25861</v>
      </c>
      <c r="C9700" s="23" t="s">
        <v>10209</v>
      </c>
      <c r="D9700" s="23" t="s">
        <v>12297</v>
      </c>
      <c r="E9700" s="24">
        <v>14.09</v>
      </c>
    </row>
    <row r="9701" spans="2:5" ht="50.1" customHeight="1">
      <c r="B9701" s="23">
        <v>25862</v>
      </c>
      <c r="C9701" s="23" t="s">
        <v>10210</v>
      </c>
      <c r="D9701" s="23" t="s">
        <v>12297</v>
      </c>
      <c r="E9701" s="24">
        <v>14.96</v>
      </c>
    </row>
    <row r="9702" spans="2:5" ht="50.1" customHeight="1">
      <c r="B9702" s="23">
        <v>25863</v>
      </c>
      <c r="C9702" s="23" t="s">
        <v>10211</v>
      </c>
      <c r="D9702" s="23" t="s">
        <v>12297</v>
      </c>
      <c r="E9702" s="24">
        <v>18.7</v>
      </c>
    </row>
    <row r="9703" spans="2:5" ht="50.1" customHeight="1">
      <c r="B9703" s="23">
        <v>25864</v>
      </c>
      <c r="C9703" s="23" t="s">
        <v>10212</v>
      </c>
      <c r="D9703" s="23" t="s">
        <v>12297</v>
      </c>
      <c r="E9703" s="24">
        <v>28.04</v>
      </c>
    </row>
    <row r="9704" spans="2:5" ht="50.1" customHeight="1">
      <c r="B9704" s="23">
        <v>25865</v>
      </c>
      <c r="C9704" s="23" t="s">
        <v>10213</v>
      </c>
      <c r="D9704" s="23" t="s">
        <v>12297</v>
      </c>
      <c r="E9704" s="24">
        <v>37.57</v>
      </c>
    </row>
    <row r="9705" spans="2:5" ht="50.1" customHeight="1">
      <c r="B9705" s="23">
        <v>25866</v>
      </c>
      <c r="C9705" s="23" t="s">
        <v>10214</v>
      </c>
      <c r="D9705" s="23" t="s">
        <v>12297</v>
      </c>
      <c r="E9705" s="24">
        <v>46.65</v>
      </c>
    </row>
    <row r="9706" spans="2:5" ht="50.1" customHeight="1">
      <c r="B9706" s="23">
        <v>25868</v>
      </c>
      <c r="C9706" s="23" t="s">
        <v>10215</v>
      </c>
      <c r="D9706" s="23" t="s">
        <v>12297</v>
      </c>
      <c r="E9706" s="24">
        <v>10.41</v>
      </c>
    </row>
    <row r="9707" spans="2:5" ht="50.1" customHeight="1">
      <c r="B9707" s="23">
        <v>25869</v>
      </c>
      <c r="C9707" s="23" t="s">
        <v>10216</v>
      </c>
      <c r="D9707" s="23" t="s">
        <v>12297</v>
      </c>
      <c r="E9707" s="24">
        <v>14.7</v>
      </c>
    </row>
    <row r="9708" spans="2:5" ht="50.1" customHeight="1">
      <c r="B9708" s="23">
        <v>25870</v>
      </c>
      <c r="C9708" s="23" t="s">
        <v>10217</v>
      </c>
      <c r="D9708" s="23" t="s">
        <v>12297</v>
      </c>
      <c r="E9708" s="24">
        <v>16.66</v>
      </c>
    </row>
    <row r="9709" spans="2:5" ht="50.1" customHeight="1">
      <c r="B9709" s="23">
        <v>25871</v>
      </c>
      <c r="C9709" s="23" t="s">
        <v>10218</v>
      </c>
      <c r="D9709" s="23" t="s">
        <v>12297</v>
      </c>
      <c r="E9709" s="24">
        <v>20.45</v>
      </c>
    </row>
    <row r="9710" spans="2:5" ht="50.1" customHeight="1">
      <c r="B9710" s="23">
        <v>25867</v>
      </c>
      <c r="C9710" s="23" t="s">
        <v>10219</v>
      </c>
      <c r="D9710" s="23" t="s">
        <v>12297</v>
      </c>
      <c r="E9710" s="24">
        <v>30.28</v>
      </c>
    </row>
    <row r="9711" spans="2:5" ht="50.1" customHeight="1">
      <c r="B9711" s="23">
        <v>25872</v>
      </c>
      <c r="C9711" s="23" t="s">
        <v>10220</v>
      </c>
      <c r="D9711" s="23" t="s">
        <v>12297</v>
      </c>
      <c r="E9711" s="24">
        <v>40.92</v>
      </c>
    </row>
    <row r="9712" spans="2:5" ht="50.1" customHeight="1">
      <c r="B9712" s="23">
        <v>25873</v>
      </c>
      <c r="C9712" s="23" t="s">
        <v>10221</v>
      </c>
      <c r="D9712" s="23" t="s">
        <v>12297</v>
      </c>
      <c r="E9712" s="24">
        <v>51.04</v>
      </c>
    </row>
    <row r="9713" spans="2:5" ht="50.1" customHeight="1">
      <c r="B9713" s="23">
        <v>40637</v>
      </c>
      <c r="C9713" s="23" t="s">
        <v>10222</v>
      </c>
      <c r="D9713" s="23" t="s">
        <v>12296</v>
      </c>
      <c r="E9713" s="24">
        <v>468322.69</v>
      </c>
    </row>
    <row r="9714" spans="2:5" ht="50.1" customHeight="1">
      <c r="B9714" s="23">
        <v>13836</v>
      </c>
      <c r="C9714" s="23" t="s">
        <v>10223</v>
      </c>
      <c r="D9714" s="23" t="s">
        <v>12296</v>
      </c>
      <c r="E9714" s="24">
        <v>34252.730000000003</v>
      </c>
    </row>
    <row r="9715" spans="2:5" ht="50.1" customHeight="1">
      <c r="B9715" s="23">
        <v>14534</v>
      </c>
      <c r="C9715" s="23" t="s">
        <v>10224</v>
      </c>
      <c r="D9715" s="23" t="s">
        <v>12296</v>
      </c>
      <c r="E9715" s="24">
        <v>14339.1</v>
      </c>
    </row>
    <row r="9716" spans="2:5" ht="50.1" customHeight="1">
      <c r="B9716" s="23">
        <v>14619</v>
      </c>
      <c r="C9716" s="23" t="s">
        <v>10225</v>
      </c>
      <c r="D9716" s="23" t="s">
        <v>12296</v>
      </c>
      <c r="E9716" s="24">
        <v>9956.1200000000008</v>
      </c>
    </row>
    <row r="9717" spans="2:5" ht="50.1" customHeight="1">
      <c r="B9717" s="23">
        <v>14535</v>
      </c>
      <c r="C9717" s="23" t="s">
        <v>10226</v>
      </c>
      <c r="D9717" s="23" t="s">
        <v>12296</v>
      </c>
      <c r="E9717" s="24">
        <v>142316.96</v>
      </c>
    </row>
    <row r="9718" spans="2:5" ht="50.1" customHeight="1">
      <c r="B9718" s="23">
        <v>39813</v>
      </c>
      <c r="C9718" s="23" t="s">
        <v>10227</v>
      </c>
      <c r="D9718" s="23" t="s">
        <v>12296</v>
      </c>
      <c r="E9718" s="24">
        <v>13546.77</v>
      </c>
    </row>
    <row r="9719" spans="2:5" ht="50.1" customHeight="1">
      <c r="B9719" s="23">
        <v>12868</v>
      </c>
      <c r="C9719" s="23" t="s">
        <v>10228</v>
      </c>
      <c r="D9719" s="23" t="s">
        <v>12331</v>
      </c>
      <c r="E9719" s="24">
        <v>16.47</v>
      </c>
    </row>
    <row r="9720" spans="2:5" ht="50.1" customHeight="1">
      <c r="B9720" s="23">
        <v>40916</v>
      </c>
      <c r="C9720" s="23" t="s">
        <v>10229</v>
      </c>
      <c r="D9720" s="23" t="s">
        <v>12304</v>
      </c>
      <c r="E9720" s="24">
        <v>2918.77</v>
      </c>
    </row>
    <row r="9721" spans="2:5" ht="50.1" customHeight="1">
      <c r="B9721" s="23">
        <v>4755</v>
      </c>
      <c r="C9721" s="23" t="s">
        <v>10230</v>
      </c>
      <c r="D9721" s="23" t="s">
        <v>12331</v>
      </c>
      <c r="E9721" s="24">
        <v>16.47</v>
      </c>
    </row>
    <row r="9722" spans="2:5" ht="50.1" customHeight="1">
      <c r="B9722" s="23">
        <v>41067</v>
      </c>
      <c r="C9722" s="23" t="s">
        <v>10231</v>
      </c>
      <c r="D9722" s="23" t="s">
        <v>12304</v>
      </c>
      <c r="E9722" s="24">
        <v>2917.72</v>
      </c>
    </row>
    <row r="9723" spans="2:5" ht="50.1" customHeight="1">
      <c r="B9723" s="23">
        <v>38463</v>
      </c>
      <c r="C9723" s="23" t="s">
        <v>10232</v>
      </c>
      <c r="D9723" s="23" t="s">
        <v>12296</v>
      </c>
      <c r="E9723" s="24">
        <v>16</v>
      </c>
    </row>
    <row r="9724" spans="2:5" ht="50.1" customHeight="1">
      <c r="B9724" s="23">
        <v>40703</v>
      </c>
      <c r="C9724" s="23" t="s">
        <v>10233</v>
      </c>
      <c r="D9724" s="23" t="s">
        <v>12296</v>
      </c>
      <c r="E9724" s="24">
        <v>5400</v>
      </c>
    </row>
    <row r="9725" spans="2:5" ht="50.1" customHeight="1">
      <c r="B9725" s="23">
        <v>14531</v>
      </c>
      <c r="C9725" s="23" t="s">
        <v>10234</v>
      </c>
      <c r="D9725" s="23" t="s">
        <v>12296</v>
      </c>
      <c r="E9725" s="24">
        <v>10067.629999999999</v>
      </c>
    </row>
    <row r="9726" spans="2:5" ht="50.1" customHeight="1">
      <c r="B9726" s="23">
        <v>36533</v>
      </c>
      <c r="C9726" s="23" t="s">
        <v>10235</v>
      </c>
      <c r="D9726" s="23" t="s">
        <v>12296</v>
      </c>
      <c r="E9726" s="24">
        <v>11585.27</v>
      </c>
    </row>
    <row r="9727" spans="2:5" ht="50.1" customHeight="1">
      <c r="B9727" s="23">
        <v>11616</v>
      </c>
      <c r="C9727" s="23" t="s">
        <v>10236</v>
      </c>
      <c r="D9727" s="23" t="s">
        <v>12296</v>
      </c>
      <c r="E9727" s="24">
        <v>10942.12</v>
      </c>
    </row>
    <row r="9728" spans="2:5" ht="50.1" customHeight="1">
      <c r="B9728" s="23">
        <v>41898</v>
      </c>
      <c r="C9728" s="23" t="s">
        <v>10237</v>
      </c>
      <c r="D9728" s="23" t="s">
        <v>12296</v>
      </c>
      <c r="E9728" s="24">
        <v>12311.37</v>
      </c>
    </row>
    <row r="9729" spans="2:5" ht="50.1" customHeight="1">
      <c r="B9729" s="23">
        <v>13447</v>
      </c>
      <c r="C9729" s="23" t="s">
        <v>10238</v>
      </c>
      <c r="D9729" s="23" t="s">
        <v>12296</v>
      </c>
      <c r="E9729" s="24">
        <v>22653.77</v>
      </c>
    </row>
    <row r="9730" spans="2:5" ht="50.1" customHeight="1">
      <c r="B9730" s="23">
        <v>14529</v>
      </c>
      <c r="C9730" s="23" t="s">
        <v>10239</v>
      </c>
      <c r="D9730" s="23" t="s">
        <v>12296</v>
      </c>
      <c r="E9730" s="24">
        <v>12669.68</v>
      </c>
    </row>
    <row r="9731" spans="2:5" ht="50.1" customHeight="1">
      <c r="B9731" s="23">
        <v>10747</v>
      </c>
      <c r="C9731" s="23" t="s">
        <v>10240</v>
      </c>
      <c r="D9731" s="23" t="s">
        <v>12296</v>
      </c>
      <c r="E9731" s="24">
        <v>12430.89</v>
      </c>
    </row>
    <row r="9732" spans="2:5" ht="50.1" customHeight="1">
      <c r="B9732" s="23">
        <v>36141</v>
      </c>
      <c r="C9732" s="23" t="s">
        <v>10241</v>
      </c>
      <c r="D9732" s="23" t="s">
        <v>12296</v>
      </c>
      <c r="E9732" s="24">
        <v>26.97</v>
      </c>
    </row>
    <row r="9733" spans="2:5" ht="50.1" customHeight="1">
      <c r="B9733" s="23">
        <v>4053</v>
      </c>
      <c r="C9733" s="23" t="s">
        <v>10242</v>
      </c>
      <c r="D9733" s="23" t="s">
        <v>9320</v>
      </c>
      <c r="E9733" s="24">
        <v>51.19</v>
      </c>
    </row>
    <row r="9734" spans="2:5" ht="50.1" customHeight="1">
      <c r="B9734" s="23">
        <v>4052</v>
      </c>
      <c r="C9734" s="23" t="s">
        <v>10243</v>
      </c>
      <c r="D9734" s="23" t="s">
        <v>7193</v>
      </c>
      <c r="E9734" s="24">
        <v>104.42</v>
      </c>
    </row>
    <row r="9735" spans="2:5" ht="50.1" customHeight="1">
      <c r="B9735" s="23">
        <v>4056</v>
      </c>
      <c r="C9735" s="23" t="s">
        <v>10244</v>
      </c>
      <c r="D9735" s="23" t="s">
        <v>9320</v>
      </c>
      <c r="E9735" s="24">
        <v>26.92</v>
      </c>
    </row>
    <row r="9736" spans="2:5" ht="50.1" customHeight="1">
      <c r="B9736" s="23">
        <v>4051</v>
      </c>
      <c r="C9736" s="23" t="s">
        <v>10245</v>
      </c>
      <c r="D9736" s="23" t="s">
        <v>7193</v>
      </c>
      <c r="E9736" s="24">
        <v>67.2</v>
      </c>
    </row>
    <row r="9737" spans="2:5" ht="50.1" customHeight="1">
      <c r="B9737" s="23">
        <v>4048</v>
      </c>
      <c r="C9737" s="23" t="s">
        <v>10245</v>
      </c>
      <c r="D9737" s="23" t="s">
        <v>7079</v>
      </c>
      <c r="E9737" s="24">
        <v>3.73</v>
      </c>
    </row>
    <row r="9738" spans="2:5" ht="50.1" customHeight="1">
      <c r="B9738" s="23">
        <v>4047</v>
      </c>
      <c r="C9738" s="23" t="s">
        <v>10245</v>
      </c>
      <c r="D9738" s="23" t="s">
        <v>9320</v>
      </c>
      <c r="E9738" s="24">
        <v>13.44</v>
      </c>
    </row>
    <row r="9739" spans="2:5" ht="50.1" customHeight="1">
      <c r="B9739" s="23">
        <v>39434</v>
      </c>
      <c r="C9739" s="23" t="s">
        <v>10246</v>
      </c>
      <c r="D9739" s="23" t="s">
        <v>12334</v>
      </c>
      <c r="E9739" s="24">
        <v>4.1399999999999997</v>
      </c>
    </row>
    <row r="9740" spans="2:5" ht="50.1" customHeight="1">
      <c r="B9740" s="23">
        <v>39433</v>
      </c>
      <c r="C9740" s="23" t="s">
        <v>10247</v>
      </c>
      <c r="D9740" s="23" t="s">
        <v>12334</v>
      </c>
      <c r="E9740" s="24">
        <v>2.97</v>
      </c>
    </row>
    <row r="9741" spans="2:5" ht="50.1" customHeight="1">
      <c r="B9741" s="23">
        <v>4049</v>
      </c>
      <c r="C9741" s="23" t="s">
        <v>10248</v>
      </c>
      <c r="D9741" s="23" t="s">
        <v>7079</v>
      </c>
      <c r="E9741" s="24">
        <v>42.1</v>
      </c>
    </row>
    <row r="9742" spans="2:5" ht="50.1" customHeight="1">
      <c r="B9742" s="23">
        <v>38120</v>
      </c>
      <c r="C9742" s="23" t="s">
        <v>10249</v>
      </c>
      <c r="D9742" s="23" t="s">
        <v>12334</v>
      </c>
      <c r="E9742" s="24">
        <v>85.25</v>
      </c>
    </row>
    <row r="9743" spans="2:5" ht="50.1" customHeight="1">
      <c r="B9743" s="23">
        <v>38877</v>
      </c>
      <c r="C9743" s="23" t="s">
        <v>10250</v>
      </c>
      <c r="D9743" s="23" t="s">
        <v>12334</v>
      </c>
      <c r="E9743" s="24">
        <v>4.75</v>
      </c>
    </row>
    <row r="9744" spans="2:5" ht="50.1" customHeight="1">
      <c r="B9744" s="23">
        <v>34546</v>
      </c>
      <c r="C9744" s="23" t="s">
        <v>10251</v>
      </c>
      <c r="D9744" s="23" t="s">
        <v>12334</v>
      </c>
      <c r="E9744" s="24">
        <v>4.78</v>
      </c>
    </row>
    <row r="9745" spans="2:5" ht="50.1" customHeight="1">
      <c r="B9745" s="23">
        <v>10498</v>
      </c>
      <c r="C9745" s="23" t="s">
        <v>10252</v>
      </c>
      <c r="D9745" s="23" t="s">
        <v>12334</v>
      </c>
      <c r="E9745" s="24">
        <v>5.93</v>
      </c>
    </row>
    <row r="9746" spans="2:5" ht="50.1" customHeight="1">
      <c r="B9746" s="23">
        <v>4823</v>
      </c>
      <c r="C9746" s="23" t="s">
        <v>10253</v>
      </c>
      <c r="D9746" s="23" t="s">
        <v>12334</v>
      </c>
      <c r="E9746" s="24">
        <v>30.2</v>
      </c>
    </row>
    <row r="9747" spans="2:5" ht="50.1" customHeight="1">
      <c r="B9747" s="23">
        <v>12357</v>
      </c>
      <c r="C9747" s="23" t="s">
        <v>10254</v>
      </c>
      <c r="D9747" s="23" t="s">
        <v>12296</v>
      </c>
      <c r="E9747" s="24">
        <v>102.55</v>
      </c>
    </row>
    <row r="9748" spans="2:5" ht="50.1" customHeight="1">
      <c r="B9748" s="23">
        <v>12358</v>
      </c>
      <c r="C9748" s="23" t="s">
        <v>10255</v>
      </c>
      <c r="D9748" s="23" t="s">
        <v>12296</v>
      </c>
      <c r="E9748" s="24">
        <v>115.35</v>
      </c>
    </row>
    <row r="9749" spans="2:5" ht="50.1" customHeight="1">
      <c r="B9749" s="23">
        <v>11079</v>
      </c>
      <c r="C9749" s="23" t="s">
        <v>10256</v>
      </c>
      <c r="D9749" s="23" t="s">
        <v>12300</v>
      </c>
      <c r="E9749" s="24">
        <v>816.05</v>
      </c>
    </row>
    <row r="9750" spans="2:5" ht="50.1" customHeight="1">
      <c r="B9750" s="23">
        <v>11082</v>
      </c>
      <c r="C9750" s="23" t="s">
        <v>10257</v>
      </c>
      <c r="D9750" s="23" t="s">
        <v>12300</v>
      </c>
      <c r="E9750" s="24">
        <v>832.57</v>
      </c>
    </row>
    <row r="9751" spans="2:5" ht="50.1" customHeight="1">
      <c r="B9751" s="23">
        <v>4058</v>
      </c>
      <c r="C9751" s="23" t="s">
        <v>10258</v>
      </c>
      <c r="D9751" s="23" t="s">
        <v>12331</v>
      </c>
      <c r="E9751" s="24">
        <v>22.52</v>
      </c>
    </row>
    <row r="9752" spans="2:5" ht="50.1" customHeight="1">
      <c r="B9752" s="23">
        <v>40974</v>
      </c>
      <c r="C9752" s="23" t="s">
        <v>10259</v>
      </c>
      <c r="D9752" s="23" t="s">
        <v>12304</v>
      </c>
      <c r="E9752" s="24">
        <v>3990.73</v>
      </c>
    </row>
    <row r="9753" spans="2:5" ht="50.1" customHeight="1">
      <c r="B9753" s="23">
        <v>34794</v>
      </c>
      <c r="C9753" s="23" t="s">
        <v>10260</v>
      </c>
      <c r="D9753" s="23" t="s">
        <v>12331</v>
      </c>
      <c r="E9753" s="24">
        <v>16.89</v>
      </c>
    </row>
    <row r="9754" spans="2:5" ht="50.1" customHeight="1">
      <c r="B9754" s="23">
        <v>40925</v>
      </c>
      <c r="C9754" s="23" t="s">
        <v>10261</v>
      </c>
      <c r="D9754" s="23" t="s">
        <v>12304</v>
      </c>
      <c r="E9754" s="24">
        <v>2990.39</v>
      </c>
    </row>
    <row r="9755" spans="2:5" ht="50.1" customHeight="1">
      <c r="B9755" s="23">
        <v>13741</v>
      </c>
      <c r="C9755" s="23" t="s">
        <v>10262</v>
      </c>
      <c r="D9755" s="23" t="s">
        <v>12296</v>
      </c>
      <c r="E9755" s="24">
        <v>2105.15</v>
      </c>
    </row>
    <row r="9756" spans="2:5" ht="50.1" customHeight="1">
      <c r="B9756" s="23">
        <v>3288</v>
      </c>
      <c r="C9756" s="23" t="s">
        <v>10263</v>
      </c>
      <c r="D9756" s="23" t="s">
        <v>12293</v>
      </c>
      <c r="E9756" s="24">
        <v>4.0999999999999996</v>
      </c>
    </row>
    <row r="9757" spans="2:5" ht="50.1" customHeight="1">
      <c r="B9757" s="23">
        <v>13587</v>
      </c>
      <c r="C9757" s="23" t="s">
        <v>10264</v>
      </c>
      <c r="D9757" s="23" t="s">
        <v>12293</v>
      </c>
      <c r="E9757" s="24">
        <v>2.4700000000000002</v>
      </c>
    </row>
    <row r="9758" spans="2:5" ht="50.1" customHeight="1">
      <c r="B9758" s="23">
        <v>38598</v>
      </c>
      <c r="C9758" s="23" t="s">
        <v>10265</v>
      </c>
      <c r="D9758" s="23" t="s">
        <v>12296</v>
      </c>
      <c r="E9758" s="24">
        <v>1.6</v>
      </c>
    </row>
    <row r="9759" spans="2:5" ht="50.1" customHeight="1">
      <c r="B9759" s="23">
        <v>38595</v>
      </c>
      <c r="C9759" s="23" t="s">
        <v>10266</v>
      </c>
      <c r="D9759" s="23" t="s">
        <v>12296</v>
      </c>
      <c r="E9759" s="24">
        <v>1.1000000000000001</v>
      </c>
    </row>
    <row r="9760" spans="2:5" ht="50.1" customHeight="1">
      <c r="B9760" s="23">
        <v>38592</v>
      </c>
      <c r="C9760" s="23" t="s">
        <v>10267</v>
      </c>
      <c r="D9760" s="23" t="s">
        <v>12296</v>
      </c>
      <c r="E9760" s="24">
        <v>1.44</v>
      </c>
    </row>
    <row r="9761" spans="2:5" ht="50.1" customHeight="1">
      <c r="B9761" s="23">
        <v>38588</v>
      </c>
      <c r="C9761" s="23" t="s">
        <v>10268</v>
      </c>
      <c r="D9761" s="23" t="s">
        <v>12296</v>
      </c>
      <c r="E9761" s="24">
        <v>0.91</v>
      </c>
    </row>
    <row r="9762" spans="2:5" ht="50.1" customHeight="1">
      <c r="B9762" s="23">
        <v>38593</v>
      </c>
      <c r="C9762" s="23" t="s">
        <v>10269</v>
      </c>
      <c r="D9762" s="23" t="s">
        <v>12296</v>
      </c>
      <c r="E9762" s="24">
        <v>1.55</v>
      </c>
    </row>
    <row r="9763" spans="2:5" ht="50.1" customHeight="1">
      <c r="B9763" s="23">
        <v>38589</v>
      </c>
      <c r="C9763" s="23" t="s">
        <v>10270</v>
      </c>
      <c r="D9763" s="23" t="s">
        <v>12296</v>
      </c>
      <c r="E9763" s="24">
        <v>1.1100000000000001</v>
      </c>
    </row>
    <row r="9764" spans="2:5" ht="50.1" customHeight="1">
      <c r="B9764" s="23">
        <v>38594</v>
      </c>
      <c r="C9764" s="23" t="s">
        <v>10271</v>
      </c>
      <c r="D9764" s="23" t="s">
        <v>12296</v>
      </c>
      <c r="E9764" s="24">
        <v>2.2999999999999998</v>
      </c>
    </row>
    <row r="9765" spans="2:5" ht="50.1" customHeight="1">
      <c r="B9765" s="23">
        <v>34787</v>
      </c>
      <c r="C9765" s="23" t="s">
        <v>10272</v>
      </c>
      <c r="D9765" s="23" t="s">
        <v>12296</v>
      </c>
      <c r="E9765" s="24">
        <v>0.74</v>
      </c>
    </row>
    <row r="9766" spans="2:5" ht="50.1" customHeight="1">
      <c r="B9766" s="23">
        <v>34788</v>
      </c>
      <c r="C9766" s="23" t="s">
        <v>10273</v>
      </c>
      <c r="D9766" s="23" t="s">
        <v>12296</v>
      </c>
      <c r="E9766" s="24">
        <v>0.74</v>
      </c>
    </row>
    <row r="9767" spans="2:5" ht="50.1" customHeight="1">
      <c r="B9767" s="23">
        <v>34784</v>
      </c>
      <c r="C9767" s="23" t="s">
        <v>10274</v>
      </c>
      <c r="D9767" s="23" t="s">
        <v>12296</v>
      </c>
      <c r="E9767" s="24">
        <v>0.82</v>
      </c>
    </row>
    <row r="9768" spans="2:5" ht="50.1" customHeight="1">
      <c r="B9768" s="23">
        <v>34781</v>
      </c>
      <c r="C9768" s="23" t="s">
        <v>10275</v>
      </c>
      <c r="D9768" s="23" t="s">
        <v>12296</v>
      </c>
      <c r="E9768" s="24">
        <v>0.93</v>
      </c>
    </row>
    <row r="9769" spans="2:5" ht="50.1" customHeight="1">
      <c r="B9769" s="23">
        <v>34773</v>
      </c>
      <c r="C9769" s="23" t="s">
        <v>10276</v>
      </c>
      <c r="D9769" s="23" t="s">
        <v>12296</v>
      </c>
      <c r="E9769" s="24">
        <v>1.1499999999999999</v>
      </c>
    </row>
    <row r="9770" spans="2:5" ht="50.1" customHeight="1">
      <c r="B9770" s="23">
        <v>34769</v>
      </c>
      <c r="C9770" s="23" t="s">
        <v>10277</v>
      </c>
      <c r="D9770" s="23" t="s">
        <v>12296</v>
      </c>
      <c r="E9770" s="24">
        <v>1.33</v>
      </c>
    </row>
    <row r="9771" spans="2:5" ht="50.1" customHeight="1">
      <c r="B9771" s="23">
        <v>34763</v>
      </c>
      <c r="C9771" s="23" t="s">
        <v>10278</v>
      </c>
      <c r="D9771" s="23" t="s">
        <v>12296</v>
      </c>
      <c r="E9771" s="24">
        <v>0.77</v>
      </c>
    </row>
    <row r="9772" spans="2:5" ht="50.1" customHeight="1">
      <c r="B9772" s="23">
        <v>34774</v>
      </c>
      <c r="C9772" s="23" t="s">
        <v>10279</v>
      </c>
      <c r="D9772" s="23" t="s">
        <v>12296</v>
      </c>
      <c r="E9772" s="24">
        <v>1.03</v>
      </c>
    </row>
    <row r="9773" spans="2:5" ht="50.1" customHeight="1">
      <c r="B9773" s="23">
        <v>34771</v>
      </c>
      <c r="C9773" s="23" t="s">
        <v>10280</v>
      </c>
      <c r="D9773" s="23" t="s">
        <v>12296</v>
      </c>
      <c r="E9773" s="24">
        <v>1.18</v>
      </c>
    </row>
    <row r="9774" spans="2:5" ht="50.1" customHeight="1">
      <c r="B9774" s="23">
        <v>34764</v>
      </c>
      <c r="C9774" s="23" t="s">
        <v>10281</v>
      </c>
      <c r="D9774" s="23" t="s">
        <v>12296</v>
      </c>
      <c r="E9774" s="24">
        <v>0.72</v>
      </c>
    </row>
    <row r="9775" spans="2:5" ht="50.1" customHeight="1">
      <c r="B9775" s="23">
        <v>4062</v>
      </c>
      <c r="C9775" s="23" t="s">
        <v>10282</v>
      </c>
      <c r="D9775" s="23" t="s">
        <v>12296</v>
      </c>
      <c r="E9775" s="24">
        <v>15.39</v>
      </c>
    </row>
    <row r="9776" spans="2:5" ht="50.1" customHeight="1">
      <c r="B9776" s="23">
        <v>4059</v>
      </c>
      <c r="C9776" s="23" t="s">
        <v>10283</v>
      </c>
      <c r="D9776" s="23" t="s">
        <v>12293</v>
      </c>
      <c r="E9776" s="24">
        <v>18.66</v>
      </c>
    </row>
    <row r="9777" spans="2:5" ht="50.1" customHeight="1">
      <c r="B9777" s="23">
        <v>4061</v>
      </c>
      <c r="C9777" s="23" t="s">
        <v>10284</v>
      </c>
      <c r="D9777" s="23" t="s">
        <v>12296</v>
      </c>
      <c r="E9777" s="24">
        <v>14.92</v>
      </c>
    </row>
    <row r="9778" spans="2:5" ht="50.1" customHeight="1">
      <c r="B9778" s="23">
        <v>10608</v>
      </c>
      <c r="C9778" s="23" t="s">
        <v>10285</v>
      </c>
      <c r="D9778" s="23" t="s">
        <v>12296</v>
      </c>
      <c r="E9778" s="24">
        <v>4900</v>
      </c>
    </row>
    <row r="9779" spans="2:5" ht="50.1" customHeight="1">
      <c r="B9779" s="23">
        <v>4069</v>
      </c>
      <c r="C9779" s="23" t="s">
        <v>10286</v>
      </c>
      <c r="D9779" s="23" t="s">
        <v>12331</v>
      </c>
      <c r="E9779" s="24">
        <v>48.58</v>
      </c>
    </row>
    <row r="9780" spans="2:5" ht="50.1" customHeight="1">
      <c r="B9780" s="23">
        <v>40819</v>
      </c>
      <c r="C9780" s="23" t="s">
        <v>10287</v>
      </c>
      <c r="D9780" s="23" t="s">
        <v>12304</v>
      </c>
      <c r="E9780" s="24">
        <v>8603.77</v>
      </c>
    </row>
    <row r="9781" spans="2:5" ht="50.1" customHeight="1">
      <c r="B9781" s="23">
        <v>34361</v>
      </c>
      <c r="C9781" s="23" t="s">
        <v>10288</v>
      </c>
      <c r="D9781" s="23" t="s">
        <v>12334</v>
      </c>
      <c r="E9781" s="24">
        <v>1.61</v>
      </c>
    </row>
    <row r="9782" spans="2:5" ht="50.1" customHeight="1">
      <c r="B9782" s="23">
        <v>36512</v>
      </c>
      <c r="C9782" s="23" t="s">
        <v>10289</v>
      </c>
      <c r="D9782" s="23" t="s">
        <v>12296</v>
      </c>
      <c r="E9782" s="24">
        <v>10378.959999999999</v>
      </c>
    </row>
    <row r="9783" spans="2:5" ht="50.1" customHeight="1">
      <c r="B9783" s="23">
        <v>25972</v>
      </c>
      <c r="C9783" s="23" t="s">
        <v>10290</v>
      </c>
      <c r="D9783" s="23" t="s">
        <v>12334</v>
      </c>
      <c r="E9783" s="24">
        <v>7.77</v>
      </c>
    </row>
    <row r="9784" spans="2:5" ht="50.1" customHeight="1">
      <c r="B9784" s="23">
        <v>25973</v>
      </c>
      <c r="C9784" s="23" t="s">
        <v>10291</v>
      </c>
      <c r="D9784" s="23" t="s">
        <v>12334</v>
      </c>
      <c r="E9784" s="24">
        <v>7.77</v>
      </c>
    </row>
    <row r="9785" spans="2:5" ht="50.1" customHeight="1">
      <c r="B9785" s="23">
        <v>11697</v>
      </c>
      <c r="C9785" s="23" t="s">
        <v>10292</v>
      </c>
      <c r="D9785" s="23" t="s">
        <v>12296</v>
      </c>
      <c r="E9785" s="24">
        <v>431.97</v>
      </c>
    </row>
    <row r="9786" spans="2:5" ht="50.1" customHeight="1">
      <c r="B9786" s="23">
        <v>11698</v>
      </c>
      <c r="C9786" s="23" t="s">
        <v>10293</v>
      </c>
      <c r="D9786" s="23" t="s">
        <v>12296</v>
      </c>
      <c r="E9786" s="24">
        <v>515.30999999999995</v>
      </c>
    </row>
    <row r="9787" spans="2:5" ht="50.1" customHeight="1">
      <c r="B9787" s="23">
        <v>11699</v>
      </c>
      <c r="C9787" s="23" t="s">
        <v>10294</v>
      </c>
      <c r="D9787" s="23" t="s">
        <v>12296</v>
      </c>
      <c r="E9787" s="24">
        <v>569.54</v>
      </c>
    </row>
    <row r="9788" spans="2:5" ht="50.1" customHeight="1">
      <c r="B9788" s="23">
        <v>10432</v>
      </c>
      <c r="C9788" s="23" t="s">
        <v>10295</v>
      </c>
      <c r="D9788" s="23" t="s">
        <v>12296</v>
      </c>
      <c r="E9788" s="24">
        <v>279.39999999999998</v>
      </c>
    </row>
    <row r="9789" spans="2:5" ht="50.1" customHeight="1">
      <c r="B9789" s="23">
        <v>10430</v>
      </c>
      <c r="C9789" s="23" t="s">
        <v>10296</v>
      </c>
      <c r="D9789" s="23" t="s">
        <v>12296</v>
      </c>
      <c r="E9789" s="24">
        <v>300.89999999999998</v>
      </c>
    </row>
    <row r="9790" spans="2:5" ht="50.1" customHeight="1">
      <c r="B9790" s="23">
        <v>37514</v>
      </c>
      <c r="C9790" s="23" t="s">
        <v>10297</v>
      </c>
      <c r="D9790" s="23" t="s">
        <v>12296</v>
      </c>
      <c r="E9790" s="24">
        <v>167500</v>
      </c>
    </row>
    <row r="9791" spans="2:5" ht="50.1" customHeight="1">
      <c r="B9791" s="23">
        <v>37519</v>
      </c>
      <c r="C9791" s="23" t="s">
        <v>10298</v>
      </c>
      <c r="D9791" s="23" t="s">
        <v>12296</v>
      </c>
      <c r="E9791" s="24">
        <v>258501.64</v>
      </c>
    </row>
    <row r="9792" spans="2:5" ht="50.1" customHeight="1">
      <c r="B9792" s="23">
        <v>37520</v>
      </c>
      <c r="C9792" s="23" t="s">
        <v>10299</v>
      </c>
      <c r="D9792" s="23" t="s">
        <v>12296</v>
      </c>
      <c r="E9792" s="24">
        <v>254263.91</v>
      </c>
    </row>
    <row r="9793" spans="2:5" ht="50.1" customHeight="1">
      <c r="B9793" s="23">
        <v>37521</v>
      </c>
      <c r="C9793" s="23" t="s">
        <v>10300</v>
      </c>
      <c r="D9793" s="23" t="s">
        <v>12296</v>
      </c>
      <c r="E9793" s="24">
        <v>310201.96999999997</v>
      </c>
    </row>
    <row r="9794" spans="2:5" ht="50.1" customHeight="1">
      <c r="B9794" s="23">
        <v>37522</v>
      </c>
      <c r="C9794" s="23" t="s">
        <v>10301</v>
      </c>
      <c r="D9794" s="23" t="s">
        <v>12296</v>
      </c>
      <c r="E9794" s="24">
        <v>319534.64</v>
      </c>
    </row>
    <row r="9795" spans="2:5" ht="50.1" customHeight="1">
      <c r="B9795" s="23">
        <v>21109</v>
      </c>
      <c r="C9795" s="23" t="s">
        <v>10302</v>
      </c>
      <c r="D9795" s="23" t="s">
        <v>12296</v>
      </c>
      <c r="E9795" s="24">
        <v>72.78</v>
      </c>
    </row>
    <row r="9796" spans="2:5" ht="50.1" customHeight="1">
      <c r="B9796" s="23">
        <v>36800</v>
      </c>
      <c r="C9796" s="23" t="s">
        <v>10303</v>
      </c>
      <c r="D9796" s="23" t="s">
        <v>12296</v>
      </c>
      <c r="E9796" s="24">
        <v>62.57</v>
      </c>
    </row>
    <row r="9797" spans="2:5" ht="50.1" customHeight="1">
      <c r="B9797" s="23">
        <v>11769</v>
      </c>
      <c r="C9797" s="23" t="s">
        <v>10304</v>
      </c>
      <c r="D9797" s="23" t="s">
        <v>12296</v>
      </c>
      <c r="E9797" s="24">
        <v>153.34</v>
      </c>
    </row>
    <row r="9798" spans="2:5" ht="50.1" customHeight="1">
      <c r="B9798" s="23">
        <v>36793</v>
      </c>
      <c r="C9798" s="23" t="s">
        <v>10305</v>
      </c>
      <c r="D9798" s="23" t="s">
        <v>12296</v>
      </c>
      <c r="E9798" s="24">
        <v>248.26</v>
      </c>
    </row>
    <row r="9799" spans="2:5" ht="50.1" customHeight="1">
      <c r="B9799" s="23">
        <v>37546</v>
      </c>
      <c r="C9799" s="23" t="s">
        <v>10306</v>
      </c>
      <c r="D9799" s="23" t="s">
        <v>12296</v>
      </c>
      <c r="E9799" s="24">
        <v>7392.61</v>
      </c>
    </row>
    <row r="9800" spans="2:5" ht="50.1" customHeight="1">
      <c r="B9800" s="23">
        <v>37544</v>
      </c>
      <c r="C9800" s="23" t="s">
        <v>10307</v>
      </c>
      <c r="D9800" s="23" t="s">
        <v>12296</v>
      </c>
      <c r="E9800" s="24">
        <v>7818.93</v>
      </c>
    </row>
    <row r="9801" spans="2:5" ht="50.1" customHeight="1">
      <c r="B9801" s="23">
        <v>37545</v>
      </c>
      <c r="C9801" s="23" t="s">
        <v>10308</v>
      </c>
      <c r="D9801" s="23" t="s">
        <v>12296</v>
      </c>
      <c r="E9801" s="24">
        <v>9303.4699999999993</v>
      </c>
    </row>
    <row r="9802" spans="2:5" ht="50.1" customHeight="1">
      <c r="B9802" s="23">
        <v>11771</v>
      </c>
      <c r="C9802" s="23" t="s">
        <v>10309</v>
      </c>
      <c r="D9802" s="23" t="s">
        <v>12296</v>
      </c>
      <c r="E9802" s="24">
        <v>190.2</v>
      </c>
    </row>
    <row r="9803" spans="2:5" ht="50.1" customHeight="1">
      <c r="B9803" s="23">
        <v>39919</v>
      </c>
      <c r="C9803" s="23" t="s">
        <v>10310</v>
      </c>
      <c r="D9803" s="23" t="s">
        <v>12296</v>
      </c>
      <c r="E9803" s="24">
        <v>37004.11</v>
      </c>
    </row>
    <row r="9804" spans="2:5" ht="50.1" customHeight="1">
      <c r="B9804" s="23">
        <v>38385</v>
      </c>
      <c r="C9804" s="23" t="s">
        <v>10311</v>
      </c>
      <c r="D9804" s="23" t="s">
        <v>12296</v>
      </c>
      <c r="E9804" s="24">
        <v>34.11</v>
      </c>
    </row>
    <row r="9805" spans="2:5" ht="50.1" customHeight="1">
      <c r="B9805" s="23">
        <v>37587</v>
      </c>
      <c r="C9805" s="23" t="s">
        <v>10312</v>
      </c>
      <c r="D9805" s="23" t="s">
        <v>12296</v>
      </c>
      <c r="E9805" s="24">
        <v>172.99</v>
      </c>
    </row>
    <row r="9806" spans="2:5" ht="50.1" customHeight="1">
      <c r="B9806" s="23">
        <v>11571</v>
      </c>
      <c r="C9806" s="23" t="s">
        <v>10313</v>
      </c>
      <c r="D9806" s="23" t="s">
        <v>12296</v>
      </c>
      <c r="E9806" s="24">
        <v>174.23</v>
      </c>
    </row>
    <row r="9807" spans="2:5" ht="50.1" customHeight="1">
      <c r="B9807" s="23">
        <v>11561</v>
      </c>
      <c r="C9807" s="23" t="s">
        <v>10314</v>
      </c>
      <c r="D9807" s="23" t="s">
        <v>12296</v>
      </c>
      <c r="E9807" s="24">
        <v>134.76</v>
      </c>
    </row>
    <row r="9808" spans="2:5" ht="50.1" customHeight="1">
      <c r="B9808" s="23">
        <v>11560</v>
      </c>
      <c r="C9808" s="23" t="s">
        <v>10315</v>
      </c>
      <c r="D9808" s="23" t="s">
        <v>12296</v>
      </c>
      <c r="E9808" s="24">
        <v>114.69</v>
      </c>
    </row>
    <row r="9809" spans="2:5" ht="50.1" customHeight="1">
      <c r="B9809" s="23">
        <v>11499</v>
      </c>
      <c r="C9809" s="23" t="s">
        <v>10316</v>
      </c>
      <c r="D9809" s="23" t="s">
        <v>12296</v>
      </c>
      <c r="E9809" s="24">
        <v>925.72</v>
      </c>
    </row>
    <row r="9810" spans="2:5" ht="50.1" customHeight="1">
      <c r="B9810" s="23">
        <v>34761</v>
      </c>
      <c r="C9810" s="23" t="s">
        <v>10317</v>
      </c>
      <c r="D9810" s="23" t="s">
        <v>12331</v>
      </c>
      <c r="E9810" s="24">
        <v>14.6</v>
      </c>
    </row>
    <row r="9811" spans="2:5" ht="50.1" customHeight="1">
      <c r="B9811" s="23">
        <v>40924</v>
      </c>
      <c r="C9811" s="23" t="s">
        <v>10318</v>
      </c>
      <c r="D9811" s="23" t="s">
        <v>12304</v>
      </c>
      <c r="E9811" s="24">
        <v>2588.73</v>
      </c>
    </row>
    <row r="9812" spans="2:5" ht="50.1" customHeight="1">
      <c r="B9812" s="23">
        <v>25957</v>
      </c>
      <c r="C9812" s="23" t="s">
        <v>10319</v>
      </c>
      <c r="D9812" s="23" t="s">
        <v>12331</v>
      </c>
      <c r="E9812" s="24">
        <v>16.04</v>
      </c>
    </row>
    <row r="9813" spans="2:5" ht="50.1" customHeight="1">
      <c r="B9813" s="23">
        <v>40983</v>
      </c>
      <c r="C9813" s="23" t="s">
        <v>10320</v>
      </c>
      <c r="D9813" s="23" t="s">
        <v>12304</v>
      </c>
      <c r="E9813" s="24">
        <v>2842.17</v>
      </c>
    </row>
    <row r="9814" spans="2:5" ht="50.1" customHeight="1">
      <c r="B9814" s="23">
        <v>2437</v>
      </c>
      <c r="C9814" s="23" t="s">
        <v>10321</v>
      </c>
      <c r="D9814" s="23" t="s">
        <v>12331</v>
      </c>
      <c r="E9814" s="24">
        <v>17.63</v>
      </c>
    </row>
    <row r="9815" spans="2:5" ht="50.1" customHeight="1">
      <c r="B9815" s="23">
        <v>40921</v>
      </c>
      <c r="C9815" s="23" t="s">
        <v>10322</v>
      </c>
      <c r="D9815" s="23" t="s">
        <v>12304</v>
      </c>
      <c r="E9815" s="24">
        <v>3121.27</v>
      </c>
    </row>
    <row r="9816" spans="2:5" ht="50.1" customHeight="1">
      <c r="B9816" s="23">
        <v>40534</v>
      </c>
      <c r="C9816" s="23" t="s">
        <v>10323</v>
      </c>
      <c r="D9816" s="23" t="s">
        <v>12296</v>
      </c>
      <c r="E9816" s="24">
        <v>199.54</v>
      </c>
    </row>
    <row r="9817" spans="2:5" ht="50.1" customHeight="1">
      <c r="B9817" s="23">
        <v>14252</v>
      </c>
      <c r="C9817" s="23" t="s">
        <v>10324</v>
      </c>
      <c r="D9817" s="23" t="s">
        <v>12296</v>
      </c>
      <c r="E9817" s="24">
        <v>1819.92</v>
      </c>
    </row>
    <row r="9818" spans="2:5" ht="50.1" customHeight="1">
      <c r="B9818" s="23">
        <v>730</v>
      </c>
      <c r="C9818" s="23" t="s">
        <v>10325</v>
      </c>
      <c r="D9818" s="23" t="s">
        <v>12296</v>
      </c>
      <c r="E9818" s="24">
        <v>4862.5</v>
      </c>
    </row>
    <row r="9819" spans="2:5" ht="50.1" customHeight="1">
      <c r="B9819" s="23">
        <v>723</v>
      </c>
      <c r="C9819" s="23" t="s">
        <v>10326</v>
      </c>
      <c r="D9819" s="23" t="s">
        <v>12296</v>
      </c>
      <c r="E9819" s="24">
        <v>2416.83</v>
      </c>
    </row>
    <row r="9820" spans="2:5" ht="50.1" customHeight="1">
      <c r="B9820" s="23">
        <v>36502</v>
      </c>
      <c r="C9820" s="23" t="s">
        <v>10327</v>
      </c>
      <c r="D9820" s="23" t="s">
        <v>12296</v>
      </c>
      <c r="E9820" s="24">
        <v>2271.5300000000002</v>
      </c>
    </row>
    <row r="9821" spans="2:5" ht="50.1" customHeight="1">
      <c r="B9821" s="23">
        <v>36503</v>
      </c>
      <c r="C9821" s="23" t="s">
        <v>10328</v>
      </c>
      <c r="D9821" s="23" t="s">
        <v>12296</v>
      </c>
      <c r="E9821" s="24">
        <v>2801.07</v>
      </c>
    </row>
    <row r="9822" spans="2:5" ht="50.1" customHeight="1">
      <c r="B9822" s="23">
        <v>4090</v>
      </c>
      <c r="C9822" s="23" t="s">
        <v>10329</v>
      </c>
      <c r="D9822" s="23" t="s">
        <v>12296</v>
      </c>
      <c r="E9822" s="24">
        <v>520000</v>
      </c>
    </row>
    <row r="9823" spans="2:5" ht="50.1" customHeight="1">
      <c r="B9823" s="23">
        <v>13227</v>
      </c>
      <c r="C9823" s="23" t="s">
        <v>10330</v>
      </c>
      <c r="D9823" s="23" t="s">
        <v>12296</v>
      </c>
      <c r="E9823" s="24">
        <v>646164.84</v>
      </c>
    </row>
    <row r="9824" spans="2:5" ht="50.1" customHeight="1">
      <c r="B9824" s="23">
        <v>10597</v>
      </c>
      <c r="C9824" s="23" t="s">
        <v>10331</v>
      </c>
      <c r="D9824" s="23" t="s">
        <v>12296</v>
      </c>
      <c r="E9824" s="24">
        <v>680171.85</v>
      </c>
    </row>
    <row r="9825" spans="2:5" ht="50.1" customHeight="1">
      <c r="B9825" s="23">
        <v>39628</v>
      </c>
      <c r="C9825" s="23" t="s">
        <v>10332</v>
      </c>
      <c r="D9825" s="23" t="s">
        <v>12296</v>
      </c>
      <c r="E9825" s="24">
        <v>2562.0500000000002</v>
      </c>
    </row>
    <row r="9826" spans="2:5" ht="50.1" customHeight="1">
      <c r="B9826" s="23">
        <v>39404</v>
      </c>
      <c r="C9826" s="23" t="s">
        <v>10333</v>
      </c>
      <c r="D9826" s="23" t="s">
        <v>12296</v>
      </c>
      <c r="E9826" s="24">
        <v>1270.44</v>
      </c>
    </row>
    <row r="9827" spans="2:5" ht="50.1" customHeight="1">
      <c r="B9827" s="23">
        <v>39402</v>
      </c>
      <c r="C9827" s="23" t="s">
        <v>10334</v>
      </c>
      <c r="D9827" s="23" t="s">
        <v>12296</v>
      </c>
      <c r="E9827" s="24">
        <v>1046.5999999999999</v>
      </c>
    </row>
    <row r="9828" spans="2:5" ht="50.1" customHeight="1">
      <c r="B9828" s="23">
        <v>39403</v>
      </c>
      <c r="C9828" s="23" t="s">
        <v>10335</v>
      </c>
      <c r="D9828" s="23" t="s">
        <v>12296</v>
      </c>
      <c r="E9828" s="24">
        <v>1023.83</v>
      </c>
    </row>
    <row r="9829" spans="2:5" ht="50.1" customHeight="1">
      <c r="B9829" s="23">
        <v>4093</v>
      </c>
      <c r="C9829" s="23" t="s">
        <v>10336</v>
      </c>
      <c r="D9829" s="23" t="s">
        <v>12331</v>
      </c>
      <c r="E9829" s="24">
        <v>16.34</v>
      </c>
    </row>
    <row r="9830" spans="2:5" ht="50.1" customHeight="1">
      <c r="B9830" s="23">
        <v>10512</v>
      </c>
      <c r="C9830" s="23" t="s">
        <v>10337</v>
      </c>
      <c r="D9830" s="23" t="s">
        <v>12304</v>
      </c>
      <c r="E9830" s="24">
        <v>3521.34</v>
      </c>
    </row>
    <row r="9831" spans="2:5" ht="50.1" customHeight="1">
      <c r="B9831" s="23">
        <v>20020</v>
      </c>
      <c r="C9831" s="23" t="s">
        <v>10338</v>
      </c>
      <c r="D9831" s="23" t="s">
        <v>12331</v>
      </c>
      <c r="E9831" s="24">
        <v>15.41</v>
      </c>
    </row>
    <row r="9832" spans="2:5" ht="50.1" customHeight="1">
      <c r="B9832" s="23">
        <v>41038</v>
      </c>
      <c r="C9832" s="23" t="s">
        <v>10339</v>
      </c>
      <c r="D9832" s="23" t="s">
        <v>12304</v>
      </c>
      <c r="E9832" s="24">
        <v>3321.5</v>
      </c>
    </row>
    <row r="9833" spans="2:5" ht="50.1" customHeight="1">
      <c r="B9833" s="23">
        <v>4094</v>
      </c>
      <c r="C9833" s="23" t="s">
        <v>10340</v>
      </c>
      <c r="D9833" s="23" t="s">
        <v>12331</v>
      </c>
      <c r="E9833" s="24">
        <v>21.84</v>
      </c>
    </row>
    <row r="9834" spans="2:5" ht="50.1" customHeight="1">
      <c r="B9834" s="23">
        <v>40988</v>
      </c>
      <c r="C9834" s="23" t="s">
        <v>10341</v>
      </c>
      <c r="D9834" s="23" t="s">
        <v>12304</v>
      </c>
      <c r="E9834" s="24">
        <v>4702.5200000000004</v>
      </c>
    </row>
    <row r="9835" spans="2:5" ht="50.1" customHeight="1">
      <c r="B9835" s="23">
        <v>4095</v>
      </c>
      <c r="C9835" s="23" t="s">
        <v>10342</v>
      </c>
      <c r="D9835" s="23" t="s">
        <v>12331</v>
      </c>
      <c r="E9835" s="24">
        <v>14.78</v>
      </c>
    </row>
    <row r="9836" spans="2:5" ht="50.1" customHeight="1">
      <c r="B9836" s="23">
        <v>40990</v>
      </c>
      <c r="C9836" s="23" t="s">
        <v>10343</v>
      </c>
      <c r="D9836" s="23" t="s">
        <v>12304</v>
      </c>
      <c r="E9836" s="24">
        <v>3259.47</v>
      </c>
    </row>
    <row r="9837" spans="2:5" ht="50.1" customHeight="1">
      <c r="B9837" s="23">
        <v>4097</v>
      </c>
      <c r="C9837" s="23" t="s">
        <v>10344</v>
      </c>
      <c r="D9837" s="23" t="s">
        <v>12331</v>
      </c>
      <c r="E9837" s="24">
        <v>19.28</v>
      </c>
    </row>
    <row r="9838" spans="2:5" ht="50.1" customHeight="1">
      <c r="B9838" s="23">
        <v>40994</v>
      </c>
      <c r="C9838" s="23" t="s">
        <v>10345</v>
      </c>
      <c r="D9838" s="23" t="s">
        <v>12304</v>
      </c>
      <c r="E9838" s="24">
        <v>4251.1400000000003</v>
      </c>
    </row>
    <row r="9839" spans="2:5" ht="50.1" customHeight="1">
      <c r="B9839" s="23">
        <v>4096</v>
      </c>
      <c r="C9839" s="23" t="s">
        <v>10346</v>
      </c>
      <c r="D9839" s="23" t="s">
        <v>12331</v>
      </c>
      <c r="E9839" s="24">
        <v>16.87</v>
      </c>
    </row>
    <row r="9840" spans="2:5" ht="50.1" customHeight="1">
      <c r="B9840" s="23">
        <v>40992</v>
      </c>
      <c r="C9840" s="23" t="s">
        <v>10347</v>
      </c>
      <c r="D9840" s="23" t="s">
        <v>12304</v>
      </c>
      <c r="E9840" s="24">
        <v>3717.69</v>
      </c>
    </row>
    <row r="9841" spans="2:5" ht="50.1" customHeight="1">
      <c r="B9841" s="23">
        <v>13955</v>
      </c>
      <c r="C9841" s="23" t="s">
        <v>10348</v>
      </c>
      <c r="D9841" s="23" t="s">
        <v>12296</v>
      </c>
      <c r="E9841" s="24">
        <v>2078.33</v>
      </c>
    </row>
    <row r="9842" spans="2:5" ht="50.1" customHeight="1">
      <c r="B9842" s="23">
        <v>4114</v>
      </c>
      <c r="C9842" s="23" t="s">
        <v>10349</v>
      </c>
      <c r="D9842" s="23" t="s">
        <v>12296</v>
      </c>
      <c r="E9842" s="24">
        <v>34.1</v>
      </c>
    </row>
    <row r="9843" spans="2:5" ht="50.1" customHeight="1">
      <c r="B9843" s="23">
        <v>36797</v>
      </c>
      <c r="C9843" s="23" t="s">
        <v>10350</v>
      </c>
      <c r="D9843" s="23" t="s">
        <v>12296</v>
      </c>
      <c r="E9843" s="24">
        <v>29.82</v>
      </c>
    </row>
    <row r="9844" spans="2:5" ht="50.1" customHeight="1">
      <c r="B9844" s="23">
        <v>4107</v>
      </c>
      <c r="C9844" s="23" t="s">
        <v>10351</v>
      </c>
      <c r="D9844" s="23" t="s">
        <v>12296</v>
      </c>
      <c r="E9844" s="24">
        <v>28.72</v>
      </c>
    </row>
    <row r="9845" spans="2:5" ht="50.1" customHeight="1">
      <c r="B9845" s="23">
        <v>36799</v>
      </c>
      <c r="C9845" s="23" t="s">
        <v>10352</v>
      </c>
      <c r="D9845" s="23" t="s">
        <v>12296</v>
      </c>
      <c r="E9845" s="24">
        <v>27.42</v>
      </c>
    </row>
    <row r="9846" spans="2:5" ht="50.1" customHeight="1">
      <c r="B9846" s="23">
        <v>4108</v>
      </c>
      <c r="C9846" s="23" t="s">
        <v>10353</v>
      </c>
      <c r="D9846" s="23" t="s">
        <v>12296</v>
      </c>
      <c r="E9846" s="24">
        <v>23.09</v>
      </c>
    </row>
    <row r="9847" spans="2:5" ht="50.1" customHeight="1">
      <c r="B9847" s="23">
        <v>4102</v>
      </c>
      <c r="C9847" s="23" t="s">
        <v>10354</v>
      </c>
      <c r="D9847" s="23" t="s">
        <v>12296</v>
      </c>
      <c r="E9847" s="24">
        <v>34.35</v>
      </c>
    </row>
    <row r="9848" spans="2:5" ht="50.1" customHeight="1">
      <c r="B9848" s="23">
        <v>10826</v>
      </c>
      <c r="C9848" s="23" t="s">
        <v>10355</v>
      </c>
      <c r="D9848" s="23" t="s">
        <v>12296</v>
      </c>
      <c r="E9848" s="24">
        <v>54.59</v>
      </c>
    </row>
    <row r="9849" spans="2:5" ht="50.1" customHeight="1">
      <c r="B9849" s="23">
        <v>365</v>
      </c>
      <c r="C9849" s="23" t="s">
        <v>10356</v>
      </c>
      <c r="D9849" s="23" t="s">
        <v>12296</v>
      </c>
      <c r="E9849" s="24">
        <v>33.85</v>
      </c>
    </row>
    <row r="9850" spans="2:5" ht="50.1" customHeight="1">
      <c r="B9850" s="23">
        <v>38639</v>
      </c>
      <c r="C9850" s="23" t="s">
        <v>10357</v>
      </c>
      <c r="D9850" s="23" t="s">
        <v>12296</v>
      </c>
      <c r="E9850" s="24">
        <v>131.03</v>
      </c>
    </row>
    <row r="9851" spans="2:5" ht="50.1" customHeight="1">
      <c r="B9851" s="23">
        <v>38640</v>
      </c>
      <c r="C9851" s="23" t="s">
        <v>10358</v>
      </c>
      <c r="D9851" s="23" t="s">
        <v>12296</v>
      </c>
      <c r="E9851" s="24">
        <v>1.96</v>
      </c>
    </row>
    <row r="9852" spans="2:5" ht="50.1" customHeight="1">
      <c r="B9852" s="23">
        <v>358</v>
      </c>
      <c r="C9852" s="23" t="s">
        <v>10359</v>
      </c>
      <c r="D9852" s="23" t="s">
        <v>12296</v>
      </c>
      <c r="E9852" s="24">
        <v>40.4</v>
      </c>
    </row>
    <row r="9853" spans="2:5" ht="50.1" customHeight="1">
      <c r="B9853" s="23">
        <v>359</v>
      </c>
      <c r="C9853" s="23" t="s">
        <v>10360</v>
      </c>
      <c r="D9853" s="23" t="s">
        <v>12296</v>
      </c>
      <c r="E9853" s="24">
        <v>82.98</v>
      </c>
    </row>
    <row r="9854" spans="2:5" ht="50.1" customHeight="1">
      <c r="B9854" s="23">
        <v>38641</v>
      </c>
      <c r="C9854" s="23" t="s">
        <v>10361</v>
      </c>
      <c r="D9854" s="23" t="s">
        <v>12296</v>
      </c>
      <c r="E9854" s="24">
        <v>81.89</v>
      </c>
    </row>
    <row r="9855" spans="2:5" ht="50.1" customHeight="1">
      <c r="B9855" s="23">
        <v>360</v>
      </c>
      <c r="C9855" s="23" t="s">
        <v>10362</v>
      </c>
      <c r="D9855" s="23" t="s">
        <v>12296</v>
      </c>
      <c r="E9855" s="24">
        <v>1.9</v>
      </c>
    </row>
    <row r="9856" spans="2:5" ht="50.1" customHeight="1">
      <c r="B9856" s="23">
        <v>4127</v>
      </c>
      <c r="C9856" s="23" t="s">
        <v>10363</v>
      </c>
      <c r="D9856" s="23" t="s">
        <v>12296</v>
      </c>
      <c r="E9856" s="24">
        <v>210.82</v>
      </c>
    </row>
    <row r="9857" spans="2:5" ht="50.1" customHeight="1">
      <c r="B9857" s="23">
        <v>4154</v>
      </c>
      <c r="C9857" s="23" t="s">
        <v>10364</v>
      </c>
      <c r="D9857" s="23" t="s">
        <v>12296</v>
      </c>
      <c r="E9857" s="24">
        <v>257.57</v>
      </c>
    </row>
    <row r="9858" spans="2:5" ht="50.1" customHeight="1">
      <c r="B9858" s="23">
        <v>4168</v>
      </c>
      <c r="C9858" s="23" t="s">
        <v>10365</v>
      </c>
      <c r="D9858" s="23" t="s">
        <v>12296</v>
      </c>
      <c r="E9858" s="24">
        <v>272.02</v>
      </c>
    </row>
    <row r="9859" spans="2:5" ht="50.1" customHeight="1">
      <c r="B9859" s="23">
        <v>4161</v>
      </c>
      <c r="C9859" s="23" t="s">
        <v>10366</v>
      </c>
      <c r="D9859" s="23" t="s">
        <v>12296</v>
      </c>
      <c r="E9859" s="24">
        <v>261.82</v>
      </c>
    </row>
    <row r="9860" spans="2:5" ht="50.1" customHeight="1">
      <c r="B9860" s="23">
        <v>42430</v>
      </c>
      <c r="C9860" s="23" t="s">
        <v>10367</v>
      </c>
      <c r="D9860" s="23" t="s">
        <v>12296</v>
      </c>
      <c r="E9860" s="24">
        <v>6088.57</v>
      </c>
    </row>
    <row r="9861" spans="2:5" ht="50.1" customHeight="1">
      <c r="B9861" s="23">
        <v>4214</v>
      </c>
      <c r="C9861" s="23" t="s">
        <v>10368</v>
      </c>
      <c r="D9861" s="23" t="s">
        <v>12296</v>
      </c>
      <c r="E9861" s="24">
        <v>5.65</v>
      </c>
    </row>
    <row r="9862" spans="2:5" ht="50.1" customHeight="1">
      <c r="B9862" s="23">
        <v>4215</v>
      </c>
      <c r="C9862" s="23" t="s">
        <v>10369</v>
      </c>
      <c r="D9862" s="23" t="s">
        <v>12296</v>
      </c>
      <c r="E9862" s="24">
        <v>3.72</v>
      </c>
    </row>
    <row r="9863" spans="2:5" ht="50.1" customHeight="1">
      <c r="B9863" s="23">
        <v>4210</v>
      </c>
      <c r="C9863" s="23" t="s">
        <v>10370</v>
      </c>
      <c r="D9863" s="23" t="s">
        <v>12296</v>
      </c>
      <c r="E9863" s="24">
        <v>0.62</v>
      </c>
    </row>
    <row r="9864" spans="2:5" ht="50.1" customHeight="1">
      <c r="B9864" s="23">
        <v>4212</v>
      </c>
      <c r="C9864" s="23" t="s">
        <v>10371</v>
      </c>
      <c r="D9864" s="23" t="s">
        <v>12296</v>
      </c>
      <c r="E9864" s="24">
        <v>1.79</v>
      </c>
    </row>
    <row r="9865" spans="2:5" ht="50.1" customHeight="1">
      <c r="B9865" s="23">
        <v>4213</v>
      </c>
      <c r="C9865" s="23" t="s">
        <v>10372</v>
      </c>
      <c r="D9865" s="23" t="s">
        <v>12296</v>
      </c>
      <c r="E9865" s="24">
        <v>8.0299999999999994</v>
      </c>
    </row>
    <row r="9866" spans="2:5" ht="50.1" customHeight="1">
      <c r="B9866" s="23">
        <v>4211</v>
      </c>
      <c r="C9866" s="23" t="s">
        <v>10373</v>
      </c>
      <c r="D9866" s="23" t="s">
        <v>12296</v>
      </c>
      <c r="E9866" s="24">
        <v>0.9</v>
      </c>
    </row>
    <row r="9867" spans="2:5" ht="50.1" customHeight="1">
      <c r="B9867" s="23">
        <v>4209</v>
      </c>
      <c r="C9867" s="23" t="s">
        <v>10374</v>
      </c>
      <c r="D9867" s="23" t="s">
        <v>12296</v>
      </c>
      <c r="E9867" s="24">
        <v>12.94</v>
      </c>
    </row>
    <row r="9868" spans="2:5" ht="50.1" customHeight="1">
      <c r="B9868" s="23">
        <v>4180</v>
      </c>
      <c r="C9868" s="23" t="s">
        <v>10375</v>
      </c>
      <c r="D9868" s="23" t="s">
        <v>12296</v>
      </c>
      <c r="E9868" s="24">
        <v>9.74</v>
      </c>
    </row>
    <row r="9869" spans="2:5" ht="50.1" customHeight="1">
      <c r="B9869" s="23">
        <v>4177</v>
      </c>
      <c r="C9869" s="23" t="s">
        <v>10376</v>
      </c>
      <c r="D9869" s="23" t="s">
        <v>12296</v>
      </c>
      <c r="E9869" s="24">
        <v>3.23</v>
      </c>
    </row>
    <row r="9870" spans="2:5" ht="50.1" customHeight="1">
      <c r="B9870" s="23">
        <v>4179</v>
      </c>
      <c r="C9870" s="23" t="s">
        <v>10377</v>
      </c>
      <c r="D9870" s="23" t="s">
        <v>12296</v>
      </c>
      <c r="E9870" s="24">
        <v>6.62</v>
      </c>
    </row>
    <row r="9871" spans="2:5" ht="50.1" customHeight="1">
      <c r="B9871" s="23">
        <v>4208</v>
      </c>
      <c r="C9871" s="23" t="s">
        <v>10378</v>
      </c>
      <c r="D9871" s="23" t="s">
        <v>12296</v>
      </c>
      <c r="E9871" s="24">
        <v>30.81</v>
      </c>
    </row>
    <row r="9872" spans="2:5" ht="50.1" customHeight="1">
      <c r="B9872" s="23">
        <v>4181</v>
      </c>
      <c r="C9872" s="23" t="s">
        <v>10379</v>
      </c>
      <c r="D9872" s="23" t="s">
        <v>12296</v>
      </c>
      <c r="E9872" s="24">
        <v>20.13</v>
      </c>
    </row>
    <row r="9873" spans="2:5" ht="50.1" customHeight="1">
      <c r="B9873" s="23">
        <v>4178</v>
      </c>
      <c r="C9873" s="23" t="s">
        <v>10380</v>
      </c>
      <c r="D9873" s="23" t="s">
        <v>12296</v>
      </c>
      <c r="E9873" s="24">
        <v>4.4800000000000004</v>
      </c>
    </row>
    <row r="9874" spans="2:5" ht="50.1" customHeight="1">
      <c r="B9874" s="23">
        <v>4182</v>
      </c>
      <c r="C9874" s="23" t="s">
        <v>10381</v>
      </c>
      <c r="D9874" s="23" t="s">
        <v>12296</v>
      </c>
      <c r="E9874" s="24">
        <v>50.12</v>
      </c>
    </row>
    <row r="9875" spans="2:5" ht="50.1" customHeight="1">
      <c r="B9875" s="23">
        <v>4183</v>
      </c>
      <c r="C9875" s="23" t="s">
        <v>10382</v>
      </c>
      <c r="D9875" s="23" t="s">
        <v>12296</v>
      </c>
      <c r="E9875" s="24">
        <v>80.69</v>
      </c>
    </row>
    <row r="9876" spans="2:5" ht="50.1" customHeight="1">
      <c r="B9876" s="23">
        <v>4184</v>
      </c>
      <c r="C9876" s="23" t="s">
        <v>10383</v>
      </c>
      <c r="D9876" s="23" t="s">
        <v>12296</v>
      </c>
      <c r="E9876" s="24">
        <v>178.11</v>
      </c>
    </row>
    <row r="9877" spans="2:5" ht="50.1" customHeight="1">
      <c r="B9877" s="23">
        <v>4185</v>
      </c>
      <c r="C9877" s="23" t="s">
        <v>10384</v>
      </c>
      <c r="D9877" s="23" t="s">
        <v>12296</v>
      </c>
      <c r="E9877" s="24">
        <v>295.94</v>
      </c>
    </row>
    <row r="9878" spans="2:5" ht="50.1" customHeight="1">
      <c r="B9878" s="23">
        <v>4205</v>
      </c>
      <c r="C9878" s="23" t="s">
        <v>10385</v>
      </c>
      <c r="D9878" s="23" t="s">
        <v>12296</v>
      </c>
      <c r="E9878" s="24">
        <v>17.09</v>
      </c>
    </row>
    <row r="9879" spans="2:5" ht="50.1" customHeight="1">
      <c r="B9879" s="23">
        <v>4192</v>
      </c>
      <c r="C9879" s="23" t="s">
        <v>10386</v>
      </c>
      <c r="D9879" s="23" t="s">
        <v>12296</v>
      </c>
      <c r="E9879" s="24">
        <v>17.09</v>
      </c>
    </row>
    <row r="9880" spans="2:5" ht="50.1" customHeight="1">
      <c r="B9880" s="23">
        <v>4191</v>
      </c>
      <c r="C9880" s="23" t="s">
        <v>10387</v>
      </c>
      <c r="D9880" s="23" t="s">
        <v>12296</v>
      </c>
      <c r="E9880" s="24">
        <v>17.09</v>
      </c>
    </row>
    <row r="9881" spans="2:5" ht="50.1" customHeight="1">
      <c r="B9881" s="23">
        <v>4207</v>
      </c>
      <c r="C9881" s="23" t="s">
        <v>10388</v>
      </c>
      <c r="D9881" s="23" t="s">
        <v>12296</v>
      </c>
      <c r="E9881" s="24">
        <v>13.75</v>
      </c>
    </row>
    <row r="9882" spans="2:5" ht="50.1" customHeight="1">
      <c r="B9882" s="23">
        <v>4206</v>
      </c>
      <c r="C9882" s="23" t="s">
        <v>10389</v>
      </c>
      <c r="D9882" s="23" t="s">
        <v>12296</v>
      </c>
      <c r="E9882" s="24">
        <v>13.35</v>
      </c>
    </row>
    <row r="9883" spans="2:5" ht="50.1" customHeight="1">
      <c r="B9883" s="23">
        <v>4190</v>
      </c>
      <c r="C9883" s="23" t="s">
        <v>10390</v>
      </c>
      <c r="D9883" s="23" t="s">
        <v>12296</v>
      </c>
      <c r="E9883" s="24">
        <v>13.35</v>
      </c>
    </row>
    <row r="9884" spans="2:5" ht="50.1" customHeight="1">
      <c r="B9884" s="23">
        <v>4186</v>
      </c>
      <c r="C9884" s="23" t="s">
        <v>10391</v>
      </c>
      <c r="D9884" s="23" t="s">
        <v>12296</v>
      </c>
      <c r="E9884" s="24">
        <v>3.94</v>
      </c>
    </row>
    <row r="9885" spans="2:5" ht="50.1" customHeight="1">
      <c r="B9885" s="23">
        <v>4188</v>
      </c>
      <c r="C9885" s="23" t="s">
        <v>10392</v>
      </c>
      <c r="D9885" s="23" t="s">
        <v>12296</v>
      </c>
      <c r="E9885" s="24">
        <v>8.06</v>
      </c>
    </row>
    <row r="9886" spans="2:5" ht="50.1" customHeight="1">
      <c r="B9886" s="23">
        <v>4189</v>
      </c>
      <c r="C9886" s="23" t="s">
        <v>10393</v>
      </c>
      <c r="D9886" s="23" t="s">
        <v>12296</v>
      </c>
      <c r="E9886" s="24">
        <v>8.06</v>
      </c>
    </row>
    <row r="9887" spans="2:5" ht="50.1" customHeight="1">
      <c r="B9887" s="23">
        <v>4197</v>
      </c>
      <c r="C9887" s="23" t="s">
        <v>10394</v>
      </c>
      <c r="D9887" s="23" t="s">
        <v>12296</v>
      </c>
      <c r="E9887" s="24">
        <v>42.67</v>
      </c>
    </row>
    <row r="9888" spans="2:5" ht="50.1" customHeight="1">
      <c r="B9888" s="23">
        <v>4194</v>
      </c>
      <c r="C9888" s="23" t="s">
        <v>10395</v>
      </c>
      <c r="D9888" s="23" t="s">
        <v>12296</v>
      </c>
      <c r="E9888" s="24">
        <v>25.78</v>
      </c>
    </row>
    <row r="9889" spans="2:5" ht="50.1" customHeight="1">
      <c r="B9889" s="23">
        <v>4193</v>
      </c>
      <c r="C9889" s="23" t="s">
        <v>10396</v>
      </c>
      <c r="D9889" s="23" t="s">
        <v>12296</v>
      </c>
      <c r="E9889" s="24">
        <v>25.78</v>
      </c>
    </row>
    <row r="9890" spans="2:5" ht="50.1" customHeight="1">
      <c r="B9890" s="23">
        <v>4204</v>
      </c>
      <c r="C9890" s="23" t="s">
        <v>10397</v>
      </c>
      <c r="D9890" s="23" t="s">
        <v>12296</v>
      </c>
      <c r="E9890" s="24">
        <v>25.78</v>
      </c>
    </row>
    <row r="9891" spans="2:5" ht="50.1" customHeight="1">
      <c r="B9891" s="23">
        <v>4187</v>
      </c>
      <c r="C9891" s="23" t="s">
        <v>10398</v>
      </c>
      <c r="D9891" s="23" t="s">
        <v>12296</v>
      </c>
      <c r="E9891" s="24">
        <v>5.14</v>
      </c>
    </row>
    <row r="9892" spans="2:5" ht="50.1" customHeight="1">
      <c r="B9892" s="23">
        <v>4202</v>
      </c>
      <c r="C9892" s="23" t="s">
        <v>10399</v>
      </c>
      <c r="D9892" s="23" t="s">
        <v>12296</v>
      </c>
      <c r="E9892" s="24">
        <v>77.930000000000007</v>
      </c>
    </row>
    <row r="9893" spans="2:5" ht="50.1" customHeight="1">
      <c r="B9893" s="23">
        <v>4203</v>
      </c>
      <c r="C9893" s="23" t="s">
        <v>10400</v>
      </c>
      <c r="D9893" s="23" t="s">
        <v>12296</v>
      </c>
      <c r="E9893" s="24">
        <v>68.83</v>
      </c>
    </row>
    <row r="9894" spans="2:5" ht="50.1" customHeight="1">
      <c r="B9894" s="23">
        <v>40368</v>
      </c>
      <c r="C9894" s="23" t="s">
        <v>10401</v>
      </c>
      <c r="D9894" s="23" t="s">
        <v>12296</v>
      </c>
      <c r="E9894" s="24">
        <v>26.12</v>
      </c>
    </row>
    <row r="9895" spans="2:5" ht="50.1" customHeight="1">
      <c r="B9895" s="23">
        <v>40365</v>
      </c>
      <c r="C9895" s="23" t="s">
        <v>10402</v>
      </c>
      <c r="D9895" s="23" t="s">
        <v>12296</v>
      </c>
      <c r="E9895" s="24">
        <v>17.62</v>
      </c>
    </row>
    <row r="9896" spans="2:5" ht="50.1" customHeight="1">
      <c r="B9896" s="23">
        <v>40356</v>
      </c>
      <c r="C9896" s="23" t="s">
        <v>10403</v>
      </c>
      <c r="D9896" s="23" t="s">
        <v>12296</v>
      </c>
      <c r="E9896" s="24">
        <v>6.02</v>
      </c>
    </row>
    <row r="9897" spans="2:5" ht="50.1" customHeight="1">
      <c r="B9897" s="23">
        <v>40362</v>
      </c>
      <c r="C9897" s="23" t="s">
        <v>10404</v>
      </c>
      <c r="D9897" s="23" t="s">
        <v>12296</v>
      </c>
      <c r="E9897" s="24">
        <v>11.67</v>
      </c>
    </row>
    <row r="9898" spans="2:5" ht="50.1" customHeight="1">
      <c r="B9898" s="23">
        <v>40374</v>
      </c>
      <c r="C9898" s="23" t="s">
        <v>10405</v>
      </c>
      <c r="D9898" s="23" t="s">
        <v>12296</v>
      </c>
      <c r="E9898" s="24">
        <v>68.260000000000005</v>
      </c>
    </row>
    <row r="9899" spans="2:5" ht="50.1" customHeight="1">
      <c r="B9899" s="23">
        <v>40371</v>
      </c>
      <c r="C9899" s="23" t="s">
        <v>10406</v>
      </c>
      <c r="D9899" s="23" t="s">
        <v>12296</v>
      </c>
      <c r="E9899" s="24">
        <v>42.97</v>
      </c>
    </row>
    <row r="9900" spans="2:5" ht="50.1" customHeight="1">
      <c r="B9900" s="23">
        <v>40359</v>
      </c>
      <c r="C9900" s="23" t="s">
        <v>10407</v>
      </c>
      <c r="D9900" s="23" t="s">
        <v>12296</v>
      </c>
      <c r="E9900" s="24">
        <v>7.77</v>
      </c>
    </row>
    <row r="9901" spans="2:5" ht="50.1" customHeight="1">
      <c r="B9901" s="23">
        <v>7595</v>
      </c>
      <c r="C9901" s="23" t="s">
        <v>10408</v>
      </c>
      <c r="D9901" s="23" t="s">
        <v>12331</v>
      </c>
      <c r="E9901" s="24">
        <v>12.71</v>
      </c>
    </row>
    <row r="9902" spans="2:5" ht="50.1" customHeight="1">
      <c r="B9902" s="23">
        <v>41094</v>
      </c>
      <c r="C9902" s="23" t="s">
        <v>10409</v>
      </c>
      <c r="D9902" s="23" t="s">
        <v>12304</v>
      </c>
      <c r="E9902" s="24">
        <v>2360.4699999999998</v>
      </c>
    </row>
    <row r="9903" spans="2:5" ht="50.1" customHeight="1">
      <c r="B9903" s="23">
        <v>38175</v>
      </c>
      <c r="C9903" s="23" t="s">
        <v>10410</v>
      </c>
      <c r="D9903" s="23" t="s">
        <v>12296</v>
      </c>
      <c r="E9903" s="24">
        <v>2.3199999999999998</v>
      </c>
    </row>
    <row r="9904" spans="2:5" ht="50.1" customHeight="1">
      <c r="B9904" s="23">
        <v>38176</v>
      </c>
      <c r="C9904" s="23" t="s">
        <v>10411</v>
      </c>
      <c r="D9904" s="23" t="s">
        <v>12296</v>
      </c>
      <c r="E9904" s="24">
        <v>6.3</v>
      </c>
    </row>
    <row r="9905" spans="2:5" ht="50.1" customHeight="1">
      <c r="B9905" s="23">
        <v>36152</v>
      </c>
      <c r="C9905" s="23" t="s">
        <v>10412</v>
      </c>
      <c r="D9905" s="23" t="s">
        <v>12296</v>
      </c>
      <c r="E9905" s="24">
        <v>3.89</v>
      </c>
    </row>
    <row r="9906" spans="2:5" ht="50.1" customHeight="1">
      <c r="B9906" s="23">
        <v>11138</v>
      </c>
      <c r="C9906" s="23" t="s">
        <v>10413</v>
      </c>
      <c r="D9906" s="23" t="s">
        <v>7079</v>
      </c>
      <c r="E9906" s="24">
        <v>2.2599999999999998</v>
      </c>
    </row>
    <row r="9907" spans="2:5" ht="50.1" customHeight="1">
      <c r="B9907" s="23">
        <v>5333</v>
      </c>
      <c r="C9907" s="23" t="s">
        <v>10414</v>
      </c>
      <c r="D9907" s="23" t="s">
        <v>7079</v>
      </c>
      <c r="E9907" s="24">
        <v>20.89</v>
      </c>
    </row>
    <row r="9908" spans="2:5" ht="50.1" customHeight="1">
      <c r="B9908" s="23">
        <v>4221</v>
      </c>
      <c r="C9908" s="23" t="s">
        <v>10415</v>
      </c>
      <c r="D9908" s="23" t="s">
        <v>7079</v>
      </c>
      <c r="E9908" s="24">
        <v>3.52</v>
      </c>
    </row>
    <row r="9909" spans="2:5" ht="50.1" customHeight="1">
      <c r="B9909" s="23">
        <v>4227</v>
      </c>
      <c r="C9909" s="23" t="s">
        <v>10416</v>
      </c>
      <c r="D9909" s="23" t="s">
        <v>7079</v>
      </c>
      <c r="E9909" s="24">
        <v>14</v>
      </c>
    </row>
    <row r="9910" spans="2:5" ht="50.1" customHeight="1">
      <c r="B9910" s="23">
        <v>38170</v>
      </c>
      <c r="C9910" s="23" t="s">
        <v>10417</v>
      </c>
      <c r="D9910" s="23" t="s">
        <v>12296</v>
      </c>
      <c r="E9910" s="24">
        <v>10.61</v>
      </c>
    </row>
    <row r="9911" spans="2:5" ht="50.1" customHeight="1">
      <c r="B9911" s="23">
        <v>4252</v>
      </c>
      <c r="C9911" s="23" t="s">
        <v>10418</v>
      </c>
      <c r="D9911" s="23" t="s">
        <v>12331</v>
      </c>
      <c r="E9911" s="24">
        <v>20.28</v>
      </c>
    </row>
    <row r="9912" spans="2:5" ht="50.1" customHeight="1">
      <c r="B9912" s="23">
        <v>40980</v>
      </c>
      <c r="C9912" s="23" t="s">
        <v>10419</v>
      </c>
      <c r="D9912" s="23" t="s">
        <v>12304</v>
      </c>
      <c r="E9912" s="24">
        <v>3592.18</v>
      </c>
    </row>
    <row r="9913" spans="2:5" ht="50.1" customHeight="1">
      <c r="B9913" s="23">
        <v>4243</v>
      </c>
      <c r="C9913" s="23" t="s">
        <v>10420</v>
      </c>
      <c r="D9913" s="23" t="s">
        <v>12331</v>
      </c>
      <c r="E9913" s="24">
        <v>14.73</v>
      </c>
    </row>
    <row r="9914" spans="2:5" ht="50.1" customHeight="1">
      <c r="B9914" s="23">
        <v>41031</v>
      </c>
      <c r="C9914" s="23" t="s">
        <v>10421</v>
      </c>
      <c r="D9914" s="23" t="s">
        <v>12304</v>
      </c>
      <c r="E9914" s="24">
        <v>2611.77</v>
      </c>
    </row>
    <row r="9915" spans="2:5" ht="50.1" customHeight="1">
      <c r="B9915" s="23">
        <v>40986</v>
      </c>
      <c r="C9915" s="23" t="s">
        <v>10422</v>
      </c>
      <c r="D9915" s="23" t="s">
        <v>12304</v>
      </c>
      <c r="E9915" s="24">
        <v>2520.46</v>
      </c>
    </row>
    <row r="9916" spans="2:5" ht="50.1" customHeight="1">
      <c r="B9916" s="23">
        <v>37666</v>
      </c>
      <c r="C9916" s="23" t="s">
        <v>10423</v>
      </c>
      <c r="D9916" s="23" t="s">
        <v>12331</v>
      </c>
      <c r="E9916" s="24">
        <v>14.21</v>
      </c>
    </row>
    <row r="9917" spans="2:5" ht="50.1" customHeight="1">
      <c r="B9917" s="23">
        <v>4250</v>
      </c>
      <c r="C9917" s="23" t="s">
        <v>10424</v>
      </c>
      <c r="D9917" s="23" t="s">
        <v>12331</v>
      </c>
      <c r="E9917" s="24">
        <v>15.76</v>
      </c>
    </row>
    <row r="9918" spans="2:5" ht="50.1" customHeight="1">
      <c r="B9918" s="23">
        <v>40978</v>
      </c>
      <c r="C9918" s="23" t="s">
        <v>10425</v>
      </c>
      <c r="D9918" s="23" t="s">
        <v>12304</v>
      </c>
      <c r="E9918" s="24">
        <v>2790.85</v>
      </c>
    </row>
    <row r="9919" spans="2:5" ht="50.1" customHeight="1">
      <c r="B9919" s="23">
        <v>25960</v>
      </c>
      <c r="C9919" s="23" t="s">
        <v>10426</v>
      </c>
      <c r="D9919" s="23" t="s">
        <v>12331</v>
      </c>
      <c r="E9919" s="24">
        <v>18.149999999999999</v>
      </c>
    </row>
    <row r="9920" spans="2:5" ht="50.1" customHeight="1">
      <c r="B9920" s="23">
        <v>41043</v>
      </c>
      <c r="C9920" s="23" t="s">
        <v>10427</v>
      </c>
      <c r="D9920" s="23" t="s">
        <v>12304</v>
      </c>
      <c r="E9920" s="24">
        <v>3214.49</v>
      </c>
    </row>
    <row r="9921" spans="2:5" ht="50.1" customHeight="1">
      <c r="B9921" s="23">
        <v>4234</v>
      </c>
      <c r="C9921" s="23" t="s">
        <v>10428</v>
      </c>
      <c r="D9921" s="23" t="s">
        <v>12331</v>
      </c>
      <c r="E9921" s="24">
        <v>19.89</v>
      </c>
    </row>
    <row r="9922" spans="2:5" ht="50.1" customHeight="1">
      <c r="B9922" s="23">
        <v>40987</v>
      </c>
      <c r="C9922" s="23" t="s">
        <v>10429</v>
      </c>
      <c r="D9922" s="23" t="s">
        <v>12304</v>
      </c>
      <c r="E9922" s="24">
        <v>3521.34</v>
      </c>
    </row>
    <row r="9923" spans="2:5" ht="50.1" customHeight="1">
      <c r="B9923" s="23">
        <v>4253</v>
      </c>
      <c r="C9923" s="23" t="s">
        <v>10430</v>
      </c>
      <c r="D9923" s="23" t="s">
        <v>12331</v>
      </c>
      <c r="E9923" s="24">
        <v>16.04</v>
      </c>
    </row>
    <row r="9924" spans="2:5" ht="50.1" customHeight="1">
      <c r="B9924" s="23">
        <v>40981</v>
      </c>
      <c r="C9924" s="23" t="s">
        <v>10431</v>
      </c>
      <c r="D9924" s="23" t="s">
        <v>12304</v>
      </c>
      <c r="E9924" s="24">
        <v>2842.17</v>
      </c>
    </row>
    <row r="9925" spans="2:5" ht="50.1" customHeight="1">
      <c r="B9925" s="23">
        <v>4254</v>
      </c>
      <c r="C9925" s="23" t="s">
        <v>10432</v>
      </c>
      <c r="D9925" s="23" t="s">
        <v>12331</v>
      </c>
      <c r="E9925" s="24">
        <v>14.97</v>
      </c>
    </row>
    <row r="9926" spans="2:5" ht="50.1" customHeight="1">
      <c r="B9926" s="23">
        <v>41036</v>
      </c>
      <c r="C9926" s="23" t="s">
        <v>10433</v>
      </c>
      <c r="D9926" s="23" t="s">
        <v>12304</v>
      </c>
      <c r="E9926" s="24">
        <v>2652.69</v>
      </c>
    </row>
    <row r="9927" spans="2:5" ht="50.1" customHeight="1">
      <c r="B9927" s="23">
        <v>4251</v>
      </c>
      <c r="C9927" s="23" t="s">
        <v>10434</v>
      </c>
      <c r="D9927" s="23" t="s">
        <v>12331</v>
      </c>
      <c r="E9927" s="24">
        <v>22.82</v>
      </c>
    </row>
    <row r="9928" spans="2:5" ht="50.1" customHeight="1">
      <c r="B9928" s="23">
        <v>40979</v>
      </c>
      <c r="C9928" s="23" t="s">
        <v>10435</v>
      </c>
      <c r="D9928" s="23" t="s">
        <v>12304</v>
      </c>
      <c r="E9928" s="24">
        <v>4042.19</v>
      </c>
    </row>
    <row r="9929" spans="2:5" ht="50.1" customHeight="1">
      <c r="B9929" s="23">
        <v>4230</v>
      </c>
      <c r="C9929" s="23" t="s">
        <v>10436</v>
      </c>
      <c r="D9929" s="23" t="s">
        <v>12331</v>
      </c>
      <c r="E9929" s="24">
        <v>16.95</v>
      </c>
    </row>
    <row r="9930" spans="2:5" ht="50.1" customHeight="1">
      <c r="B9930" s="23">
        <v>40998</v>
      </c>
      <c r="C9930" s="23" t="s">
        <v>10437</v>
      </c>
      <c r="D9930" s="23" t="s">
        <v>12304</v>
      </c>
      <c r="E9930" s="24">
        <v>3004.02</v>
      </c>
    </row>
    <row r="9931" spans="2:5" ht="50.1" customHeight="1">
      <c r="B9931" s="23">
        <v>4257</v>
      </c>
      <c r="C9931" s="23" t="s">
        <v>10438</v>
      </c>
      <c r="D9931" s="23" t="s">
        <v>12331</v>
      </c>
      <c r="E9931" s="24">
        <v>14.08</v>
      </c>
    </row>
    <row r="9932" spans="2:5" ht="50.1" customHeight="1">
      <c r="B9932" s="23">
        <v>40982</v>
      </c>
      <c r="C9932" s="23" t="s">
        <v>10439</v>
      </c>
      <c r="D9932" s="23" t="s">
        <v>12304</v>
      </c>
      <c r="E9932" s="24">
        <v>2494.79</v>
      </c>
    </row>
    <row r="9933" spans="2:5" ht="50.1" customHeight="1">
      <c r="B9933" s="23">
        <v>4240</v>
      </c>
      <c r="C9933" s="23" t="s">
        <v>10440</v>
      </c>
      <c r="D9933" s="23" t="s">
        <v>12331</v>
      </c>
      <c r="E9933" s="24">
        <v>18.45</v>
      </c>
    </row>
    <row r="9934" spans="2:5" ht="50.1" customHeight="1">
      <c r="B9934" s="23">
        <v>41026</v>
      </c>
      <c r="C9934" s="23" t="s">
        <v>10441</v>
      </c>
      <c r="D9934" s="23" t="s">
        <v>12304</v>
      </c>
      <c r="E9934" s="24">
        <v>3269.28</v>
      </c>
    </row>
    <row r="9935" spans="2:5" ht="50.1" customHeight="1">
      <c r="B9935" s="23">
        <v>4239</v>
      </c>
      <c r="C9935" s="23" t="s">
        <v>10442</v>
      </c>
      <c r="D9935" s="23" t="s">
        <v>12331</v>
      </c>
      <c r="E9935" s="24">
        <v>22.65</v>
      </c>
    </row>
    <row r="9936" spans="2:5" ht="50.1" customHeight="1">
      <c r="B9936" s="23">
        <v>41024</v>
      </c>
      <c r="C9936" s="23" t="s">
        <v>10443</v>
      </c>
      <c r="D9936" s="23" t="s">
        <v>12304</v>
      </c>
      <c r="E9936" s="24">
        <v>4010.81</v>
      </c>
    </row>
    <row r="9937" spans="2:5" ht="50.1" customHeight="1">
      <c r="B9937" s="23">
        <v>4248</v>
      </c>
      <c r="C9937" s="23" t="s">
        <v>10444</v>
      </c>
      <c r="D9937" s="23" t="s">
        <v>12331</v>
      </c>
      <c r="E9937" s="24">
        <v>19.8</v>
      </c>
    </row>
    <row r="9938" spans="2:5" ht="50.1" customHeight="1">
      <c r="B9938" s="23">
        <v>41033</v>
      </c>
      <c r="C9938" s="23" t="s">
        <v>10445</v>
      </c>
      <c r="D9938" s="23" t="s">
        <v>12304</v>
      </c>
      <c r="E9938" s="24">
        <v>3507.85</v>
      </c>
    </row>
    <row r="9939" spans="2:5" ht="50.1" customHeight="1">
      <c r="B9939" s="23">
        <v>25959</v>
      </c>
      <c r="C9939" s="23" t="s">
        <v>10446</v>
      </c>
      <c r="D9939" s="23" t="s">
        <v>12331</v>
      </c>
      <c r="E9939" s="24">
        <v>19.059999999999999</v>
      </c>
    </row>
    <row r="9940" spans="2:5" ht="50.1" customHeight="1">
      <c r="B9940" s="23">
        <v>41040</v>
      </c>
      <c r="C9940" s="23" t="s">
        <v>10447</v>
      </c>
      <c r="D9940" s="23" t="s">
        <v>12304</v>
      </c>
      <c r="E9940" s="24">
        <v>3375.22</v>
      </c>
    </row>
    <row r="9941" spans="2:5" ht="50.1" customHeight="1">
      <c r="B9941" s="23">
        <v>4238</v>
      </c>
      <c r="C9941" s="23" t="s">
        <v>10448</v>
      </c>
      <c r="D9941" s="23" t="s">
        <v>12331</v>
      </c>
      <c r="E9941" s="24">
        <v>14.65</v>
      </c>
    </row>
    <row r="9942" spans="2:5" ht="50.1" customHeight="1">
      <c r="B9942" s="23">
        <v>41012</v>
      </c>
      <c r="C9942" s="23" t="s">
        <v>10449</v>
      </c>
      <c r="D9942" s="23" t="s">
        <v>12304</v>
      </c>
      <c r="E9942" s="24">
        <v>2596.71</v>
      </c>
    </row>
    <row r="9943" spans="2:5" ht="50.1" customHeight="1">
      <c r="B9943" s="23">
        <v>4237</v>
      </c>
      <c r="C9943" s="23" t="s">
        <v>10450</v>
      </c>
      <c r="D9943" s="23" t="s">
        <v>12331</v>
      </c>
      <c r="E9943" s="24">
        <v>17.82</v>
      </c>
    </row>
    <row r="9944" spans="2:5" ht="50.1" customHeight="1">
      <c r="B9944" s="23">
        <v>41002</v>
      </c>
      <c r="C9944" s="23" t="s">
        <v>10451</v>
      </c>
      <c r="D9944" s="23" t="s">
        <v>12304</v>
      </c>
      <c r="E9944" s="24">
        <v>3157.95</v>
      </c>
    </row>
    <row r="9945" spans="2:5" ht="50.1" customHeight="1">
      <c r="B9945" s="23">
        <v>4233</v>
      </c>
      <c r="C9945" s="23" t="s">
        <v>10452</v>
      </c>
      <c r="D9945" s="23" t="s">
        <v>12331</v>
      </c>
      <c r="E9945" s="24">
        <v>16.37</v>
      </c>
    </row>
    <row r="9946" spans="2:5" ht="50.1" customHeight="1">
      <c r="B9946" s="23">
        <v>41001</v>
      </c>
      <c r="C9946" s="23" t="s">
        <v>10453</v>
      </c>
      <c r="D9946" s="23" t="s">
        <v>12304</v>
      </c>
      <c r="E9946" s="24">
        <v>2898.52</v>
      </c>
    </row>
    <row r="9947" spans="2:5" ht="50.1" customHeight="1">
      <c r="B9947" s="23">
        <v>2</v>
      </c>
      <c r="C9947" s="23" t="s">
        <v>10454</v>
      </c>
      <c r="D9947" s="23" t="s">
        <v>12300</v>
      </c>
      <c r="E9947" s="24">
        <v>9.1999999999999993</v>
      </c>
    </row>
    <row r="9948" spans="2:5" ht="50.1" customHeight="1">
      <c r="B9948" s="23">
        <v>36517</v>
      </c>
      <c r="C9948" s="23" t="s">
        <v>10455</v>
      </c>
      <c r="D9948" s="23" t="s">
        <v>12296</v>
      </c>
      <c r="E9948" s="24">
        <v>301920</v>
      </c>
    </row>
    <row r="9949" spans="2:5" ht="50.1" customHeight="1">
      <c r="B9949" s="23">
        <v>4262</v>
      </c>
      <c r="C9949" s="23" t="s">
        <v>10456</v>
      </c>
      <c r="D9949" s="23" t="s">
        <v>12296</v>
      </c>
      <c r="E9949" s="24">
        <v>340000</v>
      </c>
    </row>
    <row r="9950" spans="2:5" ht="50.1" customHeight="1">
      <c r="B9950" s="23">
        <v>4263</v>
      </c>
      <c r="C9950" s="23" t="s">
        <v>10457</v>
      </c>
      <c r="D9950" s="23" t="s">
        <v>12296</v>
      </c>
      <c r="E9950" s="24">
        <v>471466.64</v>
      </c>
    </row>
    <row r="9951" spans="2:5" ht="50.1" customHeight="1">
      <c r="B9951" s="23">
        <v>36518</v>
      </c>
      <c r="C9951" s="23" t="s">
        <v>10458</v>
      </c>
      <c r="D9951" s="23" t="s">
        <v>12296</v>
      </c>
      <c r="E9951" s="24">
        <v>536746.64</v>
      </c>
    </row>
    <row r="9952" spans="2:5" ht="50.1" customHeight="1">
      <c r="B9952" s="23">
        <v>14221</v>
      </c>
      <c r="C9952" s="23" t="s">
        <v>10459</v>
      </c>
      <c r="D9952" s="23" t="s">
        <v>12296</v>
      </c>
      <c r="E9952" s="24">
        <v>313253.32</v>
      </c>
    </row>
    <row r="9953" spans="2:5" ht="50.1" customHeight="1">
      <c r="B9953" s="23">
        <v>38402</v>
      </c>
      <c r="C9953" s="23" t="s">
        <v>10460</v>
      </c>
      <c r="D9953" s="23" t="s">
        <v>12296</v>
      </c>
      <c r="E9953" s="24">
        <v>6.77</v>
      </c>
    </row>
    <row r="9954" spans="2:5" ht="50.1" customHeight="1">
      <c r="B9954" s="23">
        <v>3412</v>
      </c>
      <c r="C9954" s="23" t="s">
        <v>10461</v>
      </c>
      <c r="D9954" s="23" t="s">
        <v>12297</v>
      </c>
      <c r="E9954" s="24">
        <v>9.1199999999999992</v>
      </c>
    </row>
    <row r="9955" spans="2:5" ht="50.1" customHeight="1">
      <c r="B9955" s="23">
        <v>3413</v>
      </c>
      <c r="C9955" s="23" t="s">
        <v>10462</v>
      </c>
      <c r="D9955" s="23" t="s">
        <v>12297</v>
      </c>
      <c r="E9955" s="24">
        <v>20.54</v>
      </c>
    </row>
    <row r="9956" spans="2:5" ht="50.1" customHeight="1">
      <c r="B9956" s="23">
        <v>39744</v>
      </c>
      <c r="C9956" s="23" t="s">
        <v>10463</v>
      </c>
      <c r="D9956" s="23" t="s">
        <v>12297</v>
      </c>
      <c r="E9956" s="24">
        <v>15.95</v>
      </c>
    </row>
    <row r="9957" spans="2:5" ht="50.1" customHeight="1">
      <c r="B9957" s="23">
        <v>39745</v>
      </c>
      <c r="C9957" s="23" t="s">
        <v>10464</v>
      </c>
      <c r="D9957" s="23" t="s">
        <v>12297</v>
      </c>
      <c r="E9957" s="24">
        <v>33.67</v>
      </c>
    </row>
    <row r="9958" spans="2:5" ht="50.1" customHeight="1">
      <c r="B9958" s="23">
        <v>39637</v>
      </c>
      <c r="C9958" s="23" t="s">
        <v>10465</v>
      </c>
      <c r="D9958" s="23" t="s">
        <v>12297</v>
      </c>
      <c r="E9958" s="24">
        <v>53.41</v>
      </c>
    </row>
    <row r="9959" spans="2:5" ht="50.1" customHeight="1">
      <c r="B9959" s="23">
        <v>39638</v>
      </c>
      <c r="C9959" s="23" t="s">
        <v>10466</v>
      </c>
      <c r="D9959" s="23" t="s">
        <v>12297</v>
      </c>
      <c r="E9959" s="24">
        <v>99.46</v>
      </c>
    </row>
    <row r="9960" spans="2:5" ht="50.1" customHeight="1">
      <c r="B9960" s="23">
        <v>39639</v>
      </c>
      <c r="C9960" s="23" t="s">
        <v>10467</v>
      </c>
      <c r="D9960" s="23" t="s">
        <v>12297</v>
      </c>
      <c r="E9960" s="24">
        <v>131.13</v>
      </c>
    </row>
    <row r="9961" spans="2:5" ht="50.1" customHeight="1">
      <c r="B9961" s="23">
        <v>39517</v>
      </c>
      <c r="C9961" s="23" t="s">
        <v>10468</v>
      </c>
      <c r="D9961" s="23" t="s">
        <v>12297</v>
      </c>
      <c r="E9961" s="24">
        <v>134.4</v>
      </c>
    </row>
    <row r="9962" spans="2:5" ht="50.1" customHeight="1">
      <c r="B9962" s="23">
        <v>39518</v>
      </c>
      <c r="C9962" s="23" t="s">
        <v>10469</v>
      </c>
      <c r="D9962" s="23" t="s">
        <v>12297</v>
      </c>
      <c r="E9962" s="24">
        <v>158.97</v>
      </c>
    </row>
    <row r="9963" spans="2:5" ht="50.1" customHeight="1">
      <c r="B9963" s="23">
        <v>38366</v>
      </c>
      <c r="C9963" s="23" t="s">
        <v>10470</v>
      </c>
      <c r="D9963" s="23" t="s">
        <v>12297</v>
      </c>
      <c r="E9963" s="24">
        <v>3.3</v>
      </c>
    </row>
    <row r="9964" spans="2:5" ht="50.1" customHeight="1">
      <c r="B9964" s="23">
        <v>11703</v>
      </c>
      <c r="C9964" s="23" t="s">
        <v>10471</v>
      </c>
      <c r="D9964" s="23" t="s">
        <v>12296</v>
      </c>
      <c r="E9964" s="24">
        <v>23.65</v>
      </c>
    </row>
    <row r="9965" spans="2:5" ht="50.1" customHeight="1">
      <c r="B9965" s="23">
        <v>37400</v>
      </c>
      <c r="C9965" s="23" t="s">
        <v>10472</v>
      </c>
      <c r="D9965" s="23" t="s">
        <v>12296</v>
      </c>
      <c r="E9965" s="24">
        <v>36.85</v>
      </c>
    </row>
    <row r="9966" spans="2:5" ht="50.1" customHeight="1">
      <c r="B9966" s="23">
        <v>25400</v>
      </c>
      <c r="C9966" s="23" t="s">
        <v>10473</v>
      </c>
      <c r="D9966" s="23" t="s">
        <v>12296</v>
      </c>
      <c r="E9966" s="24">
        <v>1278.22</v>
      </c>
    </row>
    <row r="9967" spans="2:5" ht="50.1" customHeight="1">
      <c r="B9967" s="23">
        <v>4272</v>
      </c>
      <c r="C9967" s="23" t="s">
        <v>10474</v>
      </c>
      <c r="D9967" s="23" t="s">
        <v>12296</v>
      </c>
      <c r="E9967" s="24">
        <v>58.87</v>
      </c>
    </row>
    <row r="9968" spans="2:5" ht="50.1" customHeight="1">
      <c r="B9968" s="23">
        <v>4276</v>
      </c>
      <c r="C9968" s="23" t="s">
        <v>10475</v>
      </c>
      <c r="D9968" s="23" t="s">
        <v>12296</v>
      </c>
      <c r="E9968" s="24">
        <v>173.78</v>
      </c>
    </row>
    <row r="9969" spans="2:5" ht="50.1" customHeight="1">
      <c r="B9969" s="23">
        <v>4273</v>
      </c>
      <c r="C9969" s="23" t="s">
        <v>10476</v>
      </c>
      <c r="D9969" s="23" t="s">
        <v>12296</v>
      </c>
      <c r="E9969" s="24">
        <v>288.68</v>
      </c>
    </row>
    <row r="9970" spans="2:5" ht="50.1" customHeight="1">
      <c r="B9970" s="23">
        <v>4274</v>
      </c>
      <c r="C9970" s="23" t="s">
        <v>10477</v>
      </c>
      <c r="D9970" s="23" t="s">
        <v>12296</v>
      </c>
      <c r="E9970" s="24">
        <v>66.94</v>
      </c>
    </row>
    <row r="9971" spans="2:5" ht="50.1" customHeight="1">
      <c r="B9971" s="23">
        <v>39438</v>
      </c>
      <c r="C9971" s="23" t="s">
        <v>10478</v>
      </c>
      <c r="D9971" s="23" t="s">
        <v>12296</v>
      </c>
      <c r="E9971" s="24">
        <v>0.15</v>
      </c>
    </row>
    <row r="9972" spans="2:5" ht="50.1" customHeight="1">
      <c r="B9972" s="23">
        <v>11963</v>
      </c>
      <c r="C9972" s="23" t="s">
        <v>10479</v>
      </c>
      <c r="D9972" s="23" t="s">
        <v>12296</v>
      </c>
      <c r="E9972" s="24">
        <v>5.59</v>
      </c>
    </row>
    <row r="9973" spans="2:5" ht="50.1" customHeight="1">
      <c r="B9973" s="23">
        <v>11964</v>
      </c>
      <c r="C9973" s="23" t="s">
        <v>10480</v>
      </c>
      <c r="D9973" s="23" t="s">
        <v>12296</v>
      </c>
      <c r="E9973" s="24">
        <v>1.41</v>
      </c>
    </row>
    <row r="9974" spans="2:5" ht="50.1" customHeight="1">
      <c r="B9974" s="23">
        <v>4379</v>
      </c>
      <c r="C9974" s="23" t="s">
        <v>10481</v>
      </c>
      <c r="D9974" s="23" t="s">
        <v>12296</v>
      </c>
      <c r="E9974" s="24">
        <v>0.03</v>
      </c>
    </row>
    <row r="9975" spans="2:5" ht="50.1" customHeight="1">
      <c r="B9975" s="23">
        <v>4377</v>
      </c>
      <c r="C9975" s="23" t="s">
        <v>10482</v>
      </c>
      <c r="D9975" s="23" t="s">
        <v>12296</v>
      </c>
      <c r="E9975" s="24">
        <v>0.11</v>
      </c>
    </row>
    <row r="9976" spans="2:5" ht="50.1" customHeight="1">
      <c r="B9976" s="23">
        <v>4356</v>
      </c>
      <c r="C9976" s="23" t="s">
        <v>10483</v>
      </c>
      <c r="D9976" s="23" t="s">
        <v>12296</v>
      </c>
      <c r="E9976" s="24">
        <v>0.15</v>
      </c>
    </row>
    <row r="9977" spans="2:5" ht="50.1" customHeight="1">
      <c r="B9977" s="23">
        <v>13246</v>
      </c>
      <c r="C9977" s="23" t="s">
        <v>10484</v>
      </c>
      <c r="D9977" s="23" t="s">
        <v>12296</v>
      </c>
      <c r="E9977" s="24">
        <v>0.26</v>
      </c>
    </row>
    <row r="9978" spans="2:5" ht="50.1" customHeight="1">
      <c r="B9978" s="23">
        <v>4346</v>
      </c>
      <c r="C9978" s="23" t="s">
        <v>10485</v>
      </c>
      <c r="D9978" s="23" t="s">
        <v>12296</v>
      </c>
      <c r="E9978" s="24">
        <v>5.99</v>
      </c>
    </row>
    <row r="9979" spans="2:5" ht="50.1" customHeight="1">
      <c r="B9979" s="23">
        <v>11955</v>
      </c>
      <c r="C9979" s="23" t="s">
        <v>10486</v>
      </c>
      <c r="D9979" s="23" t="s">
        <v>12296</v>
      </c>
      <c r="E9979" s="24">
        <v>2.62</v>
      </c>
    </row>
    <row r="9980" spans="2:5" ht="50.1" customHeight="1">
      <c r="B9980" s="23">
        <v>11960</v>
      </c>
      <c r="C9980" s="23" t="s">
        <v>10487</v>
      </c>
      <c r="D9980" s="23" t="s">
        <v>12296</v>
      </c>
      <c r="E9980" s="24">
        <v>0.08</v>
      </c>
    </row>
    <row r="9981" spans="2:5" ht="50.1" customHeight="1">
      <c r="B9981" s="23">
        <v>4333</v>
      </c>
      <c r="C9981" s="23" t="s">
        <v>10488</v>
      </c>
      <c r="D9981" s="23" t="s">
        <v>12296</v>
      </c>
      <c r="E9981" s="24">
        <v>0.15</v>
      </c>
    </row>
    <row r="9982" spans="2:5" ht="50.1" customHeight="1">
      <c r="B9982" s="23">
        <v>4358</v>
      </c>
      <c r="C9982" s="23" t="s">
        <v>10489</v>
      </c>
      <c r="D9982" s="23" t="s">
        <v>12296</v>
      </c>
      <c r="E9982" s="24">
        <v>1.2</v>
      </c>
    </row>
    <row r="9983" spans="2:5" ht="50.1" customHeight="1">
      <c r="B9983" s="23">
        <v>39435</v>
      </c>
      <c r="C9983" s="23" t="s">
        <v>10490</v>
      </c>
      <c r="D9983" s="23" t="s">
        <v>12296</v>
      </c>
      <c r="E9983" s="24">
        <v>0.06</v>
      </c>
    </row>
    <row r="9984" spans="2:5" ht="50.1" customHeight="1">
      <c r="B9984" s="23">
        <v>39436</v>
      </c>
      <c r="C9984" s="23" t="s">
        <v>10491</v>
      </c>
      <c r="D9984" s="23" t="s">
        <v>12296</v>
      </c>
      <c r="E9984" s="24">
        <v>0.1</v>
      </c>
    </row>
    <row r="9985" spans="2:5" ht="50.1" customHeight="1">
      <c r="B9985" s="23">
        <v>39437</v>
      </c>
      <c r="C9985" s="23" t="s">
        <v>10492</v>
      </c>
      <c r="D9985" s="23" t="s">
        <v>12296</v>
      </c>
      <c r="E9985" s="24">
        <v>0.13</v>
      </c>
    </row>
    <row r="9986" spans="2:5" ht="50.1" customHeight="1">
      <c r="B9986" s="23">
        <v>39439</v>
      </c>
      <c r="C9986" s="23" t="s">
        <v>10493</v>
      </c>
      <c r="D9986" s="23" t="s">
        <v>12296</v>
      </c>
      <c r="E9986" s="24">
        <v>0.09</v>
      </c>
    </row>
    <row r="9987" spans="2:5" ht="50.1" customHeight="1">
      <c r="B9987" s="23">
        <v>39440</v>
      </c>
      <c r="C9987" s="23" t="s">
        <v>10494</v>
      </c>
      <c r="D9987" s="23" t="s">
        <v>12296</v>
      </c>
      <c r="E9987" s="24">
        <v>0.12</v>
      </c>
    </row>
    <row r="9988" spans="2:5" ht="50.1" customHeight="1">
      <c r="B9988" s="23">
        <v>39441</v>
      </c>
      <c r="C9988" s="23" t="s">
        <v>10495</v>
      </c>
      <c r="D9988" s="23" t="s">
        <v>12296</v>
      </c>
      <c r="E9988" s="24">
        <v>0.15</v>
      </c>
    </row>
    <row r="9989" spans="2:5" ht="50.1" customHeight="1">
      <c r="B9989" s="23">
        <v>39442</v>
      </c>
      <c r="C9989" s="23" t="s">
        <v>10496</v>
      </c>
      <c r="D9989" s="23" t="s">
        <v>12296</v>
      </c>
      <c r="E9989" s="24">
        <v>0.11</v>
      </c>
    </row>
    <row r="9990" spans="2:5" ht="50.1" customHeight="1">
      <c r="B9990" s="23">
        <v>39443</v>
      </c>
      <c r="C9990" s="23" t="s">
        <v>10497</v>
      </c>
      <c r="D9990" s="23" t="s">
        <v>12296</v>
      </c>
      <c r="E9990" s="24">
        <v>0.14000000000000001</v>
      </c>
    </row>
    <row r="9991" spans="2:5" ht="50.1" customHeight="1">
      <c r="B9991" s="23">
        <v>4329</v>
      </c>
      <c r="C9991" s="23" t="s">
        <v>10498</v>
      </c>
      <c r="D9991" s="23" t="s">
        <v>12296</v>
      </c>
      <c r="E9991" s="24">
        <v>1.28</v>
      </c>
    </row>
    <row r="9992" spans="2:5" ht="50.1" customHeight="1">
      <c r="B9992" s="23">
        <v>4383</v>
      </c>
      <c r="C9992" s="23" t="s">
        <v>10499</v>
      </c>
      <c r="D9992" s="23" t="s">
        <v>12296</v>
      </c>
      <c r="E9992" s="24">
        <v>11.57</v>
      </c>
    </row>
    <row r="9993" spans="2:5" ht="50.1" customHeight="1">
      <c r="B9993" s="23">
        <v>4344</v>
      </c>
      <c r="C9993" s="23" t="s">
        <v>10500</v>
      </c>
      <c r="D9993" s="23" t="s">
        <v>12296</v>
      </c>
      <c r="E9993" s="24">
        <v>12.13</v>
      </c>
    </row>
    <row r="9994" spans="2:5" ht="50.1" customHeight="1">
      <c r="B9994" s="23">
        <v>436</v>
      </c>
      <c r="C9994" s="23" t="s">
        <v>10501</v>
      </c>
      <c r="D9994" s="23" t="s">
        <v>12296</v>
      </c>
      <c r="E9994" s="24">
        <v>5.16</v>
      </c>
    </row>
    <row r="9995" spans="2:5" ht="50.1" customHeight="1">
      <c r="B9995" s="23">
        <v>442</v>
      </c>
      <c r="C9995" s="23" t="s">
        <v>10502</v>
      </c>
      <c r="D9995" s="23" t="s">
        <v>12296</v>
      </c>
      <c r="E9995" s="24">
        <v>3.05</v>
      </c>
    </row>
    <row r="9996" spans="2:5" ht="50.1" customHeight="1">
      <c r="B9996" s="23">
        <v>11953</v>
      </c>
      <c r="C9996" s="23" t="s">
        <v>10503</v>
      </c>
      <c r="D9996" s="23" t="s">
        <v>12296</v>
      </c>
      <c r="E9996" s="24">
        <v>1.92</v>
      </c>
    </row>
    <row r="9997" spans="2:5" ht="50.1" customHeight="1">
      <c r="B9997" s="23">
        <v>4335</v>
      </c>
      <c r="C9997" s="23" t="s">
        <v>10504</v>
      </c>
      <c r="D9997" s="23" t="s">
        <v>12296</v>
      </c>
      <c r="E9997" s="24">
        <v>8.14</v>
      </c>
    </row>
    <row r="9998" spans="2:5" ht="50.1" customHeight="1">
      <c r="B9998" s="23">
        <v>4334</v>
      </c>
      <c r="C9998" s="23" t="s">
        <v>10505</v>
      </c>
      <c r="D9998" s="23" t="s">
        <v>12296</v>
      </c>
      <c r="E9998" s="24">
        <v>11.17</v>
      </c>
    </row>
    <row r="9999" spans="2:5" ht="50.1" customHeight="1">
      <c r="B9999" s="23">
        <v>4343</v>
      </c>
      <c r="C9999" s="23" t="s">
        <v>10506</v>
      </c>
      <c r="D9999" s="23" t="s">
        <v>12296</v>
      </c>
      <c r="E9999" s="24">
        <v>2.74</v>
      </c>
    </row>
    <row r="10000" spans="2:5" ht="50.1" customHeight="1">
      <c r="B10000" s="23">
        <v>430</v>
      </c>
      <c r="C10000" s="23" t="s">
        <v>10507</v>
      </c>
      <c r="D10000" s="23" t="s">
        <v>12296</v>
      </c>
      <c r="E10000" s="24">
        <v>4.6100000000000003</v>
      </c>
    </row>
    <row r="10001" spans="2:5" ht="50.1" customHeight="1">
      <c r="B10001" s="23">
        <v>441</v>
      </c>
      <c r="C10001" s="23" t="s">
        <v>10508</v>
      </c>
      <c r="D10001" s="23" t="s">
        <v>12296</v>
      </c>
      <c r="E10001" s="24">
        <v>5.08</v>
      </c>
    </row>
    <row r="10002" spans="2:5" ht="50.1" customHeight="1">
      <c r="B10002" s="23">
        <v>431</v>
      </c>
      <c r="C10002" s="23" t="s">
        <v>10509</v>
      </c>
      <c r="D10002" s="23" t="s">
        <v>12296</v>
      </c>
      <c r="E10002" s="24">
        <v>6.13</v>
      </c>
    </row>
    <row r="10003" spans="2:5" ht="50.1" customHeight="1">
      <c r="B10003" s="23">
        <v>432</v>
      </c>
      <c r="C10003" s="23" t="s">
        <v>10510</v>
      </c>
      <c r="D10003" s="23" t="s">
        <v>12296</v>
      </c>
      <c r="E10003" s="24">
        <v>6.77</v>
      </c>
    </row>
    <row r="10004" spans="2:5" ht="50.1" customHeight="1">
      <c r="B10004" s="23">
        <v>429</v>
      </c>
      <c r="C10004" s="23" t="s">
        <v>10511</v>
      </c>
      <c r="D10004" s="23" t="s">
        <v>12296</v>
      </c>
      <c r="E10004" s="24">
        <v>9.1199999999999992</v>
      </c>
    </row>
    <row r="10005" spans="2:5" ht="50.1" customHeight="1">
      <c r="B10005" s="23">
        <v>439</v>
      </c>
      <c r="C10005" s="23" t="s">
        <v>10512</v>
      </c>
      <c r="D10005" s="23" t="s">
        <v>12296</v>
      </c>
      <c r="E10005" s="24">
        <v>7.78</v>
      </c>
    </row>
    <row r="10006" spans="2:5" ht="50.1" customHeight="1">
      <c r="B10006" s="23">
        <v>433</v>
      </c>
      <c r="C10006" s="23" t="s">
        <v>10513</v>
      </c>
      <c r="D10006" s="23" t="s">
        <v>12296</v>
      </c>
      <c r="E10006" s="24">
        <v>9.08</v>
      </c>
    </row>
    <row r="10007" spans="2:5" ht="50.1" customHeight="1">
      <c r="B10007" s="23">
        <v>437</v>
      </c>
      <c r="C10007" s="23" t="s">
        <v>10514</v>
      </c>
      <c r="D10007" s="23" t="s">
        <v>12296</v>
      </c>
      <c r="E10007" s="24">
        <v>12.06</v>
      </c>
    </row>
    <row r="10008" spans="2:5" ht="50.1" customHeight="1">
      <c r="B10008" s="23">
        <v>11790</v>
      </c>
      <c r="C10008" s="23" t="s">
        <v>10515</v>
      </c>
      <c r="D10008" s="23" t="s">
        <v>12296</v>
      </c>
      <c r="E10008" s="24">
        <v>13.68</v>
      </c>
    </row>
    <row r="10009" spans="2:5" ht="50.1" customHeight="1">
      <c r="B10009" s="23">
        <v>428</v>
      </c>
      <c r="C10009" s="23" t="s">
        <v>10516</v>
      </c>
      <c r="D10009" s="23" t="s">
        <v>12296</v>
      </c>
      <c r="E10009" s="24">
        <v>14.88</v>
      </c>
    </row>
    <row r="10010" spans="2:5" ht="50.1" customHeight="1">
      <c r="B10010" s="23">
        <v>4384</v>
      </c>
      <c r="C10010" s="23" t="s">
        <v>10517</v>
      </c>
      <c r="D10010" s="23" t="s">
        <v>12296</v>
      </c>
      <c r="E10010" s="24">
        <v>13.3</v>
      </c>
    </row>
    <row r="10011" spans="2:5" ht="50.1" customHeight="1">
      <c r="B10011" s="23">
        <v>4351</v>
      </c>
      <c r="C10011" s="23" t="s">
        <v>10518</v>
      </c>
      <c r="D10011" s="23" t="s">
        <v>12296</v>
      </c>
      <c r="E10011" s="24">
        <v>9.86</v>
      </c>
    </row>
    <row r="10012" spans="2:5" ht="50.1" customHeight="1">
      <c r="B10012" s="23">
        <v>11054</v>
      </c>
      <c r="C10012" s="23" t="s">
        <v>10519</v>
      </c>
      <c r="D10012" s="23" t="s">
        <v>12296</v>
      </c>
      <c r="E10012" s="24">
        <v>0.03</v>
      </c>
    </row>
    <row r="10013" spans="2:5" ht="50.1" customHeight="1">
      <c r="B10013" s="23">
        <v>11055</v>
      </c>
      <c r="C10013" s="23" t="s">
        <v>10520</v>
      </c>
      <c r="D10013" s="23" t="s">
        <v>12296</v>
      </c>
      <c r="E10013" s="24">
        <v>0.05</v>
      </c>
    </row>
    <row r="10014" spans="2:5" ht="50.1" customHeight="1">
      <c r="B10014" s="23">
        <v>11056</v>
      </c>
      <c r="C10014" s="23" t="s">
        <v>10521</v>
      </c>
      <c r="D10014" s="23" t="s">
        <v>12296</v>
      </c>
      <c r="E10014" s="24">
        <v>0.05</v>
      </c>
    </row>
    <row r="10015" spans="2:5" ht="50.1" customHeight="1">
      <c r="B10015" s="23">
        <v>11057</v>
      </c>
      <c r="C10015" s="23" t="s">
        <v>10522</v>
      </c>
      <c r="D10015" s="23" t="s">
        <v>12296</v>
      </c>
      <c r="E10015" s="24">
        <v>0.11</v>
      </c>
    </row>
    <row r="10016" spans="2:5" ht="50.1" customHeight="1">
      <c r="B10016" s="23">
        <v>11059</v>
      </c>
      <c r="C10016" s="23" t="s">
        <v>10523</v>
      </c>
      <c r="D10016" s="23" t="s">
        <v>12296</v>
      </c>
      <c r="E10016" s="24">
        <v>0.21</v>
      </c>
    </row>
    <row r="10017" spans="2:5" ht="50.1" customHeight="1">
      <c r="B10017" s="23">
        <v>11058</v>
      </c>
      <c r="C10017" s="23" t="s">
        <v>10524</v>
      </c>
      <c r="D10017" s="23" t="s">
        <v>12296</v>
      </c>
      <c r="E10017" s="24">
        <v>0.27</v>
      </c>
    </row>
    <row r="10018" spans="2:5" ht="50.1" customHeight="1">
      <c r="B10018" s="23">
        <v>4380</v>
      </c>
      <c r="C10018" s="23" t="s">
        <v>10525</v>
      </c>
      <c r="D10018" s="23" t="s">
        <v>12296</v>
      </c>
      <c r="E10018" s="24">
        <v>0.93</v>
      </c>
    </row>
    <row r="10019" spans="2:5" ht="50.1" customHeight="1">
      <c r="B10019" s="23">
        <v>4299</v>
      </c>
      <c r="C10019" s="23" t="s">
        <v>10526</v>
      </c>
      <c r="D10019" s="23" t="s">
        <v>12296</v>
      </c>
      <c r="E10019" s="24">
        <v>0.88</v>
      </c>
    </row>
    <row r="10020" spans="2:5" ht="50.1" customHeight="1">
      <c r="B10020" s="23">
        <v>4304</v>
      </c>
      <c r="C10020" s="23" t="s">
        <v>10527</v>
      </c>
      <c r="D10020" s="23" t="s">
        <v>12296</v>
      </c>
      <c r="E10020" s="24">
        <v>1.2</v>
      </c>
    </row>
    <row r="10021" spans="2:5" ht="50.1" customHeight="1">
      <c r="B10021" s="23">
        <v>4305</v>
      </c>
      <c r="C10021" s="23" t="s">
        <v>10528</v>
      </c>
      <c r="D10021" s="23" t="s">
        <v>12296</v>
      </c>
      <c r="E10021" s="24">
        <v>1.39</v>
      </c>
    </row>
    <row r="10022" spans="2:5" ht="50.1" customHeight="1">
      <c r="B10022" s="23">
        <v>4306</v>
      </c>
      <c r="C10022" s="23" t="s">
        <v>10529</v>
      </c>
      <c r="D10022" s="23" t="s">
        <v>12296</v>
      </c>
      <c r="E10022" s="24">
        <v>1.62</v>
      </c>
    </row>
    <row r="10023" spans="2:5" ht="50.1" customHeight="1">
      <c r="B10023" s="23">
        <v>4308</v>
      </c>
      <c r="C10023" s="23" t="s">
        <v>10530</v>
      </c>
      <c r="D10023" s="23" t="s">
        <v>12296</v>
      </c>
      <c r="E10023" s="24">
        <v>3.35</v>
      </c>
    </row>
    <row r="10024" spans="2:5" ht="50.1" customHeight="1">
      <c r="B10024" s="23">
        <v>4302</v>
      </c>
      <c r="C10024" s="23" t="s">
        <v>10531</v>
      </c>
      <c r="D10024" s="23" t="s">
        <v>12296</v>
      </c>
      <c r="E10024" s="24">
        <v>2.5099999999999998</v>
      </c>
    </row>
    <row r="10025" spans="2:5" ht="50.1" customHeight="1">
      <c r="B10025" s="23">
        <v>4300</v>
      </c>
      <c r="C10025" s="23" t="s">
        <v>10532</v>
      </c>
      <c r="D10025" s="23" t="s">
        <v>12296</v>
      </c>
      <c r="E10025" s="24">
        <v>0.6</v>
      </c>
    </row>
    <row r="10026" spans="2:5" ht="50.1" customHeight="1">
      <c r="B10026" s="23">
        <v>4301</v>
      </c>
      <c r="C10026" s="23" t="s">
        <v>10533</v>
      </c>
      <c r="D10026" s="23" t="s">
        <v>12296</v>
      </c>
      <c r="E10026" s="24">
        <v>0.73</v>
      </c>
    </row>
    <row r="10027" spans="2:5" ht="50.1" customHeight="1">
      <c r="B10027" s="23">
        <v>4320</v>
      </c>
      <c r="C10027" s="23" t="s">
        <v>10534</v>
      </c>
      <c r="D10027" s="23" t="s">
        <v>12296</v>
      </c>
      <c r="E10027" s="24">
        <v>2.2200000000000002</v>
      </c>
    </row>
    <row r="10028" spans="2:5" ht="50.1" customHeight="1">
      <c r="B10028" s="23">
        <v>4318</v>
      </c>
      <c r="C10028" s="23" t="s">
        <v>10535</v>
      </c>
      <c r="D10028" s="23" t="s">
        <v>12296</v>
      </c>
      <c r="E10028" s="24">
        <v>1.08</v>
      </c>
    </row>
    <row r="10029" spans="2:5" ht="50.1" customHeight="1">
      <c r="B10029" s="23">
        <v>40547</v>
      </c>
      <c r="C10029" s="23" t="s">
        <v>10536</v>
      </c>
      <c r="D10029" s="23" t="s">
        <v>12307</v>
      </c>
      <c r="E10029" s="24">
        <v>16.16</v>
      </c>
    </row>
    <row r="10030" spans="2:5" ht="50.1" customHeight="1">
      <c r="B10030" s="23">
        <v>11962</v>
      </c>
      <c r="C10030" s="23" t="s">
        <v>10537</v>
      </c>
      <c r="D10030" s="23" t="s">
        <v>12296</v>
      </c>
      <c r="E10030" s="24">
        <v>0.13</v>
      </c>
    </row>
    <row r="10031" spans="2:5" ht="50.1" customHeight="1">
      <c r="B10031" s="23">
        <v>4332</v>
      </c>
      <c r="C10031" s="23" t="s">
        <v>10538</v>
      </c>
      <c r="D10031" s="23" t="s">
        <v>12296</v>
      </c>
      <c r="E10031" s="24">
        <v>0.64</v>
      </c>
    </row>
    <row r="10032" spans="2:5" ht="50.1" customHeight="1">
      <c r="B10032" s="23">
        <v>4331</v>
      </c>
      <c r="C10032" s="23" t="s">
        <v>10539</v>
      </c>
      <c r="D10032" s="23" t="s">
        <v>12296</v>
      </c>
      <c r="E10032" s="24">
        <v>2.42</v>
      </c>
    </row>
    <row r="10033" spans="2:5" ht="50.1" customHeight="1">
      <c r="B10033" s="23">
        <v>4336</v>
      </c>
      <c r="C10033" s="23" t="s">
        <v>10540</v>
      </c>
      <c r="D10033" s="23" t="s">
        <v>12296</v>
      </c>
      <c r="E10033" s="24">
        <v>3.1</v>
      </c>
    </row>
    <row r="10034" spans="2:5" ht="50.1" customHeight="1">
      <c r="B10034" s="23">
        <v>13294</v>
      </c>
      <c r="C10034" s="23" t="s">
        <v>10541</v>
      </c>
      <c r="D10034" s="23" t="s">
        <v>12296</v>
      </c>
      <c r="E10034" s="24">
        <v>0.89</v>
      </c>
    </row>
    <row r="10035" spans="2:5" ht="50.1" customHeight="1">
      <c r="B10035" s="23">
        <v>11948</v>
      </c>
      <c r="C10035" s="23" t="s">
        <v>10542</v>
      </c>
      <c r="D10035" s="23" t="s">
        <v>12296</v>
      </c>
      <c r="E10035" s="24">
        <v>0.4</v>
      </c>
    </row>
    <row r="10036" spans="2:5" ht="50.1" customHeight="1">
      <c r="B10036" s="23">
        <v>4382</v>
      </c>
      <c r="C10036" s="23" t="s">
        <v>10543</v>
      </c>
      <c r="D10036" s="23" t="s">
        <v>12296</v>
      </c>
      <c r="E10036" s="24">
        <v>0.66</v>
      </c>
    </row>
    <row r="10037" spans="2:5" ht="50.1" customHeight="1">
      <c r="B10037" s="23">
        <v>4354</v>
      </c>
      <c r="C10037" s="23" t="s">
        <v>10544</v>
      </c>
      <c r="D10037" s="23" t="s">
        <v>12296</v>
      </c>
      <c r="E10037" s="24">
        <v>27.82</v>
      </c>
    </row>
    <row r="10038" spans="2:5" ht="50.1" customHeight="1">
      <c r="B10038" s="23">
        <v>40839</v>
      </c>
      <c r="C10038" s="23" t="s">
        <v>10545</v>
      </c>
      <c r="D10038" s="23" t="s">
        <v>12307</v>
      </c>
      <c r="E10038" s="24">
        <v>66.95</v>
      </c>
    </row>
    <row r="10039" spans="2:5" ht="50.1" customHeight="1">
      <c r="B10039" s="23">
        <v>40552</v>
      </c>
      <c r="C10039" s="23" t="s">
        <v>10546</v>
      </c>
      <c r="D10039" s="23" t="s">
        <v>12307</v>
      </c>
      <c r="E10039" s="24">
        <v>27.7</v>
      </c>
    </row>
    <row r="10040" spans="2:5" ht="50.1" customHeight="1">
      <c r="B10040" s="23">
        <v>40549</v>
      </c>
      <c r="C10040" s="23" t="s">
        <v>10547</v>
      </c>
      <c r="D10040" s="23" t="s">
        <v>12307</v>
      </c>
      <c r="E10040" s="24">
        <v>109.66</v>
      </c>
    </row>
    <row r="10041" spans="2:5" ht="50.1" customHeight="1">
      <c r="B10041" s="23">
        <v>4385</v>
      </c>
      <c r="C10041" s="23" t="s">
        <v>10548</v>
      </c>
      <c r="D10041" s="23" t="s">
        <v>12294</v>
      </c>
      <c r="E10041" s="24">
        <v>1142.8599999999999</v>
      </c>
    </row>
    <row r="10042" spans="2:5" ht="50.1" customHeight="1">
      <c r="B10042" s="23">
        <v>4386</v>
      </c>
      <c r="C10042" s="23" t="s">
        <v>10548</v>
      </c>
      <c r="D10042" s="23" t="s">
        <v>12297</v>
      </c>
      <c r="E10042" s="24">
        <v>48.32</v>
      </c>
    </row>
    <row r="10043" spans="2:5" ht="50.1" customHeight="1">
      <c r="B10043" s="23">
        <v>38397</v>
      </c>
      <c r="C10043" s="23" t="s">
        <v>10549</v>
      </c>
      <c r="D10043" s="23" t="s">
        <v>12334</v>
      </c>
      <c r="E10043" s="24">
        <v>3.75</v>
      </c>
    </row>
    <row r="10044" spans="2:5" ht="50.1" customHeight="1">
      <c r="B10044" s="23">
        <v>20078</v>
      </c>
      <c r="C10044" s="23" t="s">
        <v>10550</v>
      </c>
      <c r="D10044" s="23" t="s">
        <v>12296</v>
      </c>
      <c r="E10044" s="24">
        <v>15.64</v>
      </c>
    </row>
    <row r="10045" spans="2:5" ht="50.1" customHeight="1">
      <c r="B10045" s="23">
        <v>20079</v>
      </c>
      <c r="C10045" s="23" t="s">
        <v>10551</v>
      </c>
      <c r="D10045" s="23" t="s">
        <v>12296</v>
      </c>
      <c r="E10045" s="24">
        <v>97.57</v>
      </c>
    </row>
    <row r="10046" spans="2:5" ht="50.1" customHeight="1">
      <c r="B10046" s="23">
        <v>39897</v>
      </c>
      <c r="C10046" s="23" t="s">
        <v>10552</v>
      </c>
      <c r="D10046" s="23" t="s">
        <v>12296</v>
      </c>
      <c r="E10046" s="24">
        <v>27.38</v>
      </c>
    </row>
    <row r="10047" spans="2:5" ht="50.1" customHeight="1">
      <c r="B10047" s="23">
        <v>118</v>
      </c>
      <c r="C10047" s="23" t="s">
        <v>10553</v>
      </c>
      <c r="D10047" s="23" t="s">
        <v>12296</v>
      </c>
      <c r="E10047" s="24">
        <v>59.14</v>
      </c>
    </row>
    <row r="10048" spans="2:5" ht="50.1" customHeight="1">
      <c r="B10048" s="23">
        <v>4396</v>
      </c>
      <c r="C10048" s="23" t="s">
        <v>10554</v>
      </c>
      <c r="D10048" s="23" t="s">
        <v>12297</v>
      </c>
      <c r="E10048" s="24">
        <v>144.9</v>
      </c>
    </row>
    <row r="10049" spans="2:5" ht="50.1" customHeight="1">
      <c r="B10049" s="23">
        <v>36881</v>
      </c>
      <c r="C10049" s="23" t="s">
        <v>10555</v>
      </c>
      <c r="D10049" s="23" t="s">
        <v>12297</v>
      </c>
      <c r="E10049" s="24">
        <v>129.47999999999999</v>
      </c>
    </row>
    <row r="10050" spans="2:5" ht="50.1" customHeight="1">
      <c r="B10050" s="23">
        <v>36882</v>
      </c>
      <c r="C10050" s="23" t="s">
        <v>10556</v>
      </c>
      <c r="D10050" s="23" t="s">
        <v>12297</v>
      </c>
      <c r="E10050" s="24">
        <v>151.06</v>
      </c>
    </row>
    <row r="10051" spans="2:5" ht="50.1" customHeight="1">
      <c r="B10051" s="23">
        <v>4397</v>
      </c>
      <c r="C10051" s="23" t="s">
        <v>10557</v>
      </c>
      <c r="D10051" s="23" t="s">
        <v>12297</v>
      </c>
      <c r="E10051" s="24">
        <v>234.97</v>
      </c>
    </row>
    <row r="10052" spans="2:5" ht="50.1" customHeight="1">
      <c r="B10052" s="23">
        <v>34754</v>
      </c>
      <c r="C10052" s="23" t="s">
        <v>10558</v>
      </c>
      <c r="D10052" s="23" t="s">
        <v>12297</v>
      </c>
      <c r="E10052" s="24">
        <v>435.09</v>
      </c>
    </row>
    <row r="10053" spans="2:5" ht="50.1" customHeight="1">
      <c r="B10053" s="23">
        <v>25962</v>
      </c>
      <c r="C10053" s="23" t="s">
        <v>10559</v>
      </c>
      <c r="D10053" s="23" t="s">
        <v>12297</v>
      </c>
      <c r="E10053" s="24">
        <v>275.57</v>
      </c>
    </row>
    <row r="10054" spans="2:5" ht="50.1" customHeight="1">
      <c r="B10054" s="23">
        <v>34752</v>
      </c>
      <c r="C10054" s="23" t="s">
        <v>10560</v>
      </c>
      <c r="D10054" s="23" t="s">
        <v>12297</v>
      </c>
      <c r="E10054" s="24">
        <v>485.27</v>
      </c>
    </row>
    <row r="10055" spans="2:5" ht="50.1" customHeight="1">
      <c r="B10055" s="23">
        <v>4751</v>
      </c>
      <c r="C10055" s="23" t="s">
        <v>10561</v>
      </c>
      <c r="D10055" s="23" t="s">
        <v>12331</v>
      </c>
      <c r="E10055" s="24">
        <v>18.059999999999999</v>
      </c>
    </row>
    <row r="10056" spans="2:5" ht="50.1" customHeight="1">
      <c r="B10056" s="23">
        <v>41066</v>
      </c>
      <c r="C10056" s="23" t="s">
        <v>10562</v>
      </c>
      <c r="D10056" s="23" t="s">
        <v>12304</v>
      </c>
      <c r="E10056" s="24">
        <v>3201.34</v>
      </c>
    </row>
    <row r="10057" spans="2:5" ht="50.1" customHeight="1">
      <c r="B10057" s="23">
        <v>39604</v>
      </c>
      <c r="C10057" s="23" t="s">
        <v>10563</v>
      </c>
      <c r="D10057" s="23" t="s">
        <v>12296</v>
      </c>
      <c r="E10057" s="24">
        <v>8.8699999999999992</v>
      </c>
    </row>
    <row r="10058" spans="2:5" ht="50.1" customHeight="1">
      <c r="B10058" s="23">
        <v>39605</v>
      </c>
      <c r="C10058" s="23" t="s">
        <v>10564</v>
      </c>
      <c r="D10058" s="23" t="s">
        <v>12296</v>
      </c>
      <c r="E10058" s="24">
        <v>12.31</v>
      </c>
    </row>
    <row r="10059" spans="2:5" ht="50.1" customHeight="1">
      <c r="B10059" s="23">
        <v>39606</v>
      </c>
      <c r="C10059" s="23" t="s">
        <v>10565</v>
      </c>
      <c r="D10059" s="23" t="s">
        <v>12296</v>
      </c>
      <c r="E10059" s="24">
        <v>15.64</v>
      </c>
    </row>
    <row r="10060" spans="2:5" ht="50.1" customHeight="1">
      <c r="B10060" s="23">
        <v>39607</v>
      </c>
      <c r="C10060" s="23" t="s">
        <v>10566</v>
      </c>
      <c r="D10060" s="23" t="s">
        <v>12296</v>
      </c>
      <c r="E10060" s="24">
        <v>17.940000000000001</v>
      </c>
    </row>
    <row r="10061" spans="2:5" ht="50.1" customHeight="1">
      <c r="B10061" s="23">
        <v>39594</v>
      </c>
      <c r="C10061" s="23" t="s">
        <v>10567</v>
      </c>
      <c r="D10061" s="23" t="s">
        <v>12296</v>
      </c>
      <c r="E10061" s="24">
        <v>169.9</v>
      </c>
    </row>
    <row r="10062" spans="2:5" ht="50.1" customHeight="1">
      <c r="B10062" s="23">
        <v>39596</v>
      </c>
      <c r="C10062" s="23" t="s">
        <v>10568</v>
      </c>
      <c r="D10062" s="23" t="s">
        <v>12296</v>
      </c>
      <c r="E10062" s="24">
        <v>296.13</v>
      </c>
    </row>
    <row r="10063" spans="2:5" ht="50.1" customHeight="1">
      <c r="B10063" s="23">
        <v>39595</v>
      </c>
      <c r="C10063" s="23" t="s">
        <v>10569</v>
      </c>
      <c r="D10063" s="23" t="s">
        <v>12296</v>
      </c>
      <c r="E10063" s="24">
        <v>248.57</v>
      </c>
    </row>
    <row r="10064" spans="2:5" ht="50.1" customHeight="1">
      <c r="B10064" s="23">
        <v>39597</v>
      </c>
      <c r="C10064" s="23" t="s">
        <v>10570</v>
      </c>
      <c r="D10064" s="23" t="s">
        <v>12296</v>
      </c>
      <c r="E10064" s="24">
        <v>399.34</v>
      </c>
    </row>
    <row r="10065" spans="2:5" ht="50.1" customHeight="1">
      <c r="B10065" s="23">
        <v>20209</v>
      </c>
      <c r="C10065" s="23" t="s">
        <v>10571</v>
      </c>
      <c r="D10065" s="23" t="s">
        <v>12293</v>
      </c>
      <c r="E10065" s="24">
        <v>16.79</v>
      </c>
    </row>
    <row r="10066" spans="2:5" ht="50.1" customHeight="1">
      <c r="B10066" s="23">
        <v>4433</v>
      </c>
      <c r="C10066" s="23" t="s">
        <v>10572</v>
      </c>
      <c r="D10066" s="23" t="s">
        <v>12293</v>
      </c>
      <c r="E10066" s="24">
        <v>12.22</v>
      </c>
    </row>
    <row r="10067" spans="2:5" ht="50.1" customHeight="1">
      <c r="B10067" s="23">
        <v>10731</v>
      </c>
      <c r="C10067" s="23" t="s">
        <v>10573</v>
      </c>
      <c r="D10067" s="23" t="s">
        <v>12297</v>
      </c>
      <c r="E10067" s="24">
        <v>11</v>
      </c>
    </row>
    <row r="10068" spans="2:5" ht="50.1" customHeight="1">
      <c r="B10068" s="23">
        <v>4704</v>
      </c>
      <c r="C10068" s="23" t="s">
        <v>10574</v>
      </c>
      <c r="D10068" s="23" t="s">
        <v>12297</v>
      </c>
      <c r="E10068" s="24">
        <v>9.92</v>
      </c>
    </row>
    <row r="10069" spans="2:5" ht="50.1" customHeight="1">
      <c r="B10069" s="23">
        <v>10730</v>
      </c>
      <c r="C10069" s="23" t="s">
        <v>10575</v>
      </c>
      <c r="D10069" s="23" t="s">
        <v>12297</v>
      </c>
      <c r="E10069" s="24">
        <v>10.63</v>
      </c>
    </row>
    <row r="10070" spans="2:5" ht="50.1" customHeight="1">
      <c r="B10070" s="23">
        <v>4729</v>
      </c>
      <c r="C10070" s="23" t="s">
        <v>10576</v>
      </c>
      <c r="D10070" s="23" t="s">
        <v>12300</v>
      </c>
      <c r="E10070" s="24">
        <v>76.38</v>
      </c>
    </row>
    <row r="10071" spans="2:5" ht="50.1" customHeight="1">
      <c r="B10071" s="23">
        <v>4720</v>
      </c>
      <c r="C10071" s="23" t="s">
        <v>10577</v>
      </c>
      <c r="D10071" s="23" t="s">
        <v>12300</v>
      </c>
      <c r="E10071" s="24">
        <v>83.52</v>
      </c>
    </row>
    <row r="10072" spans="2:5" ht="50.1" customHeight="1">
      <c r="B10072" s="23">
        <v>4721</v>
      </c>
      <c r="C10072" s="23" t="s">
        <v>10578</v>
      </c>
      <c r="D10072" s="23" t="s">
        <v>12300</v>
      </c>
      <c r="E10072" s="24">
        <v>65.41</v>
      </c>
    </row>
    <row r="10073" spans="2:5" ht="50.1" customHeight="1">
      <c r="B10073" s="23">
        <v>4718</v>
      </c>
      <c r="C10073" s="23" t="s">
        <v>10579</v>
      </c>
      <c r="D10073" s="23" t="s">
        <v>12300</v>
      </c>
      <c r="E10073" s="24">
        <v>65.41</v>
      </c>
    </row>
    <row r="10074" spans="2:5" ht="50.1" customHeight="1">
      <c r="B10074" s="23">
        <v>4722</v>
      </c>
      <c r="C10074" s="23" t="s">
        <v>10580</v>
      </c>
      <c r="D10074" s="23" t="s">
        <v>12300</v>
      </c>
      <c r="E10074" s="24">
        <v>65.41</v>
      </c>
    </row>
    <row r="10075" spans="2:5" ht="50.1" customHeight="1">
      <c r="B10075" s="23">
        <v>4723</v>
      </c>
      <c r="C10075" s="23" t="s">
        <v>10581</v>
      </c>
      <c r="D10075" s="23" t="s">
        <v>12300</v>
      </c>
      <c r="E10075" s="24">
        <v>71.36</v>
      </c>
    </row>
    <row r="10076" spans="2:5" ht="50.1" customHeight="1">
      <c r="B10076" s="23">
        <v>4727</v>
      </c>
      <c r="C10076" s="23" t="s">
        <v>10582</v>
      </c>
      <c r="D10076" s="23" t="s">
        <v>12300</v>
      </c>
      <c r="E10076" s="24">
        <v>73.34</v>
      </c>
    </row>
    <row r="10077" spans="2:5" ht="50.1" customHeight="1">
      <c r="B10077" s="23">
        <v>4748</v>
      </c>
      <c r="C10077" s="23" t="s">
        <v>10583</v>
      </c>
      <c r="D10077" s="23" t="s">
        <v>12300</v>
      </c>
      <c r="E10077" s="24">
        <v>70.760000000000005</v>
      </c>
    </row>
    <row r="10078" spans="2:5" ht="50.1" customHeight="1">
      <c r="B10078" s="23">
        <v>4730</v>
      </c>
      <c r="C10078" s="23" t="s">
        <v>10584</v>
      </c>
      <c r="D10078" s="23" t="s">
        <v>12300</v>
      </c>
      <c r="E10078" s="24">
        <v>68.39</v>
      </c>
    </row>
    <row r="10079" spans="2:5" ht="50.1" customHeight="1">
      <c r="B10079" s="23">
        <v>13186</v>
      </c>
      <c r="C10079" s="23" t="s">
        <v>10585</v>
      </c>
      <c r="D10079" s="23" t="s">
        <v>12300</v>
      </c>
      <c r="E10079" s="24">
        <v>67.97</v>
      </c>
    </row>
    <row r="10080" spans="2:5" ht="50.1" customHeight="1">
      <c r="B10080" s="23">
        <v>10737</v>
      </c>
      <c r="C10080" s="23" t="s">
        <v>10586</v>
      </c>
      <c r="D10080" s="23" t="s">
        <v>12297</v>
      </c>
      <c r="E10080" s="24">
        <v>34.56</v>
      </c>
    </row>
    <row r="10081" spans="2:5" ht="50.1" customHeight="1">
      <c r="B10081" s="23">
        <v>10734</v>
      </c>
      <c r="C10081" s="23" t="s">
        <v>10587</v>
      </c>
      <c r="D10081" s="23" t="s">
        <v>12297</v>
      </c>
      <c r="E10081" s="24">
        <v>20.56</v>
      </c>
    </row>
    <row r="10082" spans="2:5" ht="50.1" customHeight="1">
      <c r="B10082" s="23">
        <v>4708</v>
      </c>
      <c r="C10082" s="23" t="s">
        <v>10588</v>
      </c>
      <c r="D10082" s="23" t="s">
        <v>12297</v>
      </c>
      <c r="E10082" s="24">
        <v>39.880000000000003</v>
      </c>
    </row>
    <row r="10083" spans="2:5" ht="50.1" customHeight="1">
      <c r="B10083" s="23">
        <v>4712</v>
      </c>
      <c r="C10083" s="23" t="s">
        <v>10589</v>
      </c>
      <c r="D10083" s="23" t="s">
        <v>12297</v>
      </c>
      <c r="E10083" s="24">
        <v>19.5</v>
      </c>
    </row>
    <row r="10084" spans="2:5" ht="50.1" customHeight="1">
      <c r="B10084" s="23">
        <v>4710</v>
      </c>
      <c r="C10084" s="23" t="s">
        <v>10590</v>
      </c>
      <c r="D10084" s="23" t="s">
        <v>12297</v>
      </c>
      <c r="E10084" s="24">
        <v>62.53</v>
      </c>
    </row>
    <row r="10085" spans="2:5" ht="50.1" customHeight="1">
      <c r="B10085" s="23">
        <v>4746</v>
      </c>
      <c r="C10085" s="23" t="s">
        <v>10591</v>
      </c>
      <c r="D10085" s="23" t="s">
        <v>12300</v>
      </c>
      <c r="E10085" s="24">
        <v>63.43</v>
      </c>
    </row>
    <row r="10086" spans="2:5" ht="50.1" customHeight="1">
      <c r="B10086" s="23">
        <v>4750</v>
      </c>
      <c r="C10086" s="23" t="s">
        <v>10592</v>
      </c>
      <c r="D10086" s="23" t="s">
        <v>12331</v>
      </c>
      <c r="E10086" s="24">
        <v>16.13</v>
      </c>
    </row>
    <row r="10087" spans="2:5" ht="50.1" customHeight="1">
      <c r="B10087" s="23">
        <v>41065</v>
      </c>
      <c r="C10087" s="23" t="s">
        <v>10593</v>
      </c>
      <c r="D10087" s="23" t="s">
        <v>12304</v>
      </c>
      <c r="E10087" s="24">
        <v>2855.55</v>
      </c>
    </row>
    <row r="10088" spans="2:5" ht="50.1" customHeight="1">
      <c r="B10088" s="23">
        <v>34747</v>
      </c>
      <c r="C10088" s="23" t="s">
        <v>10594</v>
      </c>
      <c r="D10088" s="23" t="s">
        <v>12293</v>
      </c>
      <c r="E10088" s="24">
        <v>68.48</v>
      </c>
    </row>
    <row r="10089" spans="2:5" ht="50.1" customHeight="1">
      <c r="B10089" s="23">
        <v>4826</v>
      </c>
      <c r="C10089" s="23" t="s">
        <v>10595</v>
      </c>
      <c r="D10089" s="23" t="s">
        <v>12293</v>
      </c>
      <c r="E10089" s="24">
        <v>73.64</v>
      </c>
    </row>
    <row r="10090" spans="2:5" ht="50.1" customHeight="1">
      <c r="B10090" s="23">
        <v>41975</v>
      </c>
      <c r="C10090" s="23" t="s">
        <v>10596</v>
      </c>
      <c r="D10090" s="23" t="s">
        <v>12297</v>
      </c>
      <c r="E10090" s="24">
        <v>44.34</v>
      </c>
    </row>
    <row r="10091" spans="2:5" ht="50.1" customHeight="1">
      <c r="B10091" s="23">
        <v>4825</v>
      </c>
      <c r="C10091" s="23" t="s">
        <v>10597</v>
      </c>
      <c r="D10091" s="23" t="s">
        <v>12293</v>
      </c>
      <c r="E10091" s="24">
        <v>101.93</v>
      </c>
    </row>
    <row r="10092" spans="2:5" ht="50.1" customHeight="1">
      <c r="B10092" s="23">
        <v>34744</v>
      </c>
      <c r="C10092" s="23" t="s">
        <v>10598</v>
      </c>
      <c r="D10092" s="23" t="s">
        <v>12297</v>
      </c>
      <c r="E10092" s="24">
        <v>22.32</v>
      </c>
    </row>
    <row r="10093" spans="2:5" ht="50.1" customHeight="1">
      <c r="B10093" s="23">
        <v>39430</v>
      </c>
      <c r="C10093" s="23" t="s">
        <v>10599</v>
      </c>
      <c r="D10093" s="23" t="s">
        <v>12296</v>
      </c>
      <c r="E10093" s="24">
        <v>0.97</v>
      </c>
    </row>
    <row r="10094" spans="2:5" ht="50.1" customHeight="1">
      <c r="B10094" s="23">
        <v>39573</v>
      </c>
      <c r="C10094" s="23" t="s">
        <v>10600</v>
      </c>
      <c r="D10094" s="23" t="s">
        <v>12296</v>
      </c>
      <c r="E10094" s="24">
        <v>0.96</v>
      </c>
    </row>
    <row r="10095" spans="2:5" ht="50.1" customHeight="1">
      <c r="B10095" s="23">
        <v>38410</v>
      </c>
      <c r="C10095" s="23" t="s">
        <v>10601</v>
      </c>
      <c r="D10095" s="23" t="s">
        <v>12296</v>
      </c>
      <c r="E10095" s="24">
        <v>8656.64</v>
      </c>
    </row>
    <row r="10096" spans="2:5" ht="50.1" customHeight="1">
      <c r="B10096" s="23">
        <v>4765</v>
      </c>
      <c r="C10096" s="23" t="s">
        <v>10602</v>
      </c>
      <c r="D10096" s="23" t="s">
        <v>12293</v>
      </c>
      <c r="E10096" s="24">
        <v>75.290000000000006</v>
      </c>
    </row>
    <row r="10097" spans="2:5" ht="50.1" customHeight="1">
      <c r="B10097" s="23">
        <v>4767</v>
      </c>
      <c r="C10097" s="23" t="s">
        <v>10603</v>
      </c>
      <c r="D10097" s="23" t="s">
        <v>12293</v>
      </c>
      <c r="E10097" s="24">
        <v>129.72</v>
      </c>
    </row>
    <row r="10098" spans="2:5" ht="50.1" customHeight="1">
      <c r="B10098" s="23">
        <v>4766</v>
      </c>
      <c r="C10098" s="23" t="s">
        <v>10603</v>
      </c>
      <c r="D10098" s="23" t="s">
        <v>12334</v>
      </c>
      <c r="E10098" s="24">
        <v>6</v>
      </c>
    </row>
    <row r="10099" spans="2:5" ht="50.1" customHeight="1">
      <c r="B10099" s="23">
        <v>10963</v>
      </c>
      <c r="C10099" s="23" t="s">
        <v>10604</v>
      </c>
      <c r="D10099" s="23" t="s">
        <v>12293</v>
      </c>
      <c r="E10099" s="24">
        <v>205.59</v>
      </c>
    </row>
    <row r="10100" spans="2:5" ht="50.1" customHeight="1">
      <c r="B10100" s="23">
        <v>10962</v>
      </c>
      <c r="C10100" s="23" t="s">
        <v>10605</v>
      </c>
      <c r="D10100" s="23" t="s">
        <v>12334</v>
      </c>
      <c r="E10100" s="24">
        <v>6.38</v>
      </c>
    </row>
    <row r="10101" spans="2:5" ht="50.1" customHeight="1">
      <c r="B10101" s="23">
        <v>34742</v>
      </c>
      <c r="C10101" s="23" t="s">
        <v>10606</v>
      </c>
      <c r="D10101" s="23" t="s">
        <v>12334</v>
      </c>
      <c r="E10101" s="24">
        <v>5.98</v>
      </c>
    </row>
    <row r="10102" spans="2:5" ht="50.1" customHeight="1">
      <c r="B10102" s="23">
        <v>4773</v>
      </c>
      <c r="C10102" s="23" t="s">
        <v>10607</v>
      </c>
      <c r="D10102" s="23" t="s">
        <v>12293</v>
      </c>
      <c r="E10102" s="24">
        <v>259.52</v>
      </c>
    </row>
    <row r="10103" spans="2:5" ht="50.1" customHeight="1">
      <c r="B10103" s="23">
        <v>34740</v>
      </c>
      <c r="C10103" s="23" t="s">
        <v>10608</v>
      </c>
      <c r="D10103" s="23" t="s">
        <v>12334</v>
      </c>
      <c r="E10103" s="24">
        <v>5.98</v>
      </c>
    </row>
    <row r="10104" spans="2:5" ht="50.1" customHeight="1">
      <c r="B10104" s="23">
        <v>4774</v>
      </c>
      <c r="C10104" s="23" t="s">
        <v>10609</v>
      </c>
      <c r="D10104" s="23" t="s">
        <v>12334</v>
      </c>
      <c r="E10104" s="24">
        <v>6</v>
      </c>
    </row>
    <row r="10105" spans="2:5" ht="50.1" customHeight="1">
      <c r="B10105" s="23">
        <v>4776</v>
      </c>
      <c r="C10105" s="23" t="s">
        <v>10609</v>
      </c>
      <c r="D10105" s="23" t="s">
        <v>12293</v>
      </c>
      <c r="E10105" s="24">
        <v>402.35</v>
      </c>
    </row>
    <row r="10106" spans="2:5" ht="50.1" customHeight="1">
      <c r="B10106" s="23">
        <v>40313</v>
      </c>
      <c r="C10106" s="23" t="s">
        <v>10610</v>
      </c>
      <c r="D10106" s="23" t="s">
        <v>12334</v>
      </c>
      <c r="E10106" s="24">
        <v>5.98</v>
      </c>
    </row>
    <row r="10107" spans="2:5" ht="50.1" customHeight="1">
      <c r="B10107" s="23">
        <v>13340</v>
      </c>
      <c r="C10107" s="23" t="s">
        <v>10611</v>
      </c>
      <c r="D10107" s="23" t="s">
        <v>12293</v>
      </c>
      <c r="E10107" s="24">
        <v>25.37</v>
      </c>
    </row>
    <row r="10108" spans="2:5" ht="50.1" customHeight="1">
      <c r="B10108" s="23">
        <v>10965</v>
      </c>
      <c r="C10108" s="23" t="s">
        <v>10612</v>
      </c>
      <c r="D10108" s="23" t="s">
        <v>12293</v>
      </c>
      <c r="E10108" s="24">
        <v>54.11</v>
      </c>
    </row>
    <row r="10109" spans="2:5" ht="50.1" customHeight="1">
      <c r="B10109" s="23">
        <v>10966</v>
      </c>
      <c r="C10109" s="23" t="s">
        <v>10613</v>
      </c>
      <c r="D10109" s="23" t="s">
        <v>12334</v>
      </c>
      <c r="E10109" s="24">
        <v>6.04</v>
      </c>
    </row>
    <row r="10110" spans="2:5" ht="50.1" customHeight="1">
      <c r="B10110" s="23">
        <v>40537</v>
      </c>
      <c r="C10110" s="23" t="s">
        <v>10614</v>
      </c>
      <c r="D10110" s="23" t="s">
        <v>12334</v>
      </c>
      <c r="E10110" s="24">
        <v>6.61</v>
      </c>
    </row>
    <row r="10111" spans="2:5" ht="50.1" customHeight="1">
      <c r="B10111" s="23">
        <v>40536</v>
      </c>
      <c r="C10111" s="23" t="s">
        <v>10615</v>
      </c>
      <c r="D10111" s="23" t="s">
        <v>12334</v>
      </c>
      <c r="E10111" s="24">
        <v>6.61</v>
      </c>
    </row>
    <row r="10112" spans="2:5" ht="50.1" customHeight="1">
      <c r="B10112" s="23">
        <v>40535</v>
      </c>
      <c r="C10112" s="23" t="s">
        <v>10616</v>
      </c>
      <c r="D10112" s="23" t="s">
        <v>12334</v>
      </c>
      <c r="E10112" s="24">
        <v>6.61</v>
      </c>
    </row>
    <row r="10113" spans="2:5" ht="50.1" customHeight="1">
      <c r="B10113" s="23">
        <v>39427</v>
      </c>
      <c r="C10113" s="23" t="s">
        <v>10617</v>
      </c>
      <c r="D10113" s="23" t="s">
        <v>12293</v>
      </c>
      <c r="E10113" s="24">
        <v>2.59</v>
      </c>
    </row>
    <row r="10114" spans="2:5" ht="50.1" customHeight="1">
      <c r="B10114" s="23">
        <v>39424</v>
      </c>
      <c r="C10114" s="23" t="s">
        <v>10618</v>
      </c>
      <c r="D10114" s="23" t="s">
        <v>12293</v>
      </c>
      <c r="E10114" s="24">
        <v>1.54</v>
      </c>
    </row>
    <row r="10115" spans="2:5" ht="50.1" customHeight="1">
      <c r="B10115" s="23">
        <v>39425</v>
      </c>
      <c r="C10115" s="23" t="s">
        <v>10619</v>
      </c>
      <c r="D10115" s="23" t="s">
        <v>12293</v>
      </c>
      <c r="E10115" s="24">
        <v>1.52</v>
      </c>
    </row>
    <row r="10116" spans="2:5" ht="50.1" customHeight="1">
      <c r="B10116" s="23">
        <v>40664</v>
      </c>
      <c r="C10116" s="23" t="s">
        <v>10620</v>
      </c>
      <c r="D10116" s="23" t="s">
        <v>12334</v>
      </c>
      <c r="E10116" s="24">
        <v>5.67</v>
      </c>
    </row>
    <row r="10117" spans="2:5" ht="50.1" customHeight="1">
      <c r="B10117" s="23">
        <v>34360</v>
      </c>
      <c r="C10117" s="23" t="s">
        <v>10621</v>
      </c>
      <c r="D10117" s="23" t="s">
        <v>12334</v>
      </c>
      <c r="E10117" s="24">
        <v>35.71</v>
      </c>
    </row>
    <row r="10118" spans="2:5" ht="50.1" customHeight="1">
      <c r="B10118" s="23">
        <v>20259</v>
      </c>
      <c r="C10118" s="23" t="s">
        <v>10622</v>
      </c>
      <c r="D10118" s="23" t="s">
        <v>12293</v>
      </c>
      <c r="E10118" s="24">
        <v>8.6999999999999993</v>
      </c>
    </row>
    <row r="10119" spans="2:5" ht="50.1" customHeight="1">
      <c r="B10119" s="23">
        <v>14077</v>
      </c>
      <c r="C10119" s="23" t="s">
        <v>10623</v>
      </c>
      <c r="D10119" s="23" t="s">
        <v>12293</v>
      </c>
      <c r="E10119" s="24">
        <v>133.16</v>
      </c>
    </row>
    <row r="10120" spans="2:5" ht="50.1" customHeight="1">
      <c r="B10120" s="23">
        <v>3678</v>
      </c>
      <c r="C10120" s="23" t="s">
        <v>10624</v>
      </c>
      <c r="D10120" s="23" t="s">
        <v>12293</v>
      </c>
      <c r="E10120" s="24">
        <v>60.18</v>
      </c>
    </row>
    <row r="10121" spans="2:5" ht="50.1" customHeight="1">
      <c r="B10121" s="23">
        <v>39418</v>
      </c>
      <c r="C10121" s="23" t="s">
        <v>10625</v>
      </c>
      <c r="D10121" s="23" t="s">
        <v>12293</v>
      </c>
      <c r="E10121" s="24">
        <v>2.89</v>
      </c>
    </row>
    <row r="10122" spans="2:5" ht="50.1" customHeight="1">
      <c r="B10122" s="23">
        <v>39419</v>
      </c>
      <c r="C10122" s="23" t="s">
        <v>10626</v>
      </c>
      <c r="D10122" s="23" t="s">
        <v>12293</v>
      </c>
      <c r="E10122" s="24">
        <v>3.52</v>
      </c>
    </row>
    <row r="10123" spans="2:5" ht="50.1" customHeight="1">
      <c r="B10123" s="23">
        <v>39420</v>
      </c>
      <c r="C10123" s="23" t="s">
        <v>10627</v>
      </c>
      <c r="D10123" s="23" t="s">
        <v>12293</v>
      </c>
      <c r="E10123" s="24">
        <v>3.89</v>
      </c>
    </row>
    <row r="10124" spans="2:5" ht="50.1" customHeight="1">
      <c r="B10124" s="23">
        <v>39571</v>
      </c>
      <c r="C10124" s="23" t="s">
        <v>10628</v>
      </c>
      <c r="D10124" s="23" t="s">
        <v>12293</v>
      </c>
      <c r="E10124" s="24">
        <v>2.35</v>
      </c>
    </row>
    <row r="10125" spans="2:5" ht="50.1" customHeight="1">
      <c r="B10125" s="23">
        <v>39421</v>
      </c>
      <c r="C10125" s="23" t="s">
        <v>10629</v>
      </c>
      <c r="D10125" s="23" t="s">
        <v>12293</v>
      </c>
      <c r="E10125" s="24">
        <v>3.42</v>
      </c>
    </row>
    <row r="10126" spans="2:5" ht="50.1" customHeight="1">
      <c r="B10126" s="23">
        <v>39422</v>
      </c>
      <c r="C10126" s="23" t="s">
        <v>10630</v>
      </c>
      <c r="D10126" s="23" t="s">
        <v>12293</v>
      </c>
      <c r="E10126" s="24">
        <v>4</v>
      </c>
    </row>
    <row r="10127" spans="2:5" ht="50.1" customHeight="1">
      <c r="B10127" s="23">
        <v>39423</v>
      </c>
      <c r="C10127" s="23" t="s">
        <v>10631</v>
      </c>
      <c r="D10127" s="23" t="s">
        <v>12293</v>
      </c>
      <c r="E10127" s="24">
        <v>4.6399999999999997</v>
      </c>
    </row>
    <row r="10128" spans="2:5" ht="50.1" customHeight="1">
      <c r="B10128" s="23">
        <v>39426</v>
      </c>
      <c r="C10128" s="23" t="s">
        <v>10632</v>
      </c>
      <c r="D10128" s="23" t="s">
        <v>12293</v>
      </c>
      <c r="E10128" s="24">
        <v>10.44</v>
      </c>
    </row>
    <row r="10129" spans="2:5" ht="50.1" customHeight="1">
      <c r="B10129" s="23">
        <v>39429</v>
      </c>
      <c r="C10129" s="23" t="s">
        <v>10633</v>
      </c>
      <c r="D10129" s="23" t="s">
        <v>12293</v>
      </c>
      <c r="E10129" s="24">
        <v>3.29</v>
      </c>
    </row>
    <row r="10130" spans="2:5" ht="50.1" customHeight="1">
      <c r="B10130" s="23">
        <v>39428</v>
      </c>
      <c r="C10130" s="23" t="s">
        <v>10634</v>
      </c>
      <c r="D10130" s="23" t="s">
        <v>12293</v>
      </c>
      <c r="E10130" s="24">
        <v>2.5099999999999998</v>
      </c>
    </row>
    <row r="10131" spans="2:5" ht="50.1" customHeight="1">
      <c r="B10131" s="23">
        <v>39572</v>
      </c>
      <c r="C10131" s="23" t="s">
        <v>10635</v>
      </c>
      <c r="D10131" s="23" t="s">
        <v>12293</v>
      </c>
      <c r="E10131" s="24">
        <v>2.17</v>
      </c>
    </row>
    <row r="10132" spans="2:5" ht="50.1" customHeight="1">
      <c r="B10132" s="23">
        <v>39570</v>
      </c>
      <c r="C10132" s="23" t="s">
        <v>10636</v>
      </c>
      <c r="D10132" s="23" t="s">
        <v>12293</v>
      </c>
      <c r="E10132" s="24">
        <v>2.31</v>
      </c>
    </row>
    <row r="10133" spans="2:5" ht="50.1" customHeight="1">
      <c r="B10133" s="23">
        <v>39569</v>
      </c>
      <c r="C10133" s="23" t="s">
        <v>10637</v>
      </c>
      <c r="D10133" s="23" t="s">
        <v>12293</v>
      </c>
      <c r="E10133" s="24">
        <v>2.2799999999999998</v>
      </c>
    </row>
    <row r="10134" spans="2:5" ht="50.1" customHeight="1">
      <c r="B10134" s="23">
        <v>11552</v>
      </c>
      <c r="C10134" s="23" t="s">
        <v>10638</v>
      </c>
      <c r="D10134" s="23" t="s">
        <v>12293</v>
      </c>
      <c r="E10134" s="24">
        <v>8.02</v>
      </c>
    </row>
    <row r="10135" spans="2:5" ht="50.1" customHeight="1">
      <c r="B10135" s="23">
        <v>40598</v>
      </c>
      <c r="C10135" s="23" t="s">
        <v>10639</v>
      </c>
      <c r="D10135" s="23" t="s">
        <v>12334</v>
      </c>
      <c r="E10135" s="24">
        <v>6.61</v>
      </c>
    </row>
    <row r="10136" spans="2:5" ht="50.1" customHeight="1">
      <c r="B10136" s="23">
        <v>39029</v>
      </c>
      <c r="C10136" s="23" t="s">
        <v>10640</v>
      </c>
      <c r="D10136" s="23" t="s">
        <v>12293</v>
      </c>
      <c r="E10136" s="24">
        <v>7.37</v>
      </c>
    </row>
    <row r="10137" spans="2:5" ht="50.1" customHeight="1">
      <c r="B10137" s="23">
        <v>39028</v>
      </c>
      <c r="C10137" s="23" t="s">
        <v>10641</v>
      </c>
      <c r="D10137" s="23" t="s">
        <v>12293</v>
      </c>
      <c r="E10137" s="24">
        <v>4.29</v>
      </c>
    </row>
    <row r="10138" spans="2:5" ht="50.1" customHeight="1">
      <c r="B10138" s="23">
        <v>39328</v>
      </c>
      <c r="C10138" s="23" t="s">
        <v>10642</v>
      </c>
      <c r="D10138" s="23" t="s">
        <v>12293</v>
      </c>
      <c r="E10138" s="24">
        <v>2.36</v>
      </c>
    </row>
    <row r="10139" spans="2:5" ht="50.1" customHeight="1">
      <c r="B10139" s="23">
        <v>38541</v>
      </c>
      <c r="C10139" s="23" t="s">
        <v>10643</v>
      </c>
      <c r="D10139" s="23" t="s">
        <v>12296</v>
      </c>
      <c r="E10139" s="24">
        <v>1889539.45</v>
      </c>
    </row>
    <row r="10140" spans="2:5" ht="50.1" customHeight="1">
      <c r="B10140" s="23">
        <v>38542</v>
      </c>
      <c r="C10140" s="23" t="s">
        <v>10644</v>
      </c>
      <c r="D10140" s="23" t="s">
        <v>12296</v>
      </c>
      <c r="E10140" s="24">
        <v>2938157.87</v>
      </c>
    </row>
    <row r="10141" spans="2:5" ht="50.1" customHeight="1">
      <c r="B10141" s="23">
        <v>38543</v>
      </c>
      <c r="C10141" s="23" t="s">
        <v>10645</v>
      </c>
      <c r="D10141" s="23" t="s">
        <v>12296</v>
      </c>
      <c r="E10141" s="24">
        <v>719342.12</v>
      </c>
    </row>
    <row r="10142" spans="2:5" ht="50.1" customHeight="1">
      <c r="B10142" s="23">
        <v>40406</v>
      </c>
      <c r="C10142" s="23" t="s">
        <v>10646</v>
      </c>
      <c r="D10142" s="23" t="s">
        <v>12296</v>
      </c>
      <c r="E10142" s="24">
        <v>36364.86</v>
      </c>
    </row>
    <row r="10143" spans="2:5" ht="50.1" customHeight="1">
      <c r="B10143" s="23">
        <v>40789</v>
      </c>
      <c r="C10143" s="23" t="s">
        <v>10647</v>
      </c>
      <c r="D10143" s="23" t="s">
        <v>12296</v>
      </c>
      <c r="E10143" s="24">
        <v>5240.55</v>
      </c>
    </row>
    <row r="10144" spans="2:5" ht="50.1" customHeight="1">
      <c r="B10144" s="23">
        <v>40791</v>
      </c>
      <c r="C10144" s="23" t="s">
        <v>10648</v>
      </c>
      <c r="D10144" s="23" t="s">
        <v>12296</v>
      </c>
      <c r="E10144" s="24">
        <v>16405.2</v>
      </c>
    </row>
    <row r="10145" spans="2:5" ht="50.1" customHeight="1">
      <c r="B10145" s="23">
        <v>11651</v>
      </c>
      <c r="C10145" s="23" t="s">
        <v>10649</v>
      </c>
      <c r="D10145" s="23" t="s">
        <v>12296</v>
      </c>
      <c r="E10145" s="24">
        <v>8972.23</v>
      </c>
    </row>
    <row r="10146" spans="2:5" ht="50.1" customHeight="1">
      <c r="B10146" s="23">
        <v>42002</v>
      </c>
      <c r="C10146" s="23" t="s">
        <v>10650</v>
      </c>
      <c r="D10146" s="23" t="s">
        <v>12296</v>
      </c>
      <c r="E10146" s="24">
        <v>616098.79</v>
      </c>
    </row>
    <row r="10147" spans="2:5" ht="50.1" customHeight="1">
      <c r="B10147" s="23">
        <v>40435</v>
      </c>
      <c r="C10147" s="23" t="s">
        <v>10651</v>
      </c>
      <c r="D10147" s="23" t="s">
        <v>12296</v>
      </c>
      <c r="E10147" s="24">
        <v>394625</v>
      </c>
    </row>
    <row r="10148" spans="2:5" ht="50.1" customHeight="1">
      <c r="B10148" s="23">
        <v>39012</v>
      </c>
      <c r="C10148" s="23" t="s">
        <v>10652</v>
      </c>
      <c r="D10148" s="23" t="s">
        <v>12296</v>
      </c>
      <c r="E10148" s="24">
        <v>411736.63</v>
      </c>
    </row>
    <row r="10149" spans="2:5" ht="50.1" customHeight="1">
      <c r="B10149" s="23">
        <v>5327</v>
      </c>
      <c r="C10149" s="23" t="s">
        <v>10653</v>
      </c>
      <c r="D10149" s="23" t="s">
        <v>12334</v>
      </c>
      <c r="E10149" s="24">
        <v>33.14</v>
      </c>
    </row>
    <row r="10150" spans="2:5" ht="50.1" customHeight="1">
      <c r="B10150" s="23">
        <v>35274</v>
      </c>
      <c r="C10150" s="23" t="s">
        <v>10654</v>
      </c>
      <c r="D10150" s="23" t="s">
        <v>12293</v>
      </c>
      <c r="E10150" s="24">
        <v>37.58</v>
      </c>
    </row>
    <row r="10151" spans="2:5" ht="50.1" customHeight="1">
      <c r="B10151" s="23">
        <v>35275</v>
      </c>
      <c r="C10151" s="23" t="s">
        <v>10655</v>
      </c>
      <c r="D10151" s="23" t="s">
        <v>12293</v>
      </c>
      <c r="E10151" s="24">
        <v>80.260000000000005</v>
      </c>
    </row>
    <row r="10152" spans="2:5" ht="50.1" customHeight="1">
      <c r="B10152" s="23">
        <v>35276</v>
      </c>
      <c r="C10152" s="23" t="s">
        <v>10656</v>
      </c>
      <c r="D10152" s="23" t="s">
        <v>12293</v>
      </c>
      <c r="E10152" s="24">
        <v>131.24</v>
      </c>
    </row>
    <row r="10153" spans="2:5" ht="50.1" customHeight="1">
      <c r="B10153" s="23">
        <v>38386</v>
      </c>
      <c r="C10153" s="23" t="s">
        <v>10657</v>
      </c>
      <c r="D10153" s="23" t="s">
        <v>12296</v>
      </c>
      <c r="E10153" s="24">
        <v>3.66</v>
      </c>
    </row>
    <row r="10154" spans="2:5" ht="50.1" customHeight="1">
      <c r="B10154" s="23">
        <v>11091</v>
      </c>
      <c r="C10154" s="23" t="s">
        <v>10658</v>
      </c>
      <c r="D10154" s="23" t="s">
        <v>12296</v>
      </c>
      <c r="E10154" s="24">
        <v>1.07</v>
      </c>
    </row>
    <row r="10155" spans="2:5" ht="50.1" customHeight="1">
      <c r="B10155" s="23">
        <v>37586</v>
      </c>
      <c r="C10155" s="23" t="s">
        <v>10659</v>
      </c>
      <c r="D10155" s="23" t="s">
        <v>12307</v>
      </c>
      <c r="E10155" s="24">
        <v>48.08</v>
      </c>
    </row>
    <row r="10156" spans="2:5" ht="50.1" customHeight="1">
      <c r="B10156" s="23">
        <v>37395</v>
      </c>
      <c r="C10156" s="23" t="s">
        <v>10660</v>
      </c>
      <c r="D10156" s="23" t="s">
        <v>12307</v>
      </c>
      <c r="E10156" s="24">
        <v>41.34</v>
      </c>
    </row>
    <row r="10157" spans="2:5" ht="50.1" customHeight="1">
      <c r="B10157" s="23">
        <v>14147</v>
      </c>
      <c r="C10157" s="23" t="s">
        <v>10661</v>
      </c>
      <c r="D10157" s="23" t="s">
        <v>12307</v>
      </c>
      <c r="E10157" s="24">
        <v>54.84</v>
      </c>
    </row>
    <row r="10158" spans="2:5" ht="50.1" customHeight="1">
      <c r="B10158" s="23">
        <v>37396</v>
      </c>
      <c r="C10158" s="23" t="s">
        <v>10662</v>
      </c>
      <c r="D10158" s="23" t="s">
        <v>12307</v>
      </c>
      <c r="E10158" s="24">
        <v>33.82</v>
      </c>
    </row>
    <row r="10159" spans="2:5" ht="50.1" customHeight="1">
      <c r="B10159" s="23">
        <v>37397</v>
      </c>
      <c r="C10159" s="23" t="s">
        <v>10663</v>
      </c>
      <c r="D10159" s="23" t="s">
        <v>12307</v>
      </c>
      <c r="E10159" s="24">
        <v>35.43</v>
      </c>
    </row>
    <row r="10160" spans="2:5" ht="50.1" customHeight="1">
      <c r="B10160" s="23">
        <v>11559</v>
      </c>
      <c r="C10160" s="23" t="s">
        <v>10664</v>
      </c>
      <c r="D10160" s="23" t="s">
        <v>12296</v>
      </c>
      <c r="E10160" s="24">
        <v>3.69</v>
      </c>
    </row>
    <row r="10161" spans="2:5" ht="50.1" customHeight="1">
      <c r="B10161" s="23">
        <v>444</v>
      </c>
      <c r="C10161" s="23" t="s">
        <v>10665</v>
      </c>
      <c r="D10161" s="23" t="s">
        <v>12296</v>
      </c>
      <c r="E10161" s="24">
        <v>18.95</v>
      </c>
    </row>
    <row r="10162" spans="2:5" ht="50.1" customHeight="1">
      <c r="B10162" s="23">
        <v>445</v>
      </c>
      <c r="C10162" s="23" t="s">
        <v>10666</v>
      </c>
      <c r="D10162" s="23" t="s">
        <v>12296</v>
      </c>
      <c r="E10162" s="24">
        <v>25.94</v>
      </c>
    </row>
    <row r="10163" spans="2:5" ht="50.1" customHeight="1">
      <c r="B10163" s="23">
        <v>4783</v>
      </c>
      <c r="C10163" s="23" t="s">
        <v>10667</v>
      </c>
      <c r="D10163" s="23" t="s">
        <v>12331</v>
      </c>
      <c r="E10163" s="24">
        <v>16.13</v>
      </c>
    </row>
    <row r="10164" spans="2:5" ht="50.1" customHeight="1">
      <c r="B10164" s="23">
        <v>41079</v>
      </c>
      <c r="C10164" s="23" t="s">
        <v>10668</v>
      </c>
      <c r="D10164" s="23" t="s">
        <v>12304</v>
      </c>
      <c r="E10164" s="24">
        <v>2855.55</v>
      </c>
    </row>
    <row r="10165" spans="2:5" ht="50.1" customHeight="1">
      <c r="B10165" s="23">
        <v>12874</v>
      </c>
      <c r="C10165" s="23" t="s">
        <v>10669</v>
      </c>
      <c r="D10165" s="23" t="s">
        <v>12331</v>
      </c>
      <c r="E10165" s="24">
        <v>16.13</v>
      </c>
    </row>
    <row r="10166" spans="2:5" ht="50.1" customHeight="1">
      <c r="B10166" s="23">
        <v>41082</v>
      </c>
      <c r="C10166" s="23" t="s">
        <v>10670</v>
      </c>
      <c r="D10166" s="23" t="s">
        <v>12304</v>
      </c>
      <c r="E10166" s="24">
        <v>2855.55</v>
      </c>
    </row>
    <row r="10167" spans="2:5" ht="50.1" customHeight="1">
      <c r="B10167" s="23">
        <v>4785</v>
      </c>
      <c r="C10167" s="23" t="s">
        <v>10671</v>
      </c>
      <c r="D10167" s="23" t="s">
        <v>12331</v>
      </c>
      <c r="E10167" s="24">
        <v>17.34</v>
      </c>
    </row>
    <row r="10168" spans="2:5" ht="50.1" customHeight="1">
      <c r="B10168" s="23">
        <v>41081</v>
      </c>
      <c r="C10168" s="23" t="s">
        <v>10672</v>
      </c>
      <c r="D10168" s="23" t="s">
        <v>12304</v>
      </c>
      <c r="E10168" s="24">
        <v>3071.43</v>
      </c>
    </row>
    <row r="10169" spans="2:5" ht="50.1" customHeight="1">
      <c r="B10169" s="23">
        <v>4801</v>
      </c>
      <c r="C10169" s="23" t="s">
        <v>10673</v>
      </c>
      <c r="D10169" s="23" t="s">
        <v>12297</v>
      </c>
      <c r="E10169" s="24">
        <v>35.82</v>
      </c>
    </row>
    <row r="10170" spans="2:5" ht="50.1" customHeight="1">
      <c r="B10170" s="23">
        <v>4794</v>
      </c>
      <c r="C10170" s="23" t="s">
        <v>10674</v>
      </c>
      <c r="D10170" s="23" t="s">
        <v>12297</v>
      </c>
      <c r="E10170" s="24">
        <v>163.15</v>
      </c>
    </row>
    <row r="10171" spans="2:5" ht="50.1" customHeight="1">
      <c r="B10171" s="23">
        <v>4796</v>
      </c>
      <c r="C10171" s="23" t="s">
        <v>10675</v>
      </c>
      <c r="D10171" s="23" t="s">
        <v>12297</v>
      </c>
      <c r="E10171" s="24">
        <v>99.1</v>
      </c>
    </row>
    <row r="10172" spans="2:5" ht="50.1" customHeight="1">
      <c r="B10172" s="23">
        <v>4800</v>
      </c>
      <c r="C10172" s="23" t="s">
        <v>10676</v>
      </c>
      <c r="D10172" s="23" t="s">
        <v>12297</v>
      </c>
      <c r="E10172" s="24">
        <v>27.25</v>
      </c>
    </row>
    <row r="10173" spans="2:5" ht="50.1" customHeight="1">
      <c r="B10173" s="23">
        <v>4795</v>
      </c>
      <c r="C10173" s="23" t="s">
        <v>10677</v>
      </c>
      <c r="D10173" s="23" t="s">
        <v>12297</v>
      </c>
      <c r="E10173" s="24">
        <v>158.82</v>
      </c>
    </row>
    <row r="10174" spans="2:5" ht="50.1" customHeight="1">
      <c r="B10174" s="23">
        <v>39694</v>
      </c>
      <c r="C10174" s="23" t="s">
        <v>10678</v>
      </c>
      <c r="D10174" s="23" t="s">
        <v>12297</v>
      </c>
      <c r="E10174" s="24">
        <v>204.18</v>
      </c>
    </row>
    <row r="10175" spans="2:5" ht="50.1" customHeight="1">
      <c r="B10175" s="23">
        <v>1292</v>
      </c>
      <c r="C10175" s="23" t="s">
        <v>10679</v>
      </c>
      <c r="D10175" s="23" t="s">
        <v>12297</v>
      </c>
      <c r="E10175" s="24">
        <v>40.479999999999997</v>
      </c>
    </row>
    <row r="10176" spans="2:5" ht="50.1" customHeight="1">
      <c r="B10176" s="23">
        <v>1287</v>
      </c>
      <c r="C10176" s="23" t="s">
        <v>10680</v>
      </c>
      <c r="D10176" s="23" t="s">
        <v>12297</v>
      </c>
      <c r="E10176" s="24">
        <v>19.86</v>
      </c>
    </row>
    <row r="10177" spans="2:5" ht="50.1" customHeight="1">
      <c r="B10177" s="23">
        <v>1297</v>
      </c>
      <c r="C10177" s="23" t="s">
        <v>10681</v>
      </c>
      <c r="D10177" s="23" t="s">
        <v>12297</v>
      </c>
      <c r="E10177" s="24">
        <v>16.47</v>
      </c>
    </row>
    <row r="10178" spans="2:5" ht="50.1" customHeight="1">
      <c r="B10178" s="23">
        <v>4786</v>
      </c>
      <c r="C10178" s="23" t="s">
        <v>10682</v>
      </c>
      <c r="D10178" s="23" t="s">
        <v>12297</v>
      </c>
      <c r="E10178" s="24">
        <v>51</v>
      </c>
    </row>
    <row r="10179" spans="2:5" ht="50.1" customHeight="1">
      <c r="B10179" s="23">
        <v>10840</v>
      </c>
      <c r="C10179" s="23" t="s">
        <v>10683</v>
      </c>
      <c r="D10179" s="23" t="s">
        <v>12297</v>
      </c>
      <c r="E10179" s="24">
        <v>280</v>
      </c>
    </row>
    <row r="10180" spans="2:5" ht="50.1" customHeight="1">
      <c r="B10180" s="23">
        <v>10841</v>
      </c>
      <c r="C10180" s="23" t="s">
        <v>10684</v>
      </c>
      <c r="D10180" s="23" t="s">
        <v>12297</v>
      </c>
      <c r="E10180" s="24">
        <v>211.32</v>
      </c>
    </row>
    <row r="10181" spans="2:5" ht="50.1" customHeight="1">
      <c r="B10181" s="23">
        <v>25980</v>
      </c>
      <c r="C10181" s="23" t="s">
        <v>10685</v>
      </c>
      <c r="D10181" s="23" t="s">
        <v>12297</v>
      </c>
      <c r="E10181" s="24">
        <v>270.02</v>
      </c>
    </row>
    <row r="10182" spans="2:5" ht="50.1" customHeight="1">
      <c r="B10182" s="23">
        <v>10842</v>
      </c>
      <c r="C10182" s="23" t="s">
        <v>10686</v>
      </c>
      <c r="D10182" s="23" t="s">
        <v>12297</v>
      </c>
      <c r="E10182" s="24">
        <v>305.24</v>
      </c>
    </row>
    <row r="10183" spans="2:5" ht="50.1" customHeight="1">
      <c r="B10183" s="23">
        <v>21108</v>
      </c>
      <c r="C10183" s="23" t="s">
        <v>10687</v>
      </c>
      <c r="D10183" s="23" t="s">
        <v>12297</v>
      </c>
      <c r="E10183" s="24">
        <v>53.96</v>
      </c>
    </row>
    <row r="10184" spans="2:5" ht="50.1" customHeight="1">
      <c r="B10184" s="23">
        <v>38180</v>
      </c>
      <c r="C10184" s="23" t="s">
        <v>10688</v>
      </c>
      <c r="D10184" s="23" t="s">
        <v>12297</v>
      </c>
      <c r="E10184" s="24">
        <v>79.78</v>
      </c>
    </row>
    <row r="10185" spans="2:5" ht="50.1" customHeight="1">
      <c r="B10185" s="23">
        <v>40648</v>
      </c>
      <c r="C10185" s="23" t="s">
        <v>10689</v>
      </c>
      <c r="D10185" s="23" t="s">
        <v>12297</v>
      </c>
      <c r="E10185" s="24">
        <v>97.92</v>
      </c>
    </row>
    <row r="10186" spans="2:5" ht="50.1" customHeight="1">
      <c r="B10186" s="23">
        <v>40649</v>
      </c>
      <c r="C10186" s="23" t="s">
        <v>10690</v>
      </c>
      <c r="D10186" s="23" t="s">
        <v>12297</v>
      </c>
      <c r="E10186" s="24">
        <v>57.03</v>
      </c>
    </row>
    <row r="10187" spans="2:5" ht="50.1" customHeight="1">
      <c r="B10187" s="23">
        <v>40650</v>
      </c>
      <c r="C10187" s="23" t="s">
        <v>10691</v>
      </c>
      <c r="D10187" s="23" t="s">
        <v>12297</v>
      </c>
      <c r="E10187" s="24">
        <v>73.44</v>
      </c>
    </row>
    <row r="10188" spans="2:5" ht="50.1" customHeight="1">
      <c r="B10188" s="23">
        <v>40651</v>
      </c>
      <c r="C10188" s="23" t="s">
        <v>10692</v>
      </c>
      <c r="D10188" s="23" t="s">
        <v>12297</v>
      </c>
      <c r="E10188" s="24">
        <v>135.44999999999999</v>
      </c>
    </row>
    <row r="10189" spans="2:5" ht="50.1" customHeight="1">
      <c r="B10189" s="23">
        <v>40652</v>
      </c>
      <c r="C10189" s="23" t="s">
        <v>10693</v>
      </c>
      <c r="D10189" s="23" t="s">
        <v>12297</v>
      </c>
      <c r="E10189" s="24">
        <v>72.62</v>
      </c>
    </row>
    <row r="10190" spans="2:5" ht="50.1" customHeight="1">
      <c r="B10190" s="23">
        <v>40647</v>
      </c>
      <c r="C10190" s="23" t="s">
        <v>10694</v>
      </c>
      <c r="D10190" s="23" t="s">
        <v>12297</v>
      </c>
      <c r="E10190" s="24">
        <v>79.959999999999994</v>
      </c>
    </row>
    <row r="10191" spans="2:5" ht="50.1" customHeight="1">
      <c r="B10191" s="23">
        <v>40653</v>
      </c>
      <c r="C10191" s="23" t="s">
        <v>10695</v>
      </c>
      <c r="D10191" s="23" t="s">
        <v>12297</v>
      </c>
      <c r="E10191" s="24">
        <v>61.2</v>
      </c>
    </row>
    <row r="10192" spans="2:5" ht="50.1" customHeight="1">
      <c r="B10192" s="23">
        <v>36178</v>
      </c>
      <c r="C10192" s="23" t="s">
        <v>10696</v>
      </c>
      <c r="D10192" s="23" t="s">
        <v>12296</v>
      </c>
      <c r="E10192" s="24">
        <v>7.56</v>
      </c>
    </row>
    <row r="10193" spans="2:5" ht="50.1" customHeight="1">
      <c r="B10193" s="23">
        <v>38195</v>
      </c>
      <c r="C10193" s="23" t="s">
        <v>10697</v>
      </c>
      <c r="D10193" s="23" t="s">
        <v>12297</v>
      </c>
      <c r="E10193" s="24">
        <v>63.73</v>
      </c>
    </row>
    <row r="10194" spans="2:5" ht="50.1" customHeight="1">
      <c r="B10194" s="23">
        <v>38181</v>
      </c>
      <c r="C10194" s="23" t="s">
        <v>10698</v>
      </c>
      <c r="D10194" s="23" t="s">
        <v>12297</v>
      </c>
      <c r="E10194" s="24">
        <v>108.92</v>
      </c>
    </row>
    <row r="10195" spans="2:5" ht="50.1" customHeight="1">
      <c r="B10195" s="23">
        <v>38182</v>
      </c>
      <c r="C10195" s="23" t="s">
        <v>10699</v>
      </c>
      <c r="D10195" s="23" t="s">
        <v>12297</v>
      </c>
      <c r="E10195" s="24">
        <v>103.75</v>
      </c>
    </row>
    <row r="10196" spans="2:5" ht="50.1" customHeight="1">
      <c r="B10196" s="23">
        <v>38186</v>
      </c>
      <c r="C10196" s="23" t="s">
        <v>10700</v>
      </c>
      <c r="D10196" s="23" t="s">
        <v>12297</v>
      </c>
      <c r="E10196" s="24">
        <v>269.68</v>
      </c>
    </row>
    <row r="10197" spans="2:5" ht="50.1" customHeight="1">
      <c r="B10197" s="23">
        <v>38185</v>
      </c>
      <c r="C10197" s="23" t="s">
        <v>10701</v>
      </c>
      <c r="D10197" s="23" t="s">
        <v>12297</v>
      </c>
      <c r="E10197" s="24">
        <v>240.11</v>
      </c>
    </row>
    <row r="10198" spans="2:5" ht="50.1" customHeight="1">
      <c r="B10198" s="23">
        <v>40654</v>
      </c>
      <c r="C10198" s="23" t="s">
        <v>10702</v>
      </c>
      <c r="D10198" s="23" t="s">
        <v>12297</v>
      </c>
      <c r="E10198" s="24">
        <v>95.06</v>
      </c>
    </row>
    <row r="10199" spans="2:5" ht="50.1" customHeight="1">
      <c r="B10199" s="23">
        <v>25981</v>
      </c>
      <c r="C10199" s="23" t="s">
        <v>10703</v>
      </c>
      <c r="D10199" s="23" t="s">
        <v>12297</v>
      </c>
      <c r="E10199" s="24">
        <v>223.06</v>
      </c>
    </row>
    <row r="10200" spans="2:5" ht="50.1" customHeight="1">
      <c r="B10200" s="23">
        <v>4822</v>
      </c>
      <c r="C10200" s="23" t="s">
        <v>10704</v>
      </c>
      <c r="D10200" s="23" t="s">
        <v>12297</v>
      </c>
      <c r="E10200" s="24">
        <v>282.14</v>
      </c>
    </row>
    <row r="10201" spans="2:5" ht="50.1" customHeight="1">
      <c r="B10201" s="23">
        <v>4818</v>
      </c>
      <c r="C10201" s="23" t="s">
        <v>10705</v>
      </c>
      <c r="D10201" s="23" t="s">
        <v>12297</v>
      </c>
      <c r="E10201" s="24">
        <v>290</v>
      </c>
    </row>
    <row r="10202" spans="2:5" ht="50.1" customHeight="1">
      <c r="B10202" s="23">
        <v>39567</v>
      </c>
      <c r="C10202" s="23" t="s">
        <v>10706</v>
      </c>
      <c r="D10202" s="23" t="s">
        <v>12297</v>
      </c>
      <c r="E10202" s="24">
        <v>49.26</v>
      </c>
    </row>
    <row r="10203" spans="2:5" ht="50.1" customHeight="1">
      <c r="B10203" s="23">
        <v>39566</v>
      </c>
      <c r="C10203" s="23" t="s">
        <v>10707</v>
      </c>
      <c r="D10203" s="23" t="s">
        <v>12297</v>
      </c>
      <c r="E10203" s="24">
        <v>56.89</v>
      </c>
    </row>
    <row r="10204" spans="2:5" ht="50.1" customHeight="1">
      <c r="B10204" s="23">
        <v>11062</v>
      </c>
      <c r="C10204" s="23" t="s">
        <v>10708</v>
      </c>
      <c r="D10204" s="23" t="s">
        <v>12297</v>
      </c>
      <c r="E10204" s="24">
        <v>38.200000000000003</v>
      </c>
    </row>
    <row r="10205" spans="2:5" ht="50.1" customHeight="1">
      <c r="B10205" s="23">
        <v>11063</v>
      </c>
      <c r="C10205" s="23" t="s">
        <v>10709</v>
      </c>
      <c r="D10205" s="23" t="s">
        <v>12297</v>
      </c>
      <c r="E10205" s="24">
        <v>36.979999999999997</v>
      </c>
    </row>
    <row r="10206" spans="2:5" ht="50.1" customHeight="1">
      <c r="B10206" s="23">
        <v>13521</v>
      </c>
      <c r="C10206" s="23" t="s">
        <v>10710</v>
      </c>
      <c r="D10206" s="23" t="s">
        <v>12296</v>
      </c>
      <c r="E10206" s="24">
        <v>79.2</v>
      </c>
    </row>
    <row r="10207" spans="2:5" ht="50.1" customHeight="1">
      <c r="B10207" s="23">
        <v>10851</v>
      </c>
      <c r="C10207" s="23" t="s">
        <v>10711</v>
      </c>
      <c r="D10207" s="23" t="s">
        <v>12296</v>
      </c>
      <c r="E10207" s="24">
        <v>43.4</v>
      </c>
    </row>
    <row r="10208" spans="2:5" ht="50.1" customHeight="1">
      <c r="B10208" s="23">
        <v>39515</v>
      </c>
      <c r="C10208" s="23" t="s">
        <v>10712</v>
      </c>
      <c r="D10208" s="23" t="s">
        <v>12296</v>
      </c>
      <c r="E10208" s="24">
        <v>30.75</v>
      </c>
    </row>
    <row r="10209" spans="2:5" ht="50.1" customHeight="1">
      <c r="B10209" s="23">
        <v>39516</v>
      </c>
      <c r="C10209" s="23" t="s">
        <v>10713</v>
      </c>
      <c r="D10209" s="23" t="s">
        <v>12296</v>
      </c>
      <c r="E10209" s="24">
        <v>25.92</v>
      </c>
    </row>
    <row r="10210" spans="2:5" ht="50.1" customHeight="1">
      <c r="B10210" s="23">
        <v>39514</v>
      </c>
      <c r="C10210" s="23" t="s">
        <v>10714</v>
      </c>
      <c r="D10210" s="23" t="s">
        <v>12296</v>
      </c>
      <c r="E10210" s="24">
        <v>16.13</v>
      </c>
    </row>
    <row r="10211" spans="2:5" ht="50.1" customHeight="1">
      <c r="B10211" s="23">
        <v>4812</v>
      </c>
      <c r="C10211" s="23" t="s">
        <v>10715</v>
      </c>
      <c r="D10211" s="23" t="s">
        <v>12297</v>
      </c>
      <c r="E10211" s="24">
        <v>13.61</v>
      </c>
    </row>
    <row r="10212" spans="2:5" ht="50.1" customHeight="1">
      <c r="B10212" s="23">
        <v>10849</v>
      </c>
      <c r="C10212" s="23" t="s">
        <v>10716</v>
      </c>
      <c r="D10212" s="23" t="s">
        <v>12296</v>
      </c>
      <c r="E10212" s="24">
        <v>1152.01</v>
      </c>
    </row>
    <row r="10213" spans="2:5" ht="50.1" customHeight="1">
      <c r="B10213" s="23">
        <v>10848</v>
      </c>
      <c r="C10213" s="23" t="s">
        <v>10717</v>
      </c>
      <c r="D10213" s="23" t="s">
        <v>12296</v>
      </c>
      <c r="E10213" s="24">
        <v>723.6</v>
      </c>
    </row>
    <row r="10214" spans="2:5" ht="50.1" customHeight="1">
      <c r="B10214" s="23">
        <v>4813</v>
      </c>
      <c r="C10214" s="23" t="s">
        <v>10718</v>
      </c>
      <c r="D10214" s="23" t="s">
        <v>12297</v>
      </c>
      <c r="E10214" s="24">
        <v>240</v>
      </c>
    </row>
    <row r="10215" spans="2:5" ht="50.1" customHeight="1">
      <c r="B10215" s="23">
        <v>37560</v>
      </c>
      <c r="C10215" s="23" t="s">
        <v>10719</v>
      </c>
      <c r="D10215" s="23" t="s">
        <v>12296</v>
      </c>
      <c r="E10215" s="24">
        <v>19.68</v>
      </c>
    </row>
    <row r="10216" spans="2:5" ht="50.1" customHeight="1">
      <c r="B10216" s="23">
        <v>37557</v>
      </c>
      <c r="C10216" s="23" t="s">
        <v>10720</v>
      </c>
      <c r="D10216" s="23" t="s">
        <v>12296</v>
      </c>
      <c r="E10216" s="24">
        <v>5.97</v>
      </c>
    </row>
    <row r="10217" spans="2:5" ht="50.1" customHeight="1">
      <c r="B10217" s="23">
        <v>37556</v>
      </c>
      <c r="C10217" s="23" t="s">
        <v>10721</v>
      </c>
      <c r="D10217" s="23" t="s">
        <v>12296</v>
      </c>
      <c r="E10217" s="24">
        <v>11.56</v>
      </c>
    </row>
    <row r="10218" spans="2:5" ht="50.1" customHeight="1">
      <c r="B10218" s="23">
        <v>37559</v>
      </c>
      <c r="C10218" s="23" t="s">
        <v>10722</v>
      </c>
      <c r="D10218" s="23" t="s">
        <v>12296</v>
      </c>
      <c r="E10218" s="24">
        <v>14.18</v>
      </c>
    </row>
    <row r="10219" spans="2:5" ht="50.1" customHeight="1">
      <c r="B10219" s="23">
        <v>37539</v>
      </c>
      <c r="C10219" s="23" t="s">
        <v>10723</v>
      </c>
      <c r="D10219" s="23" t="s">
        <v>12296</v>
      </c>
      <c r="E10219" s="24">
        <v>10</v>
      </c>
    </row>
    <row r="10220" spans="2:5" ht="50.1" customHeight="1">
      <c r="B10220" s="23">
        <v>37558</v>
      </c>
      <c r="C10220" s="23" t="s">
        <v>10724</v>
      </c>
      <c r="D10220" s="23" t="s">
        <v>12296</v>
      </c>
      <c r="E10220" s="24">
        <v>18.64</v>
      </c>
    </row>
    <row r="10221" spans="2:5" ht="50.1" customHeight="1">
      <c r="B10221" s="23">
        <v>34723</v>
      </c>
      <c r="C10221" s="23" t="s">
        <v>10725</v>
      </c>
      <c r="D10221" s="23" t="s">
        <v>12297</v>
      </c>
      <c r="E10221" s="24">
        <v>554.4</v>
      </c>
    </row>
    <row r="10222" spans="2:5" ht="50.1" customHeight="1">
      <c r="B10222" s="23">
        <v>34721</v>
      </c>
      <c r="C10222" s="23" t="s">
        <v>10726</v>
      </c>
      <c r="D10222" s="23" t="s">
        <v>12297</v>
      </c>
      <c r="E10222" s="24">
        <v>691.2</v>
      </c>
    </row>
    <row r="10223" spans="2:5" ht="50.1" customHeight="1">
      <c r="B10223" s="23">
        <v>4309</v>
      </c>
      <c r="C10223" s="23" t="s">
        <v>10727</v>
      </c>
      <c r="D10223" s="23" t="s">
        <v>12296</v>
      </c>
      <c r="E10223" s="24">
        <v>4.8099999999999996</v>
      </c>
    </row>
    <row r="10224" spans="2:5" ht="50.1" customHeight="1">
      <c r="B10224" s="23">
        <v>4307</v>
      </c>
      <c r="C10224" s="23" t="s">
        <v>10728</v>
      </c>
      <c r="D10224" s="23" t="s">
        <v>12296</v>
      </c>
      <c r="E10224" s="24">
        <v>8.24</v>
      </c>
    </row>
    <row r="10225" spans="2:5" ht="50.1" customHeight="1">
      <c r="B10225" s="23">
        <v>10850</v>
      </c>
      <c r="C10225" s="23" t="s">
        <v>10729</v>
      </c>
      <c r="D10225" s="23" t="s">
        <v>12296</v>
      </c>
      <c r="E10225" s="24">
        <v>36</v>
      </c>
    </row>
    <row r="10226" spans="2:5" ht="50.1" customHeight="1">
      <c r="B10226" s="23">
        <v>42438</v>
      </c>
      <c r="C10226" s="23" t="s">
        <v>10730</v>
      </c>
      <c r="D10226" s="23" t="s">
        <v>12296</v>
      </c>
      <c r="E10226" s="24">
        <v>1978.43</v>
      </c>
    </row>
    <row r="10227" spans="2:5" ht="50.1" customHeight="1">
      <c r="B10227" s="23">
        <v>4792</v>
      </c>
      <c r="C10227" s="23" t="s">
        <v>10731</v>
      </c>
      <c r="D10227" s="23" t="s">
        <v>12297</v>
      </c>
      <c r="E10227" s="24">
        <v>76.59</v>
      </c>
    </row>
    <row r="10228" spans="2:5" ht="50.1" customHeight="1">
      <c r="B10228" s="23">
        <v>4790</v>
      </c>
      <c r="C10228" s="23" t="s">
        <v>10732</v>
      </c>
      <c r="D10228" s="23" t="s">
        <v>12297</v>
      </c>
      <c r="E10228" s="24">
        <v>46.05</v>
      </c>
    </row>
    <row r="10229" spans="2:5" ht="50.1" customHeight="1">
      <c r="B10229" s="23">
        <v>40671</v>
      </c>
      <c r="C10229" s="23" t="s">
        <v>10733</v>
      </c>
      <c r="D10229" s="23" t="s">
        <v>12297</v>
      </c>
      <c r="E10229" s="24">
        <v>43.13</v>
      </c>
    </row>
    <row r="10230" spans="2:5" ht="50.1" customHeight="1">
      <c r="B10230" s="23">
        <v>7552</v>
      </c>
      <c r="C10230" s="23" t="s">
        <v>10734</v>
      </c>
      <c r="D10230" s="23" t="s">
        <v>12296</v>
      </c>
      <c r="E10230" s="24">
        <v>14.62</v>
      </c>
    </row>
    <row r="10231" spans="2:5" ht="50.1" customHeight="1">
      <c r="B10231" s="23">
        <v>4893</v>
      </c>
      <c r="C10231" s="23" t="s">
        <v>10735</v>
      </c>
      <c r="D10231" s="23" t="s">
        <v>12296</v>
      </c>
      <c r="E10231" s="24">
        <v>8.07</v>
      </c>
    </row>
    <row r="10232" spans="2:5" ht="50.1" customHeight="1">
      <c r="B10232" s="23">
        <v>4894</v>
      </c>
      <c r="C10232" s="23" t="s">
        <v>10736</v>
      </c>
      <c r="D10232" s="23" t="s">
        <v>12296</v>
      </c>
      <c r="E10232" s="24">
        <v>6.92</v>
      </c>
    </row>
    <row r="10233" spans="2:5" ht="50.1" customHeight="1">
      <c r="B10233" s="23">
        <v>4888</v>
      </c>
      <c r="C10233" s="23" t="s">
        <v>10737</v>
      </c>
      <c r="D10233" s="23" t="s">
        <v>12296</v>
      </c>
      <c r="E10233" s="24">
        <v>2.36</v>
      </c>
    </row>
    <row r="10234" spans="2:5" ht="50.1" customHeight="1">
      <c r="B10234" s="23">
        <v>4890</v>
      </c>
      <c r="C10234" s="23" t="s">
        <v>10738</v>
      </c>
      <c r="D10234" s="23" t="s">
        <v>12296</v>
      </c>
      <c r="E10234" s="24">
        <v>4.43</v>
      </c>
    </row>
    <row r="10235" spans="2:5" ht="50.1" customHeight="1">
      <c r="B10235" s="23">
        <v>12411</v>
      </c>
      <c r="C10235" s="23" t="s">
        <v>10739</v>
      </c>
      <c r="D10235" s="23" t="s">
        <v>12296</v>
      </c>
      <c r="E10235" s="24">
        <v>23.87</v>
      </c>
    </row>
    <row r="10236" spans="2:5" ht="50.1" customHeight="1">
      <c r="B10236" s="23">
        <v>4891</v>
      </c>
      <c r="C10236" s="23" t="s">
        <v>10740</v>
      </c>
      <c r="D10236" s="23" t="s">
        <v>12296</v>
      </c>
      <c r="E10236" s="24">
        <v>11.93</v>
      </c>
    </row>
    <row r="10237" spans="2:5" ht="50.1" customHeight="1">
      <c r="B10237" s="23">
        <v>4889</v>
      </c>
      <c r="C10237" s="23" t="s">
        <v>10741</v>
      </c>
      <c r="D10237" s="23" t="s">
        <v>12296</v>
      </c>
      <c r="E10237" s="24">
        <v>3.19</v>
      </c>
    </row>
    <row r="10238" spans="2:5" ht="50.1" customHeight="1">
      <c r="B10238" s="23">
        <v>4892</v>
      </c>
      <c r="C10238" s="23" t="s">
        <v>10742</v>
      </c>
      <c r="D10238" s="23" t="s">
        <v>12296</v>
      </c>
      <c r="E10238" s="24">
        <v>33.43</v>
      </c>
    </row>
    <row r="10239" spans="2:5" ht="50.1" customHeight="1">
      <c r="B10239" s="23">
        <v>12412</v>
      </c>
      <c r="C10239" s="23" t="s">
        <v>10743</v>
      </c>
      <c r="D10239" s="23" t="s">
        <v>12296</v>
      </c>
      <c r="E10239" s="24">
        <v>62.13</v>
      </c>
    </row>
    <row r="10240" spans="2:5" ht="50.1" customHeight="1">
      <c r="B10240" s="23">
        <v>11073</v>
      </c>
      <c r="C10240" s="23" t="s">
        <v>10744</v>
      </c>
      <c r="D10240" s="23" t="s">
        <v>12296</v>
      </c>
      <c r="E10240" s="24">
        <v>3.04</v>
      </c>
    </row>
    <row r="10241" spans="2:5" ht="50.1" customHeight="1">
      <c r="B10241" s="23">
        <v>11071</v>
      </c>
      <c r="C10241" s="23" t="s">
        <v>10745</v>
      </c>
      <c r="D10241" s="23" t="s">
        <v>12296</v>
      </c>
      <c r="E10241" s="24">
        <v>4.93</v>
      </c>
    </row>
    <row r="10242" spans="2:5" ht="50.1" customHeight="1">
      <c r="B10242" s="23">
        <v>11072</v>
      </c>
      <c r="C10242" s="23" t="s">
        <v>10746</v>
      </c>
      <c r="D10242" s="23" t="s">
        <v>12296</v>
      </c>
      <c r="E10242" s="24">
        <v>1.72</v>
      </c>
    </row>
    <row r="10243" spans="2:5" ht="50.1" customHeight="1">
      <c r="B10243" s="23">
        <v>4895</v>
      </c>
      <c r="C10243" s="23" t="s">
        <v>10747</v>
      </c>
      <c r="D10243" s="23" t="s">
        <v>12296</v>
      </c>
      <c r="E10243" s="24">
        <v>0.33</v>
      </c>
    </row>
    <row r="10244" spans="2:5" ht="50.1" customHeight="1">
      <c r="B10244" s="23">
        <v>4907</v>
      </c>
      <c r="C10244" s="23" t="s">
        <v>10748</v>
      </c>
      <c r="D10244" s="23" t="s">
        <v>12296</v>
      </c>
      <c r="E10244" s="24">
        <v>13.8</v>
      </c>
    </row>
    <row r="10245" spans="2:5" ht="50.1" customHeight="1">
      <c r="B10245" s="23">
        <v>4902</v>
      </c>
      <c r="C10245" s="23" t="s">
        <v>10749</v>
      </c>
      <c r="D10245" s="23" t="s">
        <v>12296</v>
      </c>
      <c r="E10245" s="24">
        <v>31.25</v>
      </c>
    </row>
    <row r="10246" spans="2:5" ht="50.1" customHeight="1">
      <c r="B10246" s="23">
        <v>4908</v>
      </c>
      <c r="C10246" s="23" t="s">
        <v>10750</v>
      </c>
      <c r="D10246" s="23" t="s">
        <v>12296</v>
      </c>
      <c r="E10246" s="24">
        <v>63.45</v>
      </c>
    </row>
    <row r="10247" spans="2:5" ht="50.1" customHeight="1">
      <c r="B10247" s="23">
        <v>4909</v>
      </c>
      <c r="C10247" s="23" t="s">
        <v>10751</v>
      </c>
      <c r="D10247" s="23" t="s">
        <v>12296</v>
      </c>
      <c r="E10247" s="24">
        <v>122.54</v>
      </c>
    </row>
    <row r="10248" spans="2:5" ht="50.1" customHeight="1">
      <c r="B10248" s="23">
        <v>4903</v>
      </c>
      <c r="C10248" s="23" t="s">
        <v>10752</v>
      </c>
      <c r="D10248" s="23" t="s">
        <v>12296</v>
      </c>
      <c r="E10248" s="24">
        <v>360.33</v>
      </c>
    </row>
    <row r="10249" spans="2:5" ht="50.1" customHeight="1">
      <c r="B10249" s="23">
        <v>4897</v>
      </c>
      <c r="C10249" s="23" t="s">
        <v>10753</v>
      </c>
      <c r="D10249" s="23" t="s">
        <v>12296</v>
      </c>
      <c r="E10249" s="24">
        <v>1.42</v>
      </c>
    </row>
    <row r="10250" spans="2:5" ht="50.1" customHeight="1">
      <c r="B10250" s="23">
        <v>4896</v>
      </c>
      <c r="C10250" s="23" t="s">
        <v>10754</v>
      </c>
      <c r="D10250" s="23" t="s">
        <v>12296</v>
      </c>
      <c r="E10250" s="24">
        <v>0.51</v>
      </c>
    </row>
    <row r="10251" spans="2:5" ht="50.1" customHeight="1">
      <c r="B10251" s="23">
        <v>4900</v>
      </c>
      <c r="C10251" s="23" t="s">
        <v>10755</v>
      </c>
      <c r="D10251" s="23" t="s">
        <v>12296</v>
      </c>
      <c r="E10251" s="24">
        <v>4.24</v>
      </c>
    </row>
    <row r="10252" spans="2:5" ht="50.1" customHeight="1">
      <c r="B10252" s="23">
        <v>4898</v>
      </c>
      <c r="C10252" s="23" t="s">
        <v>10756</v>
      </c>
      <c r="D10252" s="23" t="s">
        <v>12296</v>
      </c>
      <c r="E10252" s="24">
        <v>1.59</v>
      </c>
    </row>
    <row r="10253" spans="2:5" ht="50.1" customHeight="1">
      <c r="B10253" s="23">
        <v>4899</v>
      </c>
      <c r="C10253" s="23" t="s">
        <v>10757</v>
      </c>
      <c r="D10253" s="23" t="s">
        <v>12296</v>
      </c>
      <c r="E10253" s="24">
        <v>5.82</v>
      </c>
    </row>
    <row r="10254" spans="2:5" ht="50.1" customHeight="1">
      <c r="B10254" s="23">
        <v>11096</v>
      </c>
      <c r="C10254" s="23" t="s">
        <v>10758</v>
      </c>
      <c r="D10254" s="23" t="s">
        <v>12334</v>
      </c>
      <c r="E10254" s="24">
        <v>0.33</v>
      </c>
    </row>
    <row r="10255" spans="2:5" ht="50.1" customHeight="1">
      <c r="B10255" s="23">
        <v>4741</v>
      </c>
      <c r="C10255" s="23" t="s">
        <v>10759</v>
      </c>
      <c r="D10255" s="23" t="s">
        <v>12300</v>
      </c>
      <c r="E10255" s="24">
        <v>62.44</v>
      </c>
    </row>
    <row r="10256" spans="2:5" ht="50.1" customHeight="1">
      <c r="B10256" s="23">
        <v>4752</v>
      </c>
      <c r="C10256" s="23" t="s">
        <v>10760</v>
      </c>
      <c r="D10256" s="23" t="s">
        <v>12331</v>
      </c>
      <c r="E10256" s="24">
        <v>14.97</v>
      </c>
    </row>
    <row r="10257" spans="2:5" ht="50.1" customHeight="1">
      <c r="B10257" s="23">
        <v>41091</v>
      </c>
      <c r="C10257" s="23" t="s">
        <v>10761</v>
      </c>
      <c r="D10257" s="23" t="s">
        <v>12304</v>
      </c>
      <c r="E10257" s="24">
        <v>2652.69</v>
      </c>
    </row>
    <row r="10258" spans="2:5" ht="50.1" customHeight="1">
      <c r="B10258" s="23">
        <v>13954</v>
      </c>
      <c r="C10258" s="23" t="s">
        <v>10762</v>
      </c>
      <c r="D10258" s="23" t="s">
        <v>12296</v>
      </c>
      <c r="E10258" s="24">
        <v>8508.09</v>
      </c>
    </row>
    <row r="10259" spans="2:5" ht="50.1" customHeight="1">
      <c r="B10259" s="23">
        <v>3411</v>
      </c>
      <c r="C10259" s="23" t="s">
        <v>10763</v>
      </c>
      <c r="D10259" s="23" t="s">
        <v>12334</v>
      </c>
      <c r="E10259" s="24">
        <v>25.62</v>
      </c>
    </row>
    <row r="10260" spans="2:5" ht="50.1" customHeight="1">
      <c r="B10260" s="23">
        <v>39995</v>
      </c>
      <c r="C10260" s="23" t="s">
        <v>10764</v>
      </c>
      <c r="D10260" s="23" t="s">
        <v>12300</v>
      </c>
      <c r="E10260" s="24">
        <v>197.1</v>
      </c>
    </row>
    <row r="10261" spans="2:5" ht="50.1" customHeight="1">
      <c r="B10261" s="23">
        <v>11615</v>
      </c>
      <c r="C10261" s="23" t="s">
        <v>10765</v>
      </c>
      <c r="D10261" s="23" t="s">
        <v>12297</v>
      </c>
      <c r="E10261" s="24">
        <v>1.67</v>
      </c>
    </row>
    <row r="10262" spans="2:5" ht="50.1" customHeight="1">
      <c r="B10262" s="23">
        <v>3408</v>
      </c>
      <c r="C10262" s="23" t="s">
        <v>10766</v>
      </c>
      <c r="D10262" s="23" t="s">
        <v>12297</v>
      </c>
      <c r="E10262" s="24">
        <v>4.4400000000000004</v>
      </c>
    </row>
    <row r="10263" spans="2:5" ht="50.1" customHeight="1">
      <c r="B10263" s="23">
        <v>3409</v>
      </c>
      <c r="C10263" s="23" t="s">
        <v>10767</v>
      </c>
      <c r="D10263" s="23" t="s">
        <v>12297</v>
      </c>
      <c r="E10263" s="24">
        <v>11.1</v>
      </c>
    </row>
    <row r="10264" spans="2:5" ht="50.1" customHeight="1">
      <c r="B10264" s="23">
        <v>11427</v>
      </c>
      <c r="C10264" s="23" t="s">
        <v>10768</v>
      </c>
      <c r="D10264" s="23" t="s">
        <v>12334</v>
      </c>
      <c r="E10264" s="24">
        <v>78.53</v>
      </c>
    </row>
    <row r="10265" spans="2:5" ht="50.1" customHeight="1">
      <c r="B10265" s="23">
        <v>4491</v>
      </c>
      <c r="C10265" s="23" t="s">
        <v>10769</v>
      </c>
      <c r="D10265" s="23" t="s">
        <v>12293</v>
      </c>
      <c r="E10265" s="24">
        <v>3.06</v>
      </c>
    </row>
    <row r="10266" spans="2:5" ht="50.1" customHeight="1">
      <c r="B10266" s="23">
        <v>26022</v>
      </c>
      <c r="C10266" s="23" t="s">
        <v>10770</v>
      </c>
      <c r="D10266" s="23" t="s">
        <v>12296</v>
      </c>
      <c r="E10266" s="24">
        <v>185.63</v>
      </c>
    </row>
    <row r="10267" spans="2:5" ht="50.1" customHeight="1">
      <c r="B10267" s="23">
        <v>421</v>
      </c>
      <c r="C10267" s="23" t="s">
        <v>10771</v>
      </c>
      <c r="D10267" s="23" t="s">
        <v>12296</v>
      </c>
      <c r="E10267" s="24">
        <v>8.99</v>
      </c>
    </row>
    <row r="10268" spans="2:5" ht="50.1" customHeight="1">
      <c r="B10268" s="23">
        <v>12362</v>
      </c>
      <c r="C10268" s="23" t="s">
        <v>10772</v>
      </c>
      <c r="D10268" s="23" t="s">
        <v>12296</v>
      </c>
      <c r="E10268" s="24">
        <v>10.29</v>
      </c>
    </row>
    <row r="10269" spans="2:5" ht="50.1" customHeight="1">
      <c r="B10269" s="23">
        <v>14148</v>
      </c>
      <c r="C10269" s="23" t="s">
        <v>10773</v>
      </c>
      <c r="D10269" s="23" t="s">
        <v>12296</v>
      </c>
      <c r="E10269" s="24">
        <v>0.93</v>
      </c>
    </row>
    <row r="10270" spans="2:5" ht="50.1" customHeight="1">
      <c r="B10270" s="23">
        <v>4341</v>
      </c>
      <c r="C10270" s="23" t="s">
        <v>10774</v>
      </c>
      <c r="D10270" s="23" t="s">
        <v>12296</v>
      </c>
      <c r="E10270" s="24">
        <v>0.6</v>
      </c>
    </row>
    <row r="10271" spans="2:5" ht="50.1" customHeight="1">
      <c r="B10271" s="23">
        <v>4337</v>
      </c>
      <c r="C10271" s="23" t="s">
        <v>10775</v>
      </c>
      <c r="D10271" s="23" t="s">
        <v>12296</v>
      </c>
      <c r="E10271" s="24">
        <v>1.51</v>
      </c>
    </row>
    <row r="10272" spans="2:5" ht="50.1" customHeight="1">
      <c r="B10272" s="23">
        <v>4339</v>
      </c>
      <c r="C10272" s="23" t="s">
        <v>10776</v>
      </c>
      <c r="D10272" s="23" t="s">
        <v>12296</v>
      </c>
      <c r="E10272" s="24">
        <v>0.32</v>
      </c>
    </row>
    <row r="10273" spans="2:5" ht="50.1" customHeight="1">
      <c r="B10273" s="23">
        <v>39997</v>
      </c>
      <c r="C10273" s="23" t="s">
        <v>10777</v>
      </c>
      <c r="D10273" s="23" t="s">
        <v>12296</v>
      </c>
      <c r="E10273" s="24">
        <v>0.18</v>
      </c>
    </row>
    <row r="10274" spans="2:5" ht="50.1" customHeight="1">
      <c r="B10274" s="23">
        <v>11971</v>
      </c>
      <c r="C10274" s="23" t="s">
        <v>10778</v>
      </c>
      <c r="D10274" s="23" t="s">
        <v>12296</v>
      </c>
      <c r="E10274" s="24">
        <v>2.5</v>
      </c>
    </row>
    <row r="10275" spans="2:5" ht="50.1" customHeight="1">
      <c r="B10275" s="23">
        <v>4342</v>
      </c>
      <c r="C10275" s="23" t="s">
        <v>10779</v>
      </c>
      <c r="D10275" s="23" t="s">
        <v>12296</v>
      </c>
      <c r="E10275" s="24">
        <v>0.13</v>
      </c>
    </row>
    <row r="10276" spans="2:5" ht="50.1" customHeight="1">
      <c r="B10276" s="23">
        <v>4330</v>
      </c>
      <c r="C10276" s="23" t="s">
        <v>10780</v>
      </c>
      <c r="D10276" s="23" t="s">
        <v>12296</v>
      </c>
      <c r="E10276" s="24">
        <v>0.08</v>
      </c>
    </row>
    <row r="10277" spans="2:5" ht="50.1" customHeight="1">
      <c r="B10277" s="23">
        <v>4340</v>
      </c>
      <c r="C10277" s="23" t="s">
        <v>10781</v>
      </c>
      <c r="D10277" s="23" t="s">
        <v>12296</v>
      </c>
      <c r="E10277" s="24">
        <v>0.7</v>
      </c>
    </row>
    <row r="10278" spans="2:5" ht="50.1" customHeight="1">
      <c r="B10278" s="23">
        <v>5088</v>
      </c>
      <c r="C10278" s="23" t="s">
        <v>10782</v>
      </c>
      <c r="D10278" s="23" t="s">
        <v>12296</v>
      </c>
      <c r="E10278" s="24">
        <v>2.35</v>
      </c>
    </row>
    <row r="10279" spans="2:5" ht="50.1" customHeight="1">
      <c r="B10279" s="23">
        <v>11154</v>
      </c>
      <c r="C10279" s="23" t="s">
        <v>10783</v>
      </c>
      <c r="D10279" s="23" t="s">
        <v>12296</v>
      </c>
      <c r="E10279" s="24">
        <v>940.61</v>
      </c>
    </row>
    <row r="10280" spans="2:5" ht="50.1" customHeight="1">
      <c r="B10280" s="23">
        <v>39021</v>
      </c>
      <c r="C10280" s="23" t="s">
        <v>10784</v>
      </c>
      <c r="D10280" s="23" t="s">
        <v>12296</v>
      </c>
      <c r="E10280" s="24">
        <v>423.08</v>
      </c>
    </row>
    <row r="10281" spans="2:5" ht="50.1" customHeight="1">
      <c r="B10281" s="23">
        <v>39022</v>
      </c>
      <c r="C10281" s="23" t="s">
        <v>10785</v>
      </c>
      <c r="D10281" s="23" t="s">
        <v>12296</v>
      </c>
      <c r="E10281" s="24">
        <v>523.23</v>
      </c>
    </row>
    <row r="10282" spans="2:5" ht="50.1" customHeight="1">
      <c r="B10282" s="23">
        <v>39024</v>
      </c>
      <c r="C10282" s="23" t="s">
        <v>10786</v>
      </c>
      <c r="D10282" s="23" t="s">
        <v>12296</v>
      </c>
      <c r="E10282" s="24">
        <v>591.20000000000005</v>
      </c>
    </row>
    <row r="10283" spans="2:5" ht="50.1" customHeight="1">
      <c r="B10283" s="23">
        <v>4914</v>
      </c>
      <c r="C10283" s="23" t="s">
        <v>10787</v>
      </c>
      <c r="D10283" s="23" t="s">
        <v>12297</v>
      </c>
      <c r="E10283" s="24">
        <v>479.36</v>
      </c>
    </row>
    <row r="10284" spans="2:5" ht="50.1" customHeight="1">
      <c r="B10284" s="23">
        <v>4917</v>
      </c>
      <c r="C10284" s="23" t="s">
        <v>10788</v>
      </c>
      <c r="D10284" s="23" t="s">
        <v>12297</v>
      </c>
      <c r="E10284" s="24">
        <v>331.05</v>
      </c>
    </row>
    <row r="10285" spans="2:5" ht="50.1" customHeight="1">
      <c r="B10285" s="23">
        <v>39025</v>
      </c>
      <c r="C10285" s="23" t="s">
        <v>10789</v>
      </c>
      <c r="D10285" s="23" t="s">
        <v>12296</v>
      </c>
      <c r="E10285" s="24">
        <v>606.21</v>
      </c>
    </row>
    <row r="10286" spans="2:5" ht="50.1" customHeight="1">
      <c r="B10286" s="23">
        <v>4930</v>
      </c>
      <c r="C10286" s="23" t="s">
        <v>10790</v>
      </c>
      <c r="D10286" s="23" t="s">
        <v>12297</v>
      </c>
      <c r="E10286" s="24">
        <v>454.69</v>
      </c>
    </row>
    <row r="10287" spans="2:5" ht="50.1" customHeight="1">
      <c r="B10287" s="23">
        <v>4922</v>
      </c>
      <c r="C10287" s="23" t="s">
        <v>10791</v>
      </c>
      <c r="D10287" s="23" t="s">
        <v>12297</v>
      </c>
      <c r="E10287" s="24">
        <v>307.08</v>
      </c>
    </row>
    <row r="10288" spans="2:5" ht="50.1" customHeight="1">
      <c r="B10288" s="23">
        <v>4911</v>
      </c>
      <c r="C10288" s="23" t="s">
        <v>10792</v>
      </c>
      <c r="D10288" s="23" t="s">
        <v>12297</v>
      </c>
      <c r="E10288" s="24">
        <v>350</v>
      </c>
    </row>
    <row r="10289" spans="2:5" ht="50.1" customHeight="1">
      <c r="B10289" s="23">
        <v>37518</v>
      </c>
      <c r="C10289" s="23" t="s">
        <v>10793</v>
      </c>
      <c r="D10289" s="23" t="s">
        <v>12297</v>
      </c>
      <c r="E10289" s="24">
        <v>446.8</v>
      </c>
    </row>
    <row r="10290" spans="2:5" ht="50.1" customHeight="1">
      <c r="B10290" s="23">
        <v>4910</v>
      </c>
      <c r="C10290" s="23" t="s">
        <v>10794</v>
      </c>
      <c r="D10290" s="23" t="s">
        <v>12297</v>
      </c>
      <c r="E10290" s="24">
        <v>350</v>
      </c>
    </row>
    <row r="10291" spans="2:5" ht="50.1" customHeight="1">
      <c r="B10291" s="23">
        <v>4943</v>
      </c>
      <c r="C10291" s="23" t="s">
        <v>10795</v>
      </c>
      <c r="D10291" s="23" t="s">
        <v>12297</v>
      </c>
      <c r="E10291" s="24">
        <v>555.53</v>
      </c>
    </row>
    <row r="10292" spans="2:5" ht="50.1" customHeight="1">
      <c r="B10292" s="23">
        <v>5002</v>
      </c>
      <c r="C10292" s="23" t="s">
        <v>10796</v>
      </c>
      <c r="D10292" s="23" t="s">
        <v>12297</v>
      </c>
      <c r="E10292" s="24">
        <v>348.52</v>
      </c>
    </row>
    <row r="10293" spans="2:5" ht="50.1" customHeight="1">
      <c r="B10293" s="23">
        <v>4977</v>
      </c>
      <c r="C10293" s="23" t="s">
        <v>10797</v>
      </c>
      <c r="D10293" s="23" t="s">
        <v>12297</v>
      </c>
      <c r="E10293" s="24">
        <v>235.27</v>
      </c>
    </row>
    <row r="10294" spans="2:5" ht="50.1" customHeight="1">
      <c r="B10294" s="23">
        <v>5028</v>
      </c>
      <c r="C10294" s="23" t="s">
        <v>10798</v>
      </c>
      <c r="D10294" s="23" t="s">
        <v>12297</v>
      </c>
      <c r="E10294" s="24">
        <v>575.66</v>
      </c>
    </row>
    <row r="10295" spans="2:5" ht="50.1" customHeight="1">
      <c r="B10295" s="23">
        <v>4998</v>
      </c>
      <c r="C10295" s="23" t="s">
        <v>10799</v>
      </c>
      <c r="D10295" s="23" t="s">
        <v>12297</v>
      </c>
      <c r="E10295" s="24">
        <v>478.1</v>
      </c>
    </row>
    <row r="10296" spans="2:5" ht="50.1" customHeight="1">
      <c r="B10296" s="23">
        <v>4969</v>
      </c>
      <c r="C10296" s="23" t="s">
        <v>10800</v>
      </c>
      <c r="D10296" s="23" t="s">
        <v>12297</v>
      </c>
      <c r="E10296" s="24">
        <v>332.74</v>
      </c>
    </row>
    <row r="10297" spans="2:5" ht="50.1" customHeight="1">
      <c r="B10297" s="23">
        <v>11364</v>
      </c>
      <c r="C10297" s="23" t="s">
        <v>10801</v>
      </c>
      <c r="D10297" s="23" t="s">
        <v>12296</v>
      </c>
      <c r="E10297" s="24">
        <v>81.739999999999995</v>
      </c>
    </row>
    <row r="10298" spans="2:5" ht="50.1" customHeight="1">
      <c r="B10298" s="23">
        <v>11365</v>
      </c>
      <c r="C10298" s="23" t="s">
        <v>10802</v>
      </c>
      <c r="D10298" s="23" t="s">
        <v>12296</v>
      </c>
      <c r="E10298" s="24">
        <v>88.03</v>
      </c>
    </row>
    <row r="10299" spans="2:5" ht="50.1" customHeight="1">
      <c r="B10299" s="23">
        <v>11366</v>
      </c>
      <c r="C10299" s="23" t="s">
        <v>10803</v>
      </c>
      <c r="D10299" s="23" t="s">
        <v>12296</v>
      </c>
      <c r="E10299" s="24">
        <v>93.16</v>
      </c>
    </row>
    <row r="10300" spans="2:5" ht="50.1" customHeight="1">
      <c r="B10300" s="23">
        <v>11367</v>
      </c>
      <c r="C10300" s="23" t="s">
        <v>10804</v>
      </c>
      <c r="D10300" s="23" t="s">
        <v>12297</v>
      </c>
      <c r="E10300" s="24">
        <v>71.760000000000005</v>
      </c>
    </row>
    <row r="10301" spans="2:5" ht="50.1" customHeight="1">
      <c r="B10301" s="23">
        <v>4989</v>
      </c>
      <c r="C10301" s="23" t="s">
        <v>10805</v>
      </c>
      <c r="D10301" s="23" t="s">
        <v>12296</v>
      </c>
      <c r="E10301" s="24">
        <v>186.22</v>
      </c>
    </row>
    <row r="10302" spans="2:5" ht="50.1" customHeight="1">
      <c r="B10302" s="23">
        <v>4982</v>
      </c>
      <c r="C10302" s="23" t="s">
        <v>10806</v>
      </c>
      <c r="D10302" s="23" t="s">
        <v>12296</v>
      </c>
      <c r="E10302" s="24">
        <v>161.66</v>
      </c>
    </row>
    <row r="10303" spans="2:5" ht="50.1" customHeight="1">
      <c r="B10303" s="23">
        <v>20322</v>
      </c>
      <c r="C10303" s="23" t="s">
        <v>10807</v>
      </c>
      <c r="D10303" s="23" t="s">
        <v>12296</v>
      </c>
      <c r="E10303" s="24">
        <v>142.47999999999999</v>
      </c>
    </row>
    <row r="10304" spans="2:5" ht="50.1" customHeight="1">
      <c r="B10304" s="23">
        <v>10553</v>
      </c>
      <c r="C10304" s="23" t="s">
        <v>10808</v>
      </c>
      <c r="D10304" s="23" t="s">
        <v>12296</v>
      </c>
      <c r="E10304" s="24">
        <v>151.91</v>
      </c>
    </row>
    <row r="10305" spans="2:5" ht="50.1" customHeight="1">
      <c r="B10305" s="23">
        <v>5020</v>
      </c>
      <c r="C10305" s="23" t="s">
        <v>10809</v>
      </c>
      <c r="D10305" s="23" t="s">
        <v>12296</v>
      </c>
      <c r="E10305" s="24">
        <v>157.5</v>
      </c>
    </row>
    <row r="10306" spans="2:5" ht="50.1" customHeight="1">
      <c r="B10306" s="23">
        <v>4962</v>
      </c>
      <c r="C10306" s="23" t="s">
        <v>10810</v>
      </c>
      <c r="D10306" s="23" t="s">
        <v>12296</v>
      </c>
      <c r="E10306" s="24">
        <v>153.44</v>
      </c>
    </row>
    <row r="10307" spans="2:5" ht="50.1" customHeight="1">
      <c r="B10307" s="23">
        <v>4981</v>
      </c>
      <c r="C10307" s="23" t="s">
        <v>10811</v>
      </c>
      <c r="D10307" s="23" t="s">
        <v>12296</v>
      </c>
      <c r="E10307" s="24">
        <v>108.51</v>
      </c>
    </row>
    <row r="10308" spans="2:5" ht="50.1" customHeight="1">
      <c r="B10308" s="23">
        <v>10554</v>
      </c>
      <c r="C10308" s="23" t="s">
        <v>10812</v>
      </c>
      <c r="D10308" s="23" t="s">
        <v>12296</v>
      </c>
      <c r="E10308" s="24">
        <v>169.78</v>
      </c>
    </row>
    <row r="10309" spans="2:5" ht="50.1" customHeight="1">
      <c r="B10309" s="23">
        <v>4964</v>
      </c>
      <c r="C10309" s="23" t="s">
        <v>10813</v>
      </c>
      <c r="D10309" s="23" t="s">
        <v>12296</v>
      </c>
      <c r="E10309" s="24">
        <v>186.33</v>
      </c>
    </row>
    <row r="10310" spans="2:5" ht="50.1" customHeight="1">
      <c r="B10310" s="23">
        <v>4992</v>
      </c>
      <c r="C10310" s="23" t="s">
        <v>10814</v>
      </c>
      <c r="D10310" s="23" t="s">
        <v>12296</v>
      </c>
      <c r="E10310" s="24">
        <v>184.79</v>
      </c>
    </row>
    <row r="10311" spans="2:5" ht="50.1" customHeight="1">
      <c r="B10311" s="23">
        <v>10555</v>
      </c>
      <c r="C10311" s="23" t="s">
        <v>10815</v>
      </c>
      <c r="D10311" s="23" t="s">
        <v>12296</v>
      </c>
      <c r="E10311" s="24">
        <v>163.86</v>
      </c>
    </row>
    <row r="10312" spans="2:5" ht="50.1" customHeight="1">
      <c r="B10312" s="23">
        <v>4987</v>
      </c>
      <c r="C10312" s="23" t="s">
        <v>10816</v>
      </c>
      <c r="D10312" s="23" t="s">
        <v>12296</v>
      </c>
      <c r="E10312" s="24">
        <v>169.78</v>
      </c>
    </row>
    <row r="10313" spans="2:5" ht="50.1" customHeight="1">
      <c r="B10313" s="23">
        <v>10556</v>
      </c>
      <c r="C10313" s="23" t="s">
        <v>10817</v>
      </c>
      <c r="D10313" s="23" t="s">
        <v>12296</v>
      </c>
      <c r="E10313" s="24">
        <v>174.08</v>
      </c>
    </row>
    <row r="10314" spans="2:5" ht="50.1" customHeight="1">
      <c r="B10314" s="23">
        <v>4958</v>
      </c>
      <c r="C10314" s="23" t="s">
        <v>10818</v>
      </c>
      <c r="D10314" s="23" t="s">
        <v>12297</v>
      </c>
      <c r="E10314" s="24">
        <v>99.49</v>
      </c>
    </row>
    <row r="10315" spans="2:5" ht="50.1" customHeight="1">
      <c r="B10315" s="23">
        <v>39502</v>
      </c>
      <c r="C10315" s="23" t="s">
        <v>10819</v>
      </c>
      <c r="D10315" s="23" t="s">
        <v>12296</v>
      </c>
      <c r="E10315" s="24">
        <v>241.13</v>
      </c>
    </row>
    <row r="10316" spans="2:5" ht="50.1" customHeight="1">
      <c r="B10316" s="23">
        <v>39504</v>
      </c>
      <c r="C10316" s="23" t="s">
        <v>10820</v>
      </c>
      <c r="D10316" s="23" t="s">
        <v>12296</v>
      </c>
      <c r="E10316" s="24">
        <v>170.98</v>
      </c>
    </row>
    <row r="10317" spans="2:5" ht="50.1" customHeight="1">
      <c r="B10317" s="23">
        <v>39503</v>
      </c>
      <c r="C10317" s="23" t="s">
        <v>10821</v>
      </c>
      <c r="D10317" s="23" t="s">
        <v>12296</v>
      </c>
      <c r="E10317" s="24">
        <v>261.95</v>
      </c>
    </row>
    <row r="10318" spans="2:5" ht="50.1" customHeight="1">
      <c r="B10318" s="23">
        <v>39505</v>
      </c>
      <c r="C10318" s="23" t="s">
        <v>10822</v>
      </c>
      <c r="D10318" s="23" t="s">
        <v>12296</v>
      </c>
      <c r="E10318" s="24">
        <v>186.33</v>
      </c>
    </row>
    <row r="10319" spans="2:5" ht="50.1" customHeight="1">
      <c r="B10319" s="23">
        <v>25969</v>
      </c>
      <c r="C10319" s="23" t="s">
        <v>10823</v>
      </c>
      <c r="D10319" s="23" t="s">
        <v>12296</v>
      </c>
      <c r="E10319" s="24">
        <v>320.10000000000002</v>
      </c>
    </row>
    <row r="10320" spans="2:5" ht="50.1" customHeight="1">
      <c r="B10320" s="23">
        <v>4944</v>
      </c>
      <c r="C10320" s="23" t="s">
        <v>10824</v>
      </c>
      <c r="D10320" s="23" t="s">
        <v>12297</v>
      </c>
      <c r="E10320" s="24">
        <v>681.28</v>
      </c>
    </row>
    <row r="10321" spans="2:5" ht="50.1" customHeight="1">
      <c r="B10321" s="23">
        <v>21102</v>
      </c>
      <c r="C10321" s="23" t="s">
        <v>10825</v>
      </c>
      <c r="D10321" s="23" t="s">
        <v>12296</v>
      </c>
      <c r="E10321" s="24">
        <v>28.14</v>
      </c>
    </row>
    <row r="10322" spans="2:5" ht="50.1" customHeight="1">
      <c r="B10322" s="23">
        <v>21101</v>
      </c>
      <c r="C10322" s="23" t="s">
        <v>10826</v>
      </c>
      <c r="D10322" s="23" t="s">
        <v>12296</v>
      </c>
      <c r="E10322" s="24">
        <v>18.07</v>
      </c>
    </row>
    <row r="10323" spans="2:5" ht="50.1" customHeight="1">
      <c r="B10323" s="23">
        <v>34713</v>
      </c>
      <c r="C10323" s="23" t="s">
        <v>10827</v>
      </c>
      <c r="D10323" s="23" t="s">
        <v>12297</v>
      </c>
      <c r="E10323" s="24">
        <v>217.09</v>
      </c>
    </row>
    <row r="10324" spans="2:5" ht="50.1" customHeight="1">
      <c r="B10324" s="23">
        <v>4947</v>
      </c>
      <c r="C10324" s="23" t="s">
        <v>10828</v>
      </c>
      <c r="D10324" s="23" t="s">
        <v>12297</v>
      </c>
      <c r="E10324" s="24">
        <v>584.32000000000005</v>
      </c>
    </row>
    <row r="10325" spans="2:5" ht="50.1" customHeight="1">
      <c r="B10325" s="23">
        <v>37563</v>
      </c>
      <c r="C10325" s="23" t="s">
        <v>10829</v>
      </c>
      <c r="D10325" s="23" t="s">
        <v>12297</v>
      </c>
      <c r="E10325" s="24">
        <v>448.66</v>
      </c>
    </row>
    <row r="10326" spans="2:5" ht="50.1" customHeight="1">
      <c r="B10326" s="23">
        <v>4948</v>
      </c>
      <c r="C10326" s="23" t="s">
        <v>10830</v>
      </c>
      <c r="D10326" s="23" t="s">
        <v>12297</v>
      </c>
      <c r="E10326" s="24">
        <v>407.18</v>
      </c>
    </row>
    <row r="10327" spans="2:5" ht="50.1" customHeight="1">
      <c r="B10327" s="23">
        <v>37561</v>
      </c>
      <c r="C10327" s="23" t="s">
        <v>10831</v>
      </c>
      <c r="D10327" s="23" t="s">
        <v>12297</v>
      </c>
      <c r="E10327" s="24">
        <v>837.53</v>
      </c>
    </row>
    <row r="10328" spans="2:5" ht="50.1" customHeight="1">
      <c r="B10328" s="23">
        <v>37562</v>
      </c>
      <c r="C10328" s="23" t="s">
        <v>10832</v>
      </c>
      <c r="D10328" s="23" t="s">
        <v>12297</v>
      </c>
      <c r="E10328" s="24">
        <v>537.19000000000005</v>
      </c>
    </row>
    <row r="10329" spans="2:5" ht="50.1" customHeight="1">
      <c r="B10329" s="23">
        <v>37585</v>
      </c>
      <c r="C10329" s="23" t="s">
        <v>10833</v>
      </c>
      <c r="D10329" s="23" t="s">
        <v>12296</v>
      </c>
      <c r="E10329" s="24">
        <v>165.06</v>
      </c>
    </row>
    <row r="10330" spans="2:5" ht="50.1" customHeight="1">
      <c r="B10330" s="23">
        <v>14164</v>
      </c>
      <c r="C10330" s="23" t="s">
        <v>10834</v>
      </c>
      <c r="D10330" s="23" t="s">
        <v>12296</v>
      </c>
      <c r="E10330" s="24">
        <v>1042.77</v>
      </c>
    </row>
    <row r="10331" spans="2:5" ht="50.1" customHeight="1">
      <c r="B10331" s="23">
        <v>14163</v>
      </c>
      <c r="C10331" s="23" t="s">
        <v>10835</v>
      </c>
      <c r="D10331" s="23" t="s">
        <v>12296</v>
      </c>
      <c r="E10331" s="24">
        <v>1185.17</v>
      </c>
    </row>
    <row r="10332" spans="2:5" ht="50.1" customHeight="1">
      <c r="B10332" s="23">
        <v>5051</v>
      </c>
      <c r="C10332" s="23" t="s">
        <v>10836</v>
      </c>
      <c r="D10332" s="23" t="s">
        <v>12296</v>
      </c>
      <c r="E10332" s="24">
        <v>1007.97</v>
      </c>
    </row>
    <row r="10333" spans="2:5" ht="50.1" customHeight="1">
      <c r="B10333" s="23">
        <v>14162</v>
      </c>
      <c r="C10333" s="23" t="s">
        <v>10837</v>
      </c>
      <c r="D10333" s="23" t="s">
        <v>12296</v>
      </c>
      <c r="E10333" s="24">
        <v>1006.51</v>
      </c>
    </row>
    <row r="10334" spans="2:5" ht="50.1" customHeight="1">
      <c r="B10334" s="23">
        <v>5052</v>
      </c>
      <c r="C10334" s="23" t="s">
        <v>10838</v>
      </c>
      <c r="D10334" s="23" t="s">
        <v>12296</v>
      </c>
      <c r="E10334" s="24">
        <v>751</v>
      </c>
    </row>
    <row r="10335" spans="2:5" ht="50.1" customHeight="1">
      <c r="B10335" s="23">
        <v>14166</v>
      </c>
      <c r="C10335" s="23" t="s">
        <v>10839</v>
      </c>
      <c r="D10335" s="23" t="s">
        <v>12296</v>
      </c>
      <c r="E10335" s="24">
        <v>760.53</v>
      </c>
    </row>
    <row r="10336" spans="2:5" ht="50.1" customHeight="1">
      <c r="B10336" s="23">
        <v>14165</v>
      </c>
      <c r="C10336" s="23" t="s">
        <v>10840</v>
      </c>
      <c r="D10336" s="23" t="s">
        <v>12296</v>
      </c>
      <c r="E10336" s="24">
        <v>1053.6099999999999</v>
      </c>
    </row>
    <row r="10337" spans="2:5" ht="50.1" customHeight="1">
      <c r="B10337" s="23">
        <v>5050</v>
      </c>
      <c r="C10337" s="23" t="s">
        <v>10841</v>
      </c>
      <c r="D10337" s="23" t="s">
        <v>12296</v>
      </c>
      <c r="E10337" s="24">
        <v>259.32</v>
      </c>
    </row>
    <row r="10338" spans="2:5" ht="50.1" customHeight="1">
      <c r="B10338" s="23">
        <v>12378</v>
      </c>
      <c r="C10338" s="23" t="s">
        <v>10842</v>
      </c>
      <c r="D10338" s="23" t="s">
        <v>12296</v>
      </c>
      <c r="E10338" s="24">
        <v>616.39</v>
      </c>
    </row>
    <row r="10339" spans="2:5" ht="50.1" customHeight="1">
      <c r="B10339" s="23">
        <v>12366</v>
      </c>
      <c r="C10339" s="23" t="s">
        <v>10843</v>
      </c>
      <c r="D10339" s="23" t="s">
        <v>12296</v>
      </c>
      <c r="E10339" s="24">
        <v>554.22</v>
      </c>
    </row>
    <row r="10340" spans="2:5" ht="50.1" customHeight="1">
      <c r="B10340" s="23">
        <v>5045</v>
      </c>
      <c r="C10340" s="23" t="s">
        <v>10844</v>
      </c>
      <c r="D10340" s="23" t="s">
        <v>12296</v>
      </c>
      <c r="E10340" s="24">
        <v>771.78</v>
      </c>
    </row>
    <row r="10341" spans="2:5" ht="50.1" customHeight="1">
      <c r="B10341" s="23">
        <v>5044</v>
      </c>
      <c r="C10341" s="23" t="s">
        <v>10845</v>
      </c>
      <c r="D10341" s="23" t="s">
        <v>12296</v>
      </c>
      <c r="E10341" s="24">
        <v>544.5</v>
      </c>
    </row>
    <row r="10342" spans="2:5" ht="50.1" customHeight="1">
      <c r="B10342" s="23">
        <v>5055</v>
      </c>
      <c r="C10342" s="23" t="s">
        <v>10846</v>
      </c>
      <c r="D10342" s="23" t="s">
        <v>12296</v>
      </c>
      <c r="E10342" s="24">
        <v>774.13</v>
      </c>
    </row>
    <row r="10343" spans="2:5" ht="50.1" customHeight="1">
      <c r="B10343" s="23">
        <v>5053</v>
      </c>
      <c r="C10343" s="23" t="s">
        <v>10847</v>
      </c>
      <c r="D10343" s="23" t="s">
        <v>12296</v>
      </c>
      <c r="E10343" s="24">
        <v>602.53</v>
      </c>
    </row>
    <row r="10344" spans="2:5" ht="50.1" customHeight="1">
      <c r="B10344" s="23">
        <v>5035</v>
      </c>
      <c r="C10344" s="23" t="s">
        <v>10848</v>
      </c>
      <c r="D10344" s="23" t="s">
        <v>12296</v>
      </c>
      <c r="E10344" s="24">
        <v>985.12</v>
      </c>
    </row>
    <row r="10345" spans="2:5" ht="50.1" customHeight="1">
      <c r="B10345" s="23">
        <v>5036</v>
      </c>
      <c r="C10345" s="23" t="s">
        <v>10849</v>
      </c>
      <c r="D10345" s="23" t="s">
        <v>12296</v>
      </c>
      <c r="E10345" s="24">
        <v>1644.5</v>
      </c>
    </row>
    <row r="10346" spans="2:5" ht="50.1" customHeight="1">
      <c r="B10346" s="23">
        <v>5059</v>
      </c>
      <c r="C10346" s="23" t="s">
        <v>10850</v>
      </c>
      <c r="D10346" s="23" t="s">
        <v>12296</v>
      </c>
      <c r="E10346" s="24">
        <v>770.46</v>
      </c>
    </row>
    <row r="10347" spans="2:5" ht="50.1" customHeight="1">
      <c r="B10347" s="23">
        <v>5034</v>
      </c>
      <c r="C10347" s="23" t="s">
        <v>10851</v>
      </c>
      <c r="D10347" s="23" t="s">
        <v>12296</v>
      </c>
      <c r="E10347" s="24">
        <v>1063.1600000000001</v>
      </c>
    </row>
    <row r="10348" spans="2:5" ht="50.1" customHeight="1">
      <c r="B10348" s="23">
        <v>5056</v>
      </c>
      <c r="C10348" s="23" t="s">
        <v>10852</v>
      </c>
      <c r="D10348" s="23" t="s">
        <v>12296</v>
      </c>
      <c r="E10348" s="24">
        <v>826.1</v>
      </c>
    </row>
    <row r="10349" spans="2:5" ht="50.1" customHeight="1">
      <c r="B10349" s="23">
        <v>5057</v>
      </c>
      <c r="C10349" s="23" t="s">
        <v>10853</v>
      </c>
      <c r="D10349" s="23" t="s">
        <v>12296</v>
      </c>
      <c r="E10349" s="24">
        <v>662.53</v>
      </c>
    </row>
    <row r="10350" spans="2:5" ht="50.1" customHeight="1">
      <c r="B10350" s="23">
        <v>5033</v>
      </c>
      <c r="C10350" s="23" t="s">
        <v>10854</v>
      </c>
      <c r="D10350" s="23" t="s">
        <v>12296</v>
      </c>
      <c r="E10350" s="24">
        <v>550</v>
      </c>
    </row>
    <row r="10351" spans="2:5" ht="50.1" customHeight="1">
      <c r="B10351" s="23">
        <v>5038</v>
      </c>
      <c r="C10351" s="23" t="s">
        <v>10855</v>
      </c>
      <c r="D10351" s="23" t="s">
        <v>12296</v>
      </c>
      <c r="E10351" s="24">
        <v>448.25</v>
      </c>
    </row>
    <row r="10352" spans="2:5" ht="50.1" customHeight="1">
      <c r="B10352" s="23">
        <v>12372</v>
      </c>
      <c r="C10352" s="23" t="s">
        <v>10856</v>
      </c>
      <c r="D10352" s="23" t="s">
        <v>12296</v>
      </c>
      <c r="E10352" s="24">
        <v>590.70000000000005</v>
      </c>
    </row>
    <row r="10353" spans="2:5" ht="50.1" customHeight="1">
      <c r="B10353" s="23">
        <v>13339</v>
      </c>
      <c r="C10353" s="23" t="s">
        <v>10857</v>
      </c>
      <c r="D10353" s="23" t="s">
        <v>12296</v>
      </c>
      <c r="E10353" s="24">
        <v>878.14</v>
      </c>
    </row>
    <row r="10354" spans="2:5" ht="50.1" customHeight="1">
      <c r="B10354" s="23">
        <v>12373</v>
      </c>
      <c r="C10354" s="23" t="s">
        <v>10858</v>
      </c>
      <c r="D10354" s="23" t="s">
        <v>12296</v>
      </c>
      <c r="E10354" s="24">
        <v>919.6</v>
      </c>
    </row>
    <row r="10355" spans="2:5" ht="50.1" customHeight="1">
      <c r="B10355" s="23">
        <v>12388</v>
      </c>
      <c r="C10355" s="23" t="s">
        <v>10859</v>
      </c>
      <c r="D10355" s="23" t="s">
        <v>12296</v>
      </c>
      <c r="E10355" s="24">
        <v>153.49</v>
      </c>
    </row>
    <row r="10356" spans="2:5" ht="50.1" customHeight="1">
      <c r="B10356" s="23">
        <v>34695</v>
      </c>
      <c r="C10356" s="23" t="s">
        <v>10860</v>
      </c>
      <c r="D10356" s="23" t="s">
        <v>12296</v>
      </c>
      <c r="E10356" s="24">
        <v>632.5</v>
      </c>
    </row>
    <row r="10357" spans="2:5" ht="50.1" customHeight="1">
      <c r="B10357" s="23">
        <v>34692</v>
      </c>
      <c r="C10357" s="23" t="s">
        <v>10861</v>
      </c>
      <c r="D10357" s="23" t="s">
        <v>12296</v>
      </c>
      <c r="E10357" s="24">
        <v>1518</v>
      </c>
    </row>
    <row r="10358" spans="2:5" ht="50.1" customHeight="1">
      <c r="B10358" s="23">
        <v>26028</v>
      </c>
      <c r="C10358" s="23" t="s">
        <v>10862</v>
      </c>
      <c r="D10358" s="23" t="s">
        <v>12327</v>
      </c>
      <c r="E10358" s="24">
        <v>236.46</v>
      </c>
    </row>
    <row r="10359" spans="2:5" ht="50.1" customHeight="1">
      <c r="B10359" s="23">
        <v>11844</v>
      </c>
      <c r="C10359" s="23" t="s">
        <v>10863</v>
      </c>
      <c r="D10359" s="23" t="s">
        <v>12293</v>
      </c>
      <c r="E10359" s="24">
        <v>51.03</v>
      </c>
    </row>
    <row r="10360" spans="2:5" ht="50.1" customHeight="1">
      <c r="B10360" s="23">
        <v>4465</v>
      </c>
      <c r="C10360" s="23" t="s">
        <v>10864</v>
      </c>
      <c r="D10360" s="23" t="s">
        <v>12293</v>
      </c>
      <c r="E10360" s="24">
        <v>48.9</v>
      </c>
    </row>
    <row r="10361" spans="2:5" ht="50.1" customHeight="1">
      <c r="B10361" s="23">
        <v>35273</v>
      </c>
      <c r="C10361" s="23" t="s">
        <v>10865</v>
      </c>
      <c r="D10361" s="23" t="s">
        <v>12293</v>
      </c>
      <c r="E10361" s="24">
        <v>54.04</v>
      </c>
    </row>
    <row r="10362" spans="2:5" ht="50.1" customHeight="1">
      <c r="B10362" s="23">
        <v>4470</v>
      </c>
      <c r="C10362" s="23" t="s">
        <v>10866</v>
      </c>
      <c r="D10362" s="23" t="s">
        <v>12293</v>
      </c>
      <c r="E10362" s="24">
        <v>80.739999999999995</v>
      </c>
    </row>
    <row r="10363" spans="2:5" ht="50.1" customHeight="1">
      <c r="B10363" s="23">
        <v>20204</v>
      </c>
      <c r="C10363" s="23" t="s">
        <v>10867</v>
      </c>
      <c r="D10363" s="23" t="s">
        <v>12293</v>
      </c>
      <c r="E10363" s="24">
        <v>72.06</v>
      </c>
    </row>
    <row r="10364" spans="2:5" ht="50.1" customHeight="1">
      <c r="B10364" s="23">
        <v>20208</v>
      </c>
      <c r="C10364" s="23" t="s">
        <v>10868</v>
      </c>
      <c r="D10364" s="23" t="s">
        <v>12293</v>
      </c>
      <c r="E10364" s="24">
        <v>84.6</v>
      </c>
    </row>
    <row r="10365" spans="2:5" ht="50.1" customHeight="1">
      <c r="B10365" s="23">
        <v>4437</v>
      </c>
      <c r="C10365" s="23" t="s">
        <v>10869</v>
      </c>
      <c r="D10365" s="23" t="s">
        <v>12293</v>
      </c>
      <c r="E10365" s="24">
        <v>58.47</v>
      </c>
    </row>
    <row r="10366" spans="2:5" ht="50.1" customHeight="1">
      <c r="B10366" s="23">
        <v>14580</v>
      </c>
      <c r="C10366" s="23" t="s">
        <v>10870</v>
      </c>
      <c r="D10366" s="23" t="s">
        <v>12293</v>
      </c>
      <c r="E10366" s="24">
        <v>63.68</v>
      </c>
    </row>
    <row r="10367" spans="2:5" ht="50.1" customHeight="1">
      <c r="B10367" s="23">
        <v>40304</v>
      </c>
      <c r="C10367" s="23" t="s">
        <v>10871</v>
      </c>
      <c r="D10367" s="23" t="s">
        <v>12334</v>
      </c>
      <c r="E10367" s="24">
        <v>10.64</v>
      </c>
    </row>
    <row r="10368" spans="2:5" ht="50.1" customHeight="1">
      <c r="B10368" s="23">
        <v>5065</v>
      </c>
      <c r="C10368" s="23" t="s">
        <v>10872</v>
      </c>
      <c r="D10368" s="23" t="s">
        <v>12334</v>
      </c>
      <c r="E10368" s="24">
        <v>16.41</v>
      </c>
    </row>
    <row r="10369" spans="2:5" ht="50.1" customHeight="1">
      <c r="B10369" s="23">
        <v>5072</v>
      </c>
      <c r="C10369" s="23" t="s">
        <v>10873</v>
      </c>
      <c r="D10369" s="23" t="s">
        <v>12334</v>
      </c>
      <c r="E10369" s="24">
        <v>15.18</v>
      </c>
    </row>
    <row r="10370" spans="2:5" ht="50.1" customHeight="1">
      <c r="B10370" s="23">
        <v>5066</v>
      </c>
      <c r="C10370" s="23" t="s">
        <v>10874</v>
      </c>
      <c r="D10370" s="23" t="s">
        <v>12334</v>
      </c>
      <c r="E10370" s="24">
        <v>11.36</v>
      </c>
    </row>
    <row r="10371" spans="2:5" ht="50.1" customHeight="1">
      <c r="B10371" s="23">
        <v>5063</v>
      </c>
      <c r="C10371" s="23" t="s">
        <v>10875</v>
      </c>
      <c r="D10371" s="23" t="s">
        <v>12334</v>
      </c>
      <c r="E10371" s="24">
        <v>10.29</v>
      </c>
    </row>
    <row r="10372" spans="2:5" ht="50.1" customHeight="1">
      <c r="B10372" s="23">
        <v>20247</v>
      </c>
      <c r="C10372" s="23" t="s">
        <v>10876</v>
      </c>
      <c r="D10372" s="23" t="s">
        <v>12334</v>
      </c>
      <c r="E10372" s="24">
        <v>9.5500000000000007</v>
      </c>
    </row>
    <row r="10373" spans="2:5" ht="50.1" customHeight="1">
      <c r="B10373" s="23">
        <v>5074</v>
      </c>
      <c r="C10373" s="23" t="s">
        <v>10877</v>
      </c>
      <c r="D10373" s="23" t="s">
        <v>12334</v>
      </c>
      <c r="E10373" s="24">
        <v>9.66</v>
      </c>
    </row>
    <row r="10374" spans="2:5" ht="50.1" customHeight="1">
      <c r="B10374" s="23">
        <v>5067</v>
      </c>
      <c r="C10374" s="23" t="s">
        <v>10878</v>
      </c>
      <c r="D10374" s="23" t="s">
        <v>12334</v>
      </c>
      <c r="E10374" s="24">
        <v>9.19</v>
      </c>
    </row>
    <row r="10375" spans="2:5" ht="50.1" customHeight="1">
      <c r="B10375" s="23">
        <v>5078</v>
      </c>
      <c r="C10375" s="23" t="s">
        <v>10879</v>
      </c>
      <c r="D10375" s="23" t="s">
        <v>12334</v>
      </c>
      <c r="E10375" s="24">
        <v>9.09</v>
      </c>
    </row>
    <row r="10376" spans="2:5" ht="50.1" customHeight="1">
      <c r="B10376" s="23">
        <v>5068</v>
      </c>
      <c r="C10376" s="23" t="s">
        <v>10880</v>
      </c>
      <c r="D10376" s="23" t="s">
        <v>12334</v>
      </c>
      <c r="E10376" s="24">
        <v>8.6199999999999992</v>
      </c>
    </row>
    <row r="10377" spans="2:5" ht="50.1" customHeight="1">
      <c r="B10377" s="23">
        <v>5073</v>
      </c>
      <c r="C10377" s="23" t="s">
        <v>10881</v>
      </c>
      <c r="D10377" s="23" t="s">
        <v>12334</v>
      </c>
      <c r="E10377" s="24">
        <v>8.7899999999999991</v>
      </c>
    </row>
    <row r="10378" spans="2:5" ht="50.1" customHeight="1">
      <c r="B10378" s="23">
        <v>5069</v>
      </c>
      <c r="C10378" s="23" t="s">
        <v>10882</v>
      </c>
      <c r="D10378" s="23" t="s">
        <v>12334</v>
      </c>
      <c r="E10378" s="24">
        <v>8.7899999999999991</v>
      </c>
    </row>
    <row r="10379" spans="2:5" ht="50.1" customHeight="1">
      <c r="B10379" s="23">
        <v>5070</v>
      </c>
      <c r="C10379" s="23" t="s">
        <v>10883</v>
      </c>
      <c r="D10379" s="23" t="s">
        <v>12334</v>
      </c>
      <c r="E10379" s="24">
        <v>8.89</v>
      </c>
    </row>
    <row r="10380" spans="2:5" ht="50.1" customHeight="1">
      <c r="B10380" s="23">
        <v>5071</v>
      </c>
      <c r="C10380" s="23" t="s">
        <v>10884</v>
      </c>
      <c r="D10380" s="23" t="s">
        <v>12334</v>
      </c>
      <c r="E10380" s="24">
        <v>8.6199999999999992</v>
      </c>
    </row>
    <row r="10381" spans="2:5" ht="50.1" customHeight="1">
      <c r="B10381" s="23">
        <v>5061</v>
      </c>
      <c r="C10381" s="23" t="s">
        <v>10885</v>
      </c>
      <c r="D10381" s="23" t="s">
        <v>12334</v>
      </c>
      <c r="E10381" s="24">
        <v>8.48</v>
      </c>
    </row>
    <row r="10382" spans="2:5" ht="50.1" customHeight="1">
      <c r="B10382" s="23">
        <v>5075</v>
      </c>
      <c r="C10382" s="23" t="s">
        <v>10886</v>
      </c>
      <c r="D10382" s="23" t="s">
        <v>12334</v>
      </c>
      <c r="E10382" s="24">
        <v>8.6199999999999992</v>
      </c>
    </row>
    <row r="10383" spans="2:5" ht="50.1" customHeight="1">
      <c r="B10383" s="23">
        <v>39027</v>
      </c>
      <c r="C10383" s="23" t="s">
        <v>10887</v>
      </c>
      <c r="D10383" s="23" t="s">
        <v>12334</v>
      </c>
      <c r="E10383" s="24">
        <v>8.61</v>
      </c>
    </row>
    <row r="10384" spans="2:5" ht="50.1" customHeight="1">
      <c r="B10384" s="23">
        <v>5062</v>
      </c>
      <c r="C10384" s="23" t="s">
        <v>10888</v>
      </c>
      <c r="D10384" s="23" t="s">
        <v>12334</v>
      </c>
      <c r="E10384" s="24">
        <v>8.74</v>
      </c>
    </row>
    <row r="10385" spans="2:5" ht="50.1" customHeight="1">
      <c r="B10385" s="23">
        <v>40568</v>
      </c>
      <c r="C10385" s="23" t="s">
        <v>10889</v>
      </c>
      <c r="D10385" s="23" t="s">
        <v>12334</v>
      </c>
      <c r="E10385" s="24">
        <v>8.69</v>
      </c>
    </row>
    <row r="10386" spans="2:5" ht="50.1" customHeight="1">
      <c r="B10386" s="23">
        <v>39026</v>
      </c>
      <c r="C10386" s="23" t="s">
        <v>10890</v>
      </c>
      <c r="D10386" s="23" t="s">
        <v>12334</v>
      </c>
      <c r="E10386" s="24">
        <v>9.6999999999999993</v>
      </c>
    </row>
    <row r="10387" spans="2:5" ht="50.1" customHeight="1">
      <c r="B10387" s="23">
        <v>11572</v>
      </c>
      <c r="C10387" s="23" t="s">
        <v>10891</v>
      </c>
      <c r="D10387" s="23" t="s">
        <v>12296</v>
      </c>
      <c r="E10387" s="24">
        <v>14.79</v>
      </c>
    </row>
    <row r="10388" spans="2:5" ht="50.1" customHeight="1">
      <c r="B10388" s="23">
        <v>42431</v>
      </c>
      <c r="C10388" s="23" t="s">
        <v>10892</v>
      </c>
      <c r="D10388" s="23" t="s">
        <v>12296</v>
      </c>
      <c r="E10388" s="24">
        <v>3745.23</v>
      </c>
    </row>
    <row r="10389" spans="2:5" ht="50.1" customHeight="1">
      <c r="B10389" s="23">
        <v>11149</v>
      </c>
      <c r="C10389" s="23" t="s">
        <v>10893</v>
      </c>
      <c r="D10389" s="23" t="s">
        <v>9320</v>
      </c>
      <c r="E10389" s="24">
        <v>194.52</v>
      </c>
    </row>
    <row r="10390" spans="2:5" ht="50.1" customHeight="1">
      <c r="B10390" s="23">
        <v>511</v>
      </c>
      <c r="C10390" s="23" t="s">
        <v>10894</v>
      </c>
      <c r="D10390" s="23" t="s">
        <v>7079</v>
      </c>
      <c r="E10390" s="24">
        <v>12.18</v>
      </c>
    </row>
    <row r="10391" spans="2:5" ht="50.1" customHeight="1">
      <c r="B10391" s="23">
        <v>11174</v>
      </c>
      <c r="C10391" s="23" t="s">
        <v>10895</v>
      </c>
      <c r="D10391" s="23" t="s">
        <v>7193</v>
      </c>
      <c r="E10391" s="24">
        <v>552.29</v>
      </c>
    </row>
    <row r="10392" spans="2:5" ht="50.1" customHeight="1">
      <c r="B10392" s="23">
        <v>37540</v>
      </c>
      <c r="C10392" s="23" t="s">
        <v>10896</v>
      </c>
      <c r="D10392" s="23" t="s">
        <v>12296</v>
      </c>
      <c r="E10392" s="24">
        <v>48100.75</v>
      </c>
    </row>
    <row r="10393" spans="2:5" ht="50.1" customHeight="1">
      <c r="B10393" s="23">
        <v>37548</v>
      </c>
      <c r="C10393" s="23" t="s">
        <v>10897</v>
      </c>
      <c r="D10393" s="23" t="s">
        <v>12296</v>
      </c>
      <c r="E10393" s="24">
        <v>63757.3</v>
      </c>
    </row>
    <row r="10394" spans="2:5" ht="50.1" customHeight="1">
      <c r="B10394" s="23">
        <v>39828</v>
      </c>
      <c r="C10394" s="23" t="s">
        <v>10898</v>
      </c>
      <c r="D10394" s="23" t="s">
        <v>12296</v>
      </c>
      <c r="E10394" s="24">
        <v>382.48</v>
      </c>
    </row>
    <row r="10395" spans="2:5" ht="50.1" customHeight="1">
      <c r="B10395" s="23">
        <v>12273</v>
      </c>
      <c r="C10395" s="23" t="s">
        <v>10899</v>
      </c>
      <c r="D10395" s="23" t="s">
        <v>12296</v>
      </c>
      <c r="E10395" s="24">
        <v>47.28</v>
      </c>
    </row>
    <row r="10396" spans="2:5" ht="50.1" customHeight="1">
      <c r="B10396" s="23">
        <v>38392</v>
      </c>
      <c r="C10396" s="23" t="s">
        <v>10900</v>
      </c>
      <c r="D10396" s="23" t="s">
        <v>12296</v>
      </c>
      <c r="E10396" s="24">
        <v>40.380000000000003</v>
      </c>
    </row>
    <row r="10397" spans="2:5" ht="50.1" customHeight="1">
      <c r="B10397" s="23">
        <v>11735</v>
      </c>
      <c r="C10397" s="23" t="s">
        <v>10901</v>
      </c>
      <c r="D10397" s="23" t="s">
        <v>12296</v>
      </c>
      <c r="E10397" s="24">
        <v>3.29</v>
      </c>
    </row>
    <row r="10398" spans="2:5" ht="50.1" customHeight="1">
      <c r="B10398" s="23">
        <v>11733</v>
      </c>
      <c r="C10398" s="23" t="s">
        <v>10902</v>
      </c>
      <c r="D10398" s="23" t="s">
        <v>12296</v>
      </c>
      <c r="E10398" s="24">
        <v>1.61</v>
      </c>
    </row>
    <row r="10399" spans="2:5" ht="50.1" customHeight="1">
      <c r="B10399" s="23">
        <v>11734</v>
      </c>
      <c r="C10399" s="23" t="s">
        <v>10903</v>
      </c>
      <c r="D10399" s="23" t="s">
        <v>12296</v>
      </c>
      <c r="E10399" s="24">
        <v>2.48</v>
      </c>
    </row>
    <row r="10400" spans="2:5" ht="50.1" customHeight="1">
      <c r="B10400" s="23">
        <v>11737</v>
      </c>
      <c r="C10400" s="23" t="s">
        <v>10904</v>
      </c>
      <c r="D10400" s="23" t="s">
        <v>12296</v>
      </c>
      <c r="E10400" s="24">
        <v>4.3899999999999997</v>
      </c>
    </row>
    <row r="10401" spans="2:5" ht="50.1" customHeight="1">
      <c r="B10401" s="23">
        <v>11738</v>
      </c>
      <c r="C10401" s="23" t="s">
        <v>10905</v>
      </c>
      <c r="D10401" s="23" t="s">
        <v>12296</v>
      </c>
      <c r="E10401" s="24">
        <v>7.14</v>
      </c>
    </row>
    <row r="10402" spans="2:5" ht="50.1" customHeight="1">
      <c r="B10402" s="23">
        <v>36143</v>
      </c>
      <c r="C10402" s="23" t="s">
        <v>10906</v>
      </c>
      <c r="D10402" s="23" t="s">
        <v>12296</v>
      </c>
      <c r="E10402" s="24">
        <v>20.47</v>
      </c>
    </row>
    <row r="10403" spans="2:5" ht="50.1" customHeight="1">
      <c r="B10403" s="23">
        <v>36142</v>
      </c>
      <c r="C10403" s="23" t="s">
        <v>10907</v>
      </c>
      <c r="D10403" s="23" t="s">
        <v>12296</v>
      </c>
      <c r="E10403" s="24">
        <v>1.49</v>
      </c>
    </row>
    <row r="10404" spans="2:5" ht="50.1" customHeight="1">
      <c r="B10404" s="23">
        <v>36146</v>
      </c>
      <c r="C10404" s="23" t="s">
        <v>10908</v>
      </c>
      <c r="D10404" s="23" t="s">
        <v>12296</v>
      </c>
      <c r="E10404" s="24">
        <v>169.83</v>
      </c>
    </row>
    <row r="10405" spans="2:5" ht="50.1" customHeight="1">
      <c r="B10405" s="23">
        <v>39015</v>
      </c>
      <c r="C10405" s="23" t="s">
        <v>10909</v>
      </c>
      <c r="D10405" s="23" t="s">
        <v>12296</v>
      </c>
      <c r="E10405" s="24">
        <v>0.65</v>
      </c>
    </row>
    <row r="10406" spans="2:5" ht="50.1" customHeight="1">
      <c r="B10406" s="23">
        <v>38377</v>
      </c>
      <c r="C10406" s="23" t="s">
        <v>10910</v>
      </c>
      <c r="D10406" s="23" t="s">
        <v>12296</v>
      </c>
      <c r="E10406" s="24">
        <v>24.9</v>
      </c>
    </row>
    <row r="10407" spans="2:5" ht="50.1" customHeight="1">
      <c r="B10407" s="23">
        <v>38376</v>
      </c>
      <c r="C10407" s="23" t="s">
        <v>10911</v>
      </c>
      <c r="D10407" s="23" t="s">
        <v>12296</v>
      </c>
      <c r="E10407" s="24">
        <v>28.39</v>
      </c>
    </row>
    <row r="10408" spans="2:5" ht="50.1" customHeight="1">
      <c r="B10408" s="23">
        <v>38116</v>
      </c>
      <c r="C10408" s="23" t="s">
        <v>10912</v>
      </c>
      <c r="D10408" s="23" t="s">
        <v>12296</v>
      </c>
      <c r="E10408" s="24">
        <v>3.94</v>
      </c>
    </row>
    <row r="10409" spans="2:5" ht="50.1" customHeight="1">
      <c r="B10409" s="23">
        <v>38066</v>
      </c>
      <c r="C10409" s="23" t="s">
        <v>10913</v>
      </c>
      <c r="D10409" s="23" t="s">
        <v>12296</v>
      </c>
      <c r="E10409" s="24">
        <v>6.5</v>
      </c>
    </row>
    <row r="10410" spans="2:5" ht="50.1" customHeight="1">
      <c r="B10410" s="23">
        <v>38117</v>
      </c>
      <c r="C10410" s="23" t="s">
        <v>10914</v>
      </c>
      <c r="D10410" s="23" t="s">
        <v>12296</v>
      </c>
      <c r="E10410" s="24">
        <v>6.71</v>
      </c>
    </row>
    <row r="10411" spans="2:5" ht="50.1" customHeight="1">
      <c r="B10411" s="23">
        <v>38067</v>
      </c>
      <c r="C10411" s="23" t="s">
        <v>10915</v>
      </c>
      <c r="D10411" s="23" t="s">
        <v>12296</v>
      </c>
      <c r="E10411" s="24">
        <v>9.16</v>
      </c>
    </row>
    <row r="10412" spans="2:5" ht="50.1" customHeight="1">
      <c r="B10412" s="23">
        <v>41757</v>
      </c>
      <c r="C10412" s="23" t="s">
        <v>10916</v>
      </c>
      <c r="D10412" s="23" t="s">
        <v>12296</v>
      </c>
      <c r="E10412" s="24">
        <v>6254.73</v>
      </c>
    </row>
    <row r="10413" spans="2:5" ht="50.1" customHeight="1">
      <c r="B10413" s="23">
        <v>5080</v>
      </c>
      <c r="C10413" s="23" t="s">
        <v>10917</v>
      </c>
      <c r="D10413" s="23" t="s">
        <v>12296</v>
      </c>
      <c r="E10413" s="24">
        <v>10.48</v>
      </c>
    </row>
    <row r="10414" spans="2:5" ht="50.1" customHeight="1">
      <c r="B10414" s="23">
        <v>11522</v>
      </c>
      <c r="C10414" s="23" t="s">
        <v>10918</v>
      </c>
      <c r="D10414" s="23" t="s">
        <v>12296</v>
      </c>
      <c r="E10414" s="24">
        <v>13.1</v>
      </c>
    </row>
    <row r="10415" spans="2:5" ht="50.1" customHeight="1">
      <c r="B10415" s="23">
        <v>11523</v>
      </c>
      <c r="C10415" s="23" t="s">
        <v>10919</v>
      </c>
      <c r="D10415" s="23" t="s">
        <v>12296</v>
      </c>
      <c r="E10415" s="24">
        <v>12.26</v>
      </c>
    </row>
    <row r="10416" spans="2:5" ht="50.1" customHeight="1">
      <c r="B10416" s="23">
        <v>11524</v>
      </c>
      <c r="C10416" s="23" t="s">
        <v>10920</v>
      </c>
      <c r="D10416" s="23" t="s">
        <v>12296</v>
      </c>
      <c r="E10416" s="24">
        <v>25.25</v>
      </c>
    </row>
    <row r="10417" spans="2:5" ht="50.1" customHeight="1">
      <c r="B10417" s="23">
        <v>38168</v>
      </c>
      <c r="C10417" s="23" t="s">
        <v>10921</v>
      </c>
      <c r="D10417" s="23" t="s">
        <v>12296</v>
      </c>
      <c r="E10417" s="24">
        <v>121.88</v>
      </c>
    </row>
    <row r="10418" spans="2:5" ht="50.1" customHeight="1">
      <c r="B10418" s="23">
        <v>13393</v>
      </c>
      <c r="C10418" s="23" t="s">
        <v>10922</v>
      </c>
      <c r="D10418" s="23" t="s">
        <v>12296</v>
      </c>
      <c r="E10418" s="24">
        <v>157.4</v>
      </c>
    </row>
    <row r="10419" spans="2:5" ht="50.1" customHeight="1">
      <c r="B10419" s="23">
        <v>13395</v>
      </c>
      <c r="C10419" s="23" t="s">
        <v>10923</v>
      </c>
      <c r="D10419" s="23" t="s">
        <v>12296</v>
      </c>
      <c r="E10419" s="24">
        <v>188.75</v>
      </c>
    </row>
    <row r="10420" spans="2:5" ht="50.1" customHeight="1">
      <c r="B10420" s="23">
        <v>12039</v>
      </c>
      <c r="C10420" s="23" t="s">
        <v>10924</v>
      </c>
      <c r="D10420" s="23" t="s">
        <v>12296</v>
      </c>
      <c r="E10420" s="24">
        <v>252.56</v>
      </c>
    </row>
    <row r="10421" spans="2:5" ht="50.1" customHeight="1">
      <c r="B10421" s="23">
        <v>13396</v>
      </c>
      <c r="C10421" s="23" t="s">
        <v>10925</v>
      </c>
      <c r="D10421" s="23" t="s">
        <v>12296</v>
      </c>
      <c r="E10421" s="24">
        <v>403.96</v>
      </c>
    </row>
    <row r="10422" spans="2:5" ht="50.1" customHeight="1">
      <c r="B10422" s="23">
        <v>13397</v>
      </c>
      <c r="C10422" s="23" t="s">
        <v>10926</v>
      </c>
      <c r="D10422" s="23" t="s">
        <v>12296</v>
      </c>
      <c r="E10422" s="24">
        <v>408.29</v>
      </c>
    </row>
    <row r="10423" spans="2:5" ht="50.1" customHeight="1">
      <c r="B10423" s="23">
        <v>12041</v>
      </c>
      <c r="C10423" s="23" t="s">
        <v>10927</v>
      </c>
      <c r="D10423" s="23" t="s">
        <v>12296</v>
      </c>
      <c r="E10423" s="24">
        <v>552.54999999999995</v>
      </c>
    </row>
    <row r="10424" spans="2:5" ht="50.1" customHeight="1">
      <c r="B10424" s="23">
        <v>12043</v>
      </c>
      <c r="C10424" s="23" t="s">
        <v>10928</v>
      </c>
      <c r="D10424" s="23" t="s">
        <v>12296</v>
      </c>
      <c r="E10424" s="24">
        <v>637.13</v>
      </c>
    </row>
    <row r="10425" spans="2:5" ht="50.1" customHeight="1">
      <c r="B10425" s="23">
        <v>39762</v>
      </c>
      <c r="C10425" s="23" t="s">
        <v>10929</v>
      </c>
      <c r="D10425" s="23" t="s">
        <v>12296</v>
      </c>
      <c r="E10425" s="24">
        <v>430.45</v>
      </c>
    </row>
    <row r="10426" spans="2:5" ht="50.1" customHeight="1">
      <c r="B10426" s="23">
        <v>12042</v>
      </c>
      <c r="C10426" s="23" t="s">
        <v>10930</v>
      </c>
      <c r="D10426" s="23" t="s">
        <v>12296</v>
      </c>
      <c r="E10426" s="24">
        <v>430.56</v>
      </c>
    </row>
    <row r="10427" spans="2:5" ht="50.1" customHeight="1">
      <c r="B10427" s="23">
        <v>39763</v>
      </c>
      <c r="C10427" s="23" t="s">
        <v>10931</v>
      </c>
      <c r="D10427" s="23" t="s">
        <v>12296</v>
      </c>
      <c r="E10427" s="24">
        <v>649.64</v>
      </c>
    </row>
    <row r="10428" spans="2:5" ht="50.1" customHeight="1">
      <c r="B10428" s="23">
        <v>39756</v>
      </c>
      <c r="C10428" s="23" t="s">
        <v>10932</v>
      </c>
      <c r="D10428" s="23" t="s">
        <v>12296</v>
      </c>
      <c r="E10428" s="24">
        <v>196.96</v>
      </c>
    </row>
    <row r="10429" spans="2:5" ht="50.1" customHeight="1">
      <c r="B10429" s="23">
        <v>12038</v>
      </c>
      <c r="C10429" s="23" t="s">
        <v>10933</v>
      </c>
      <c r="D10429" s="23" t="s">
        <v>12296</v>
      </c>
      <c r="E10429" s="24">
        <v>219.89</v>
      </c>
    </row>
    <row r="10430" spans="2:5" ht="50.1" customHeight="1">
      <c r="B10430" s="23">
        <v>12040</v>
      </c>
      <c r="C10430" s="23" t="s">
        <v>10934</v>
      </c>
      <c r="D10430" s="23" t="s">
        <v>12296</v>
      </c>
      <c r="E10430" s="24">
        <v>280.95</v>
      </c>
    </row>
    <row r="10431" spans="2:5" ht="50.1" customHeight="1">
      <c r="B10431" s="23">
        <v>39757</v>
      </c>
      <c r="C10431" s="23" t="s">
        <v>10935</v>
      </c>
      <c r="D10431" s="23" t="s">
        <v>12296</v>
      </c>
      <c r="E10431" s="24">
        <v>300.42</v>
      </c>
    </row>
    <row r="10432" spans="2:5" ht="50.1" customHeight="1">
      <c r="B10432" s="23">
        <v>39758</v>
      </c>
      <c r="C10432" s="23" t="s">
        <v>10936</v>
      </c>
      <c r="D10432" s="23" t="s">
        <v>12296</v>
      </c>
      <c r="E10432" s="24">
        <v>389.96</v>
      </c>
    </row>
    <row r="10433" spans="2:5" ht="50.1" customHeight="1">
      <c r="B10433" s="23">
        <v>39759</v>
      </c>
      <c r="C10433" s="23" t="s">
        <v>10937</v>
      </c>
      <c r="D10433" s="23" t="s">
        <v>12296</v>
      </c>
      <c r="E10433" s="24">
        <v>532.79999999999995</v>
      </c>
    </row>
    <row r="10434" spans="2:5" ht="50.1" customHeight="1">
      <c r="B10434" s="23">
        <v>39760</v>
      </c>
      <c r="C10434" s="23" t="s">
        <v>10938</v>
      </c>
      <c r="D10434" s="23" t="s">
        <v>12296</v>
      </c>
      <c r="E10434" s="24">
        <v>535.25</v>
      </c>
    </row>
    <row r="10435" spans="2:5" ht="50.1" customHeight="1">
      <c r="B10435" s="23">
        <v>39761</v>
      </c>
      <c r="C10435" s="23" t="s">
        <v>10939</v>
      </c>
      <c r="D10435" s="23" t="s">
        <v>12296</v>
      </c>
      <c r="E10435" s="24">
        <v>685.04</v>
      </c>
    </row>
    <row r="10436" spans="2:5" ht="50.1" customHeight="1">
      <c r="B10436" s="23">
        <v>39765</v>
      </c>
      <c r="C10436" s="23" t="s">
        <v>10940</v>
      </c>
      <c r="D10436" s="23" t="s">
        <v>12296</v>
      </c>
      <c r="E10436" s="24">
        <v>30.41</v>
      </c>
    </row>
    <row r="10437" spans="2:5" ht="50.1" customHeight="1">
      <c r="B10437" s="23">
        <v>13399</v>
      </c>
      <c r="C10437" s="23" t="s">
        <v>10941</v>
      </c>
      <c r="D10437" s="23" t="s">
        <v>12296</v>
      </c>
      <c r="E10437" s="24">
        <v>17.29</v>
      </c>
    </row>
    <row r="10438" spans="2:5" ht="50.1" customHeight="1">
      <c r="B10438" s="23">
        <v>39764</v>
      </c>
      <c r="C10438" s="23" t="s">
        <v>10942</v>
      </c>
      <c r="D10438" s="23" t="s">
        <v>12296</v>
      </c>
      <c r="E10438" s="24">
        <v>23.79</v>
      </c>
    </row>
    <row r="10439" spans="2:5" ht="50.1" customHeight="1">
      <c r="B10439" s="23">
        <v>39805</v>
      </c>
      <c r="C10439" s="23" t="s">
        <v>10943</v>
      </c>
      <c r="D10439" s="23" t="s">
        <v>12296</v>
      </c>
      <c r="E10439" s="24">
        <v>105.16</v>
      </c>
    </row>
    <row r="10440" spans="2:5" ht="50.1" customHeight="1">
      <c r="B10440" s="23">
        <v>39806</v>
      </c>
      <c r="C10440" s="23" t="s">
        <v>10944</v>
      </c>
      <c r="D10440" s="23" t="s">
        <v>12296</v>
      </c>
      <c r="E10440" s="24">
        <v>198.58</v>
      </c>
    </row>
    <row r="10441" spans="2:5" ht="50.1" customHeight="1">
      <c r="B10441" s="23">
        <v>39807</v>
      </c>
      <c r="C10441" s="23" t="s">
        <v>10945</v>
      </c>
      <c r="D10441" s="23" t="s">
        <v>12296</v>
      </c>
      <c r="E10441" s="24">
        <v>279.95</v>
      </c>
    </row>
    <row r="10442" spans="2:5" ht="50.1" customHeight="1">
      <c r="B10442" s="23">
        <v>39804</v>
      </c>
      <c r="C10442" s="23" t="s">
        <v>10946</v>
      </c>
      <c r="D10442" s="23" t="s">
        <v>12296</v>
      </c>
      <c r="E10442" s="24">
        <v>59.05</v>
      </c>
    </row>
    <row r="10443" spans="2:5" ht="50.1" customHeight="1">
      <c r="B10443" s="23">
        <v>39796</v>
      </c>
      <c r="C10443" s="23" t="s">
        <v>10947</v>
      </c>
      <c r="D10443" s="23" t="s">
        <v>12296</v>
      </c>
      <c r="E10443" s="24">
        <v>60.17</v>
      </c>
    </row>
    <row r="10444" spans="2:5" ht="50.1" customHeight="1">
      <c r="B10444" s="23">
        <v>39797</v>
      </c>
      <c r="C10444" s="23" t="s">
        <v>10948</v>
      </c>
      <c r="D10444" s="23" t="s">
        <v>12296</v>
      </c>
      <c r="E10444" s="24">
        <v>79.900000000000006</v>
      </c>
    </row>
    <row r="10445" spans="2:5" ht="50.1" customHeight="1">
      <c r="B10445" s="23">
        <v>39798</v>
      </c>
      <c r="C10445" s="23" t="s">
        <v>10949</v>
      </c>
      <c r="D10445" s="23" t="s">
        <v>12296</v>
      </c>
      <c r="E10445" s="24">
        <v>133.19999999999999</v>
      </c>
    </row>
    <row r="10446" spans="2:5" ht="50.1" customHeight="1">
      <c r="B10446" s="23">
        <v>39794</v>
      </c>
      <c r="C10446" s="23" t="s">
        <v>10950</v>
      </c>
      <c r="D10446" s="23" t="s">
        <v>12296</v>
      </c>
      <c r="E10446" s="24">
        <v>18.93</v>
      </c>
    </row>
    <row r="10447" spans="2:5" ht="50.1" customHeight="1">
      <c r="B10447" s="23">
        <v>39795</v>
      </c>
      <c r="C10447" s="23" t="s">
        <v>10951</v>
      </c>
      <c r="D10447" s="23" t="s">
        <v>12296</v>
      </c>
      <c r="E10447" s="24">
        <v>26.51</v>
      </c>
    </row>
    <row r="10448" spans="2:5" ht="50.1" customHeight="1">
      <c r="B10448" s="23">
        <v>39801</v>
      </c>
      <c r="C10448" s="23" t="s">
        <v>10952</v>
      </c>
      <c r="D10448" s="23" t="s">
        <v>12296</v>
      </c>
      <c r="E10448" s="24">
        <v>67.83</v>
      </c>
    </row>
    <row r="10449" spans="2:5" ht="50.1" customHeight="1">
      <c r="B10449" s="23">
        <v>39802</v>
      </c>
      <c r="C10449" s="23" t="s">
        <v>10953</v>
      </c>
      <c r="D10449" s="23" t="s">
        <v>12296</v>
      </c>
      <c r="E10449" s="24">
        <v>112.65</v>
      </c>
    </row>
    <row r="10450" spans="2:5" ht="50.1" customHeight="1">
      <c r="B10450" s="23">
        <v>39803</v>
      </c>
      <c r="C10450" s="23" t="s">
        <v>10954</v>
      </c>
      <c r="D10450" s="23" t="s">
        <v>12296</v>
      </c>
      <c r="E10450" s="24">
        <v>156.1</v>
      </c>
    </row>
    <row r="10451" spans="2:5" ht="50.1" customHeight="1">
      <c r="B10451" s="23">
        <v>39799</v>
      </c>
      <c r="C10451" s="23" t="s">
        <v>10955</v>
      </c>
      <c r="D10451" s="23" t="s">
        <v>12296</v>
      </c>
      <c r="E10451" s="24">
        <v>25.65</v>
      </c>
    </row>
    <row r="10452" spans="2:5" ht="50.1" customHeight="1">
      <c r="B10452" s="23">
        <v>39800</v>
      </c>
      <c r="C10452" s="23" t="s">
        <v>10956</v>
      </c>
      <c r="D10452" s="23" t="s">
        <v>12296</v>
      </c>
      <c r="E10452" s="24">
        <v>43.16</v>
      </c>
    </row>
    <row r="10453" spans="2:5" ht="50.1" customHeight="1">
      <c r="B10453" s="23">
        <v>4224</v>
      </c>
      <c r="C10453" s="23" t="s">
        <v>10957</v>
      </c>
      <c r="D10453" s="23" t="s">
        <v>7079</v>
      </c>
      <c r="E10453" s="24">
        <v>14.46</v>
      </c>
    </row>
    <row r="10454" spans="2:5" ht="50.1" customHeight="1">
      <c r="B10454" s="23">
        <v>21059</v>
      </c>
      <c r="C10454" s="23" t="s">
        <v>10958</v>
      </c>
      <c r="D10454" s="23" t="s">
        <v>12296</v>
      </c>
      <c r="E10454" s="24">
        <v>29.41</v>
      </c>
    </row>
    <row r="10455" spans="2:5" ht="50.1" customHeight="1">
      <c r="B10455" s="23">
        <v>11234</v>
      </c>
      <c r="C10455" s="23" t="s">
        <v>10959</v>
      </c>
      <c r="D10455" s="23" t="s">
        <v>12296</v>
      </c>
      <c r="E10455" s="24">
        <v>44.34</v>
      </c>
    </row>
    <row r="10456" spans="2:5" ht="50.1" customHeight="1">
      <c r="B10456" s="23">
        <v>21060</v>
      </c>
      <c r="C10456" s="23" t="s">
        <v>10960</v>
      </c>
      <c r="D10456" s="23" t="s">
        <v>12296</v>
      </c>
      <c r="E10456" s="24">
        <v>54.57</v>
      </c>
    </row>
    <row r="10457" spans="2:5" ht="50.1" customHeight="1">
      <c r="B10457" s="23">
        <v>21061</v>
      </c>
      <c r="C10457" s="23" t="s">
        <v>10961</v>
      </c>
      <c r="D10457" s="23" t="s">
        <v>12296</v>
      </c>
      <c r="E10457" s="24">
        <v>68.209999999999994</v>
      </c>
    </row>
    <row r="10458" spans="2:5" ht="50.1" customHeight="1">
      <c r="B10458" s="23">
        <v>21062</v>
      </c>
      <c r="C10458" s="23" t="s">
        <v>10962</v>
      </c>
      <c r="D10458" s="23" t="s">
        <v>12296</v>
      </c>
      <c r="E10458" s="24">
        <v>107.44</v>
      </c>
    </row>
    <row r="10459" spans="2:5" ht="50.1" customHeight="1">
      <c r="B10459" s="23">
        <v>11708</v>
      </c>
      <c r="C10459" s="23" t="s">
        <v>10963</v>
      </c>
      <c r="D10459" s="23" t="s">
        <v>12296</v>
      </c>
      <c r="E10459" s="24">
        <v>11.72</v>
      </c>
    </row>
    <row r="10460" spans="2:5" ht="50.1" customHeight="1">
      <c r="B10460" s="23">
        <v>11709</v>
      </c>
      <c r="C10460" s="23" t="s">
        <v>10964</v>
      </c>
      <c r="D10460" s="23" t="s">
        <v>12296</v>
      </c>
      <c r="E10460" s="24">
        <v>27.54</v>
      </c>
    </row>
    <row r="10461" spans="2:5" ht="50.1" customHeight="1">
      <c r="B10461" s="23">
        <v>11710</v>
      </c>
      <c r="C10461" s="23" t="s">
        <v>10965</v>
      </c>
      <c r="D10461" s="23" t="s">
        <v>12296</v>
      </c>
      <c r="E10461" s="24">
        <v>63.31</v>
      </c>
    </row>
    <row r="10462" spans="2:5" ht="50.1" customHeight="1">
      <c r="B10462" s="23">
        <v>11707</v>
      </c>
      <c r="C10462" s="23" t="s">
        <v>10966</v>
      </c>
      <c r="D10462" s="23" t="s">
        <v>12296</v>
      </c>
      <c r="E10462" s="24">
        <v>8.7799999999999994</v>
      </c>
    </row>
    <row r="10463" spans="2:5" ht="50.1" customHeight="1">
      <c r="B10463" s="23">
        <v>11739</v>
      </c>
      <c r="C10463" s="23" t="s">
        <v>10967</v>
      </c>
      <c r="D10463" s="23" t="s">
        <v>12296</v>
      </c>
      <c r="E10463" s="24">
        <v>4.78</v>
      </c>
    </row>
    <row r="10464" spans="2:5" ht="50.1" customHeight="1">
      <c r="B10464" s="23">
        <v>11711</v>
      </c>
      <c r="C10464" s="23" t="s">
        <v>10968</v>
      </c>
      <c r="D10464" s="23" t="s">
        <v>12296</v>
      </c>
      <c r="E10464" s="24">
        <v>7.01</v>
      </c>
    </row>
    <row r="10465" spans="2:5" ht="50.1" customHeight="1">
      <c r="B10465" s="23">
        <v>5102</v>
      </c>
      <c r="C10465" s="23" t="s">
        <v>10969</v>
      </c>
      <c r="D10465" s="23" t="s">
        <v>12296</v>
      </c>
      <c r="E10465" s="24">
        <v>6.78</v>
      </c>
    </row>
    <row r="10466" spans="2:5" ht="50.1" customHeight="1">
      <c r="B10466" s="23">
        <v>11741</v>
      </c>
      <c r="C10466" s="23" t="s">
        <v>10970</v>
      </c>
      <c r="D10466" s="23" t="s">
        <v>12296</v>
      </c>
      <c r="E10466" s="24">
        <v>4.93</v>
      </c>
    </row>
    <row r="10467" spans="2:5" ht="50.1" customHeight="1">
      <c r="B10467" s="23">
        <v>11743</v>
      </c>
      <c r="C10467" s="23" t="s">
        <v>10971</v>
      </c>
      <c r="D10467" s="23" t="s">
        <v>12296</v>
      </c>
      <c r="E10467" s="24">
        <v>4.4800000000000004</v>
      </c>
    </row>
    <row r="10468" spans="2:5" ht="50.1" customHeight="1">
      <c r="B10468" s="23">
        <v>11745</v>
      </c>
      <c r="C10468" s="23" t="s">
        <v>10972</v>
      </c>
      <c r="D10468" s="23" t="s">
        <v>12296</v>
      </c>
      <c r="E10468" s="24">
        <v>6.36</v>
      </c>
    </row>
    <row r="10469" spans="2:5" ht="50.1" customHeight="1">
      <c r="B10469" s="23">
        <v>25961</v>
      </c>
      <c r="C10469" s="23" t="s">
        <v>10973</v>
      </c>
      <c r="D10469" s="23" t="s">
        <v>12331</v>
      </c>
      <c r="E10469" s="24">
        <v>12.89</v>
      </c>
    </row>
    <row r="10470" spans="2:5" ht="50.1" customHeight="1">
      <c r="B10470" s="23">
        <v>40985</v>
      </c>
      <c r="C10470" s="23" t="s">
        <v>10974</v>
      </c>
      <c r="D10470" s="23" t="s">
        <v>12304</v>
      </c>
      <c r="E10470" s="24">
        <v>2283.0100000000002</v>
      </c>
    </row>
    <row r="10471" spans="2:5" ht="50.1" customHeight="1">
      <c r="B10471" s="23">
        <v>1088</v>
      </c>
      <c r="C10471" s="23" t="s">
        <v>10975</v>
      </c>
      <c r="D10471" s="23" t="s">
        <v>12296</v>
      </c>
      <c r="E10471" s="24">
        <v>12.56</v>
      </c>
    </row>
    <row r="10472" spans="2:5" ht="50.1" customHeight="1">
      <c r="B10472" s="23">
        <v>1087</v>
      </c>
      <c r="C10472" s="23" t="s">
        <v>10976</v>
      </c>
      <c r="D10472" s="23" t="s">
        <v>12296</v>
      </c>
      <c r="E10472" s="24">
        <v>15.69</v>
      </c>
    </row>
    <row r="10473" spans="2:5" ht="50.1" customHeight="1">
      <c r="B10473" s="23">
        <v>38777</v>
      </c>
      <c r="C10473" s="23" t="s">
        <v>10977</v>
      </c>
      <c r="D10473" s="23" t="s">
        <v>12296</v>
      </c>
      <c r="E10473" s="24">
        <v>31.25</v>
      </c>
    </row>
    <row r="10474" spans="2:5" ht="50.1" customHeight="1">
      <c r="B10474" s="23">
        <v>1086</v>
      </c>
      <c r="C10474" s="23" t="s">
        <v>10978</v>
      </c>
      <c r="D10474" s="23" t="s">
        <v>12296</v>
      </c>
      <c r="E10474" s="24">
        <v>16.489999999999998</v>
      </c>
    </row>
    <row r="10475" spans="2:5" ht="50.1" customHeight="1">
      <c r="B10475" s="23">
        <v>1079</v>
      </c>
      <c r="C10475" s="23" t="s">
        <v>10979</v>
      </c>
      <c r="D10475" s="23" t="s">
        <v>12296</v>
      </c>
      <c r="E10475" s="24">
        <v>17.04</v>
      </c>
    </row>
    <row r="10476" spans="2:5" ht="50.1" customHeight="1">
      <c r="B10476" s="23">
        <v>39374</v>
      </c>
      <c r="C10476" s="23" t="s">
        <v>10980</v>
      </c>
      <c r="D10476" s="23" t="s">
        <v>12296</v>
      </c>
      <c r="E10476" s="24">
        <v>82.33</v>
      </c>
    </row>
    <row r="10477" spans="2:5" ht="50.1" customHeight="1">
      <c r="B10477" s="23">
        <v>1082</v>
      </c>
      <c r="C10477" s="23" t="s">
        <v>10981</v>
      </c>
      <c r="D10477" s="23" t="s">
        <v>12296</v>
      </c>
      <c r="E10477" s="24">
        <v>107.17</v>
      </c>
    </row>
    <row r="10478" spans="2:5" ht="50.1" customHeight="1">
      <c r="B10478" s="23">
        <v>12316</v>
      </c>
      <c r="C10478" s="23" t="s">
        <v>10982</v>
      </c>
      <c r="D10478" s="23" t="s">
        <v>12296</v>
      </c>
      <c r="E10478" s="24">
        <v>49.12</v>
      </c>
    </row>
    <row r="10479" spans="2:5" ht="50.1" customHeight="1">
      <c r="B10479" s="23">
        <v>12317</v>
      </c>
      <c r="C10479" s="23" t="s">
        <v>10983</v>
      </c>
      <c r="D10479" s="23" t="s">
        <v>12296</v>
      </c>
      <c r="E10479" s="24">
        <v>58.57</v>
      </c>
    </row>
    <row r="10480" spans="2:5" ht="50.1" customHeight="1">
      <c r="B10480" s="23">
        <v>12318</v>
      </c>
      <c r="C10480" s="23" t="s">
        <v>10984</v>
      </c>
      <c r="D10480" s="23" t="s">
        <v>12296</v>
      </c>
      <c r="E10480" s="24">
        <v>67.48</v>
      </c>
    </row>
    <row r="10481" spans="2:5" ht="50.1" customHeight="1">
      <c r="B10481" s="23">
        <v>5104</v>
      </c>
      <c r="C10481" s="23" t="s">
        <v>10985</v>
      </c>
      <c r="D10481" s="23" t="s">
        <v>12334</v>
      </c>
      <c r="E10481" s="24">
        <v>58.22</v>
      </c>
    </row>
    <row r="10482" spans="2:5" ht="50.1" customHeight="1">
      <c r="B10482" s="23">
        <v>26023</v>
      </c>
      <c r="C10482" s="23" t="s">
        <v>10986</v>
      </c>
      <c r="D10482" s="23" t="s">
        <v>12296</v>
      </c>
      <c r="E10482" s="24">
        <v>65.94</v>
      </c>
    </row>
    <row r="10483" spans="2:5" ht="50.1" customHeight="1">
      <c r="B10483" s="23">
        <v>2710</v>
      </c>
      <c r="C10483" s="23" t="s">
        <v>10987</v>
      </c>
      <c r="D10483" s="23" t="s">
        <v>12296</v>
      </c>
      <c r="E10483" s="24">
        <v>52.66</v>
      </c>
    </row>
    <row r="10484" spans="2:5" ht="50.1" customHeight="1">
      <c r="B10484" s="23">
        <v>14575</v>
      </c>
      <c r="C10484" s="23" t="s">
        <v>10988</v>
      </c>
      <c r="D10484" s="23" t="s">
        <v>12296</v>
      </c>
      <c r="E10484" s="24">
        <v>3233247.44</v>
      </c>
    </row>
    <row r="10485" spans="2:5" ht="50.1" customHeight="1">
      <c r="B10485" s="23">
        <v>20034</v>
      </c>
      <c r="C10485" s="23" t="s">
        <v>10989</v>
      </c>
      <c r="D10485" s="23" t="s">
        <v>12296</v>
      </c>
      <c r="E10485" s="24">
        <v>45.14</v>
      </c>
    </row>
    <row r="10486" spans="2:5" ht="50.1" customHeight="1">
      <c r="B10486" s="23">
        <v>20036</v>
      </c>
      <c r="C10486" s="23" t="s">
        <v>10990</v>
      </c>
      <c r="D10486" s="23" t="s">
        <v>12296</v>
      </c>
      <c r="E10486" s="24">
        <v>86.84</v>
      </c>
    </row>
    <row r="10487" spans="2:5" ht="50.1" customHeight="1">
      <c r="B10487" s="23">
        <v>20037</v>
      </c>
      <c r="C10487" s="23" t="s">
        <v>10991</v>
      </c>
      <c r="D10487" s="23" t="s">
        <v>12296</v>
      </c>
      <c r="E10487" s="24">
        <v>163.79</v>
      </c>
    </row>
    <row r="10488" spans="2:5" ht="50.1" customHeight="1">
      <c r="B10488" s="23">
        <v>20043</v>
      </c>
      <c r="C10488" s="23" t="s">
        <v>10992</v>
      </c>
      <c r="D10488" s="23" t="s">
        <v>12296</v>
      </c>
      <c r="E10488" s="24">
        <v>4.1399999999999997</v>
      </c>
    </row>
    <row r="10489" spans="2:5" ht="50.1" customHeight="1">
      <c r="B10489" s="23">
        <v>20044</v>
      </c>
      <c r="C10489" s="23" t="s">
        <v>10993</v>
      </c>
      <c r="D10489" s="23" t="s">
        <v>12296</v>
      </c>
      <c r="E10489" s="24">
        <v>4.84</v>
      </c>
    </row>
    <row r="10490" spans="2:5" ht="50.1" customHeight="1">
      <c r="B10490" s="23">
        <v>20042</v>
      </c>
      <c r="C10490" s="23" t="s">
        <v>10994</v>
      </c>
      <c r="D10490" s="23" t="s">
        <v>12296</v>
      </c>
      <c r="E10490" s="24">
        <v>3.5</v>
      </c>
    </row>
    <row r="10491" spans="2:5" ht="50.1" customHeight="1">
      <c r="B10491" s="23">
        <v>20046</v>
      </c>
      <c r="C10491" s="23" t="s">
        <v>10995</v>
      </c>
      <c r="D10491" s="23" t="s">
        <v>12296</v>
      </c>
      <c r="E10491" s="24">
        <v>10.27</v>
      </c>
    </row>
    <row r="10492" spans="2:5" ht="50.1" customHeight="1">
      <c r="B10492" s="23">
        <v>20047</v>
      </c>
      <c r="C10492" s="23" t="s">
        <v>10996</v>
      </c>
      <c r="D10492" s="23" t="s">
        <v>12296</v>
      </c>
      <c r="E10492" s="24">
        <v>28.06</v>
      </c>
    </row>
    <row r="10493" spans="2:5" ht="50.1" customHeight="1">
      <c r="B10493" s="23">
        <v>20045</v>
      </c>
      <c r="C10493" s="23" t="s">
        <v>10997</v>
      </c>
      <c r="D10493" s="23" t="s">
        <v>12296</v>
      </c>
      <c r="E10493" s="24">
        <v>4.22</v>
      </c>
    </row>
    <row r="10494" spans="2:5" ht="50.1" customHeight="1">
      <c r="B10494" s="23">
        <v>20972</v>
      </c>
      <c r="C10494" s="23" t="s">
        <v>10998</v>
      </c>
      <c r="D10494" s="23" t="s">
        <v>12296</v>
      </c>
      <c r="E10494" s="24">
        <v>66.459999999999994</v>
      </c>
    </row>
    <row r="10495" spans="2:5" ht="50.1" customHeight="1">
      <c r="B10495" s="23">
        <v>20032</v>
      </c>
      <c r="C10495" s="23" t="s">
        <v>10999</v>
      </c>
      <c r="D10495" s="23" t="s">
        <v>12296</v>
      </c>
      <c r="E10495" s="24">
        <v>44.76</v>
      </c>
    </row>
    <row r="10496" spans="2:5" ht="50.1" customHeight="1">
      <c r="B10496" s="23">
        <v>11321</v>
      </c>
      <c r="C10496" s="23" t="s">
        <v>11000</v>
      </c>
      <c r="D10496" s="23" t="s">
        <v>12296</v>
      </c>
      <c r="E10496" s="24">
        <v>20.41</v>
      </c>
    </row>
    <row r="10497" spans="2:5" ht="50.1" customHeight="1">
      <c r="B10497" s="23">
        <v>11323</v>
      </c>
      <c r="C10497" s="23" t="s">
        <v>11001</v>
      </c>
      <c r="D10497" s="23" t="s">
        <v>12296</v>
      </c>
      <c r="E10497" s="24">
        <v>23.47</v>
      </c>
    </row>
    <row r="10498" spans="2:5" ht="50.1" customHeight="1">
      <c r="B10498" s="23">
        <v>20327</v>
      </c>
      <c r="C10498" s="23" t="s">
        <v>11002</v>
      </c>
      <c r="D10498" s="23" t="s">
        <v>12296</v>
      </c>
      <c r="E10498" s="24">
        <v>13.32</v>
      </c>
    </row>
    <row r="10499" spans="2:5" ht="50.1" customHeight="1">
      <c r="B10499" s="23">
        <v>25966</v>
      </c>
      <c r="C10499" s="23" t="s">
        <v>11003</v>
      </c>
      <c r="D10499" s="23" t="s">
        <v>7079</v>
      </c>
      <c r="E10499" s="24">
        <v>18.48</v>
      </c>
    </row>
    <row r="10500" spans="2:5" ht="50.1" customHeight="1">
      <c r="B10500" s="23">
        <v>13390</v>
      </c>
      <c r="C10500" s="23" t="s">
        <v>11004</v>
      </c>
      <c r="D10500" s="23" t="s">
        <v>12296</v>
      </c>
      <c r="E10500" s="24">
        <v>61.99</v>
      </c>
    </row>
    <row r="10501" spans="2:5" ht="50.1" customHeight="1">
      <c r="B10501" s="23">
        <v>6034</v>
      </c>
      <c r="C10501" s="23" t="s">
        <v>11005</v>
      </c>
      <c r="D10501" s="23" t="s">
        <v>12296</v>
      </c>
      <c r="E10501" s="24">
        <v>7.01</v>
      </c>
    </row>
    <row r="10502" spans="2:5" ht="50.1" customHeight="1">
      <c r="B10502" s="23">
        <v>6036</v>
      </c>
      <c r="C10502" s="23" t="s">
        <v>11006</v>
      </c>
      <c r="D10502" s="23" t="s">
        <v>12296</v>
      </c>
      <c r="E10502" s="24">
        <v>9.5500000000000007</v>
      </c>
    </row>
    <row r="10503" spans="2:5" ht="50.1" customHeight="1">
      <c r="B10503" s="23">
        <v>6031</v>
      </c>
      <c r="C10503" s="23" t="s">
        <v>11007</v>
      </c>
      <c r="D10503" s="23" t="s">
        <v>12296</v>
      </c>
      <c r="E10503" s="24">
        <v>11.22</v>
      </c>
    </row>
    <row r="10504" spans="2:5" ht="50.1" customHeight="1">
      <c r="B10504" s="23">
        <v>6029</v>
      </c>
      <c r="C10504" s="23" t="s">
        <v>11008</v>
      </c>
      <c r="D10504" s="23" t="s">
        <v>12296</v>
      </c>
      <c r="E10504" s="24">
        <v>11.35</v>
      </c>
    </row>
    <row r="10505" spans="2:5" ht="50.1" customHeight="1">
      <c r="B10505" s="23">
        <v>6033</v>
      </c>
      <c r="C10505" s="23" t="s">
        <v>11009</v>
      </c>
      <c r="D10505" s="23" t="s">
        <v>12296</v>
      </c>
      <c r="E10505" s="24">
        <v>14.95</v>
      </c>
    </row>
    <row r="10506" spans="2:5" ht="50.1" customHeight="1">
      <c r="B10506" s="23">
        <v>11672</v>
      </c>
      <c r="C10506" s="23" t="s">
        <v>11010</v>
      </c>
      <c r="D10506" s="23" t="s">
        <v>12296</v>
      </c>
      <c r="E10506" s="24">
        <v>32.53</v>
      </c>
    </row>
    <row r="10507" spans="2:5" ht="50.1" customHeight="1">
      <c r="B10507" s="23">
        <v>11669</v>
      </c>
      <c r="C10507" s="23" t="s">
        <v>11011</v>
      </c>
      <c r="D10507" s="23" t="s">
        <v>12296</v>
      </c>
      <c r="E10507" s="24">
        <v>30.98</v>
      </c>
    </row>
    <row r="10508" spans="2:5" ht="50.1" customHeight="1">
      <c r="B10508" s="23">
        <v>11670</v>
      </c>
      <c r="C10508" s="23" t="s">
        <v>11012</v>
      </c>
      <c r="D10508" s="23" t="s">
        <v>12296</v>
      </c>
      <c r="E10508" s="24">
        <v>11.87</v>
      </c>
    </row>
    <row r="10509" spans="2:5" ht="50.1" customHeight="1">
      <c r="B10509" s="23">
        <v>20055</v>
      </c>
      <c r="C10509" s="23" t="s">
        <v>11013</v>
      </c>
      <c r="D10509" s="23" t="s">
        <v>12296</v>
      </c>
      <c r="E10509" s="24">
        <v>23.2</v>
      </c>
    </row>
    <row r="10510" spans="2:5" ht="50.1" customHeight="1">
      <c r="B10510" s="23">
        <v>11671</v>
      </c>
      <c r="C10510" s="23" t="s">
        <v>11014</v>
      </c>
      <c r="D10510" s="23" t="s">
        <v>12296</v>
      </c>
      <c r="E10510" s="24">
        <v>49.79</v>
      </c>
    </row>
    <row r="10511" spans="2:5" ht="50.1" customHeight="1">
      <c r="B10511" s="23">
        <v>6032</v>
      </c>
      <c r="C10511" s="23" t="s">
        <v>11015</v>
      </c>
      <c r="D10511" s="23" t="s">
        <v>12296</v>
      </c>
      <c r="E10511" s="24">
        <v>14.22</v>
      </c>
    </row>
    <row r="10512" spans="2:5" ht="50.1" customHeight="1">
      <c r="B10512" s="23">
        <v>11673</v>
      </c>
      <c r="C10512" s="23" t="s">
        <v>11016</v>
      </c>
      <c r="D10512" s="23" t="s">
        <v>12296</v>
      </c>
      <c r="E10512" s="24">
        <v>11.2</v>
      </c>
    </row>
    <row r="10513" spans="2:5" ht="50.1" customHeight="1">
      <c r="B10513" s="23">
        <v>11674</v>
      </c>
      <c r="C10513" s="23" t="s">
        <v>11017</v>
      </c>
      <c r="D10513" s="23" t="s">
        <v>12296</v>
      </c>
      <c r="E10513" s="24">
        <v>14.42</v>
      </c>
    </row>
    <row r="10514" spans="2:5" ht="50.1" customHeight="1">
      <c r="B10514" s="23">
        <v>11675</v>
      </c>
      <c r="C10514" s="23" t="s">
        <v>11018</v>
      </c>
      <c r="D10514" s="23" t="s">
        <v>12296</v>
      </c>
      <c r="E10514" s="24">
        <v>22.9</v>
      </c>
    </row>
    <row r="10515" spans="2:5" ht="50.1" customHeight="1">
      <c r="B10515" s="23">
        <v>11676</v>
      </c>
      <c r="C10515" s="23" t="s">
        <v>11019</v>
      </c>
      <c r="D10515" s="23" t="s">
        <v>12296</v>
      </c>
      <c r="E10515" s="24">
        <v>30.62</v>
      </c>
    </row>
    <row r="10516" spans="2:5" ht="50.1" customHeight="1">
      <c r="B10516" s="23">
        <v>11677</v>
      </c>
      <c r="C10516" s="23" t="s">
        <v>11020</v>
      </c>
      <c r="D10516" s="23" t="s">
        <v>12296</v>
      </c>
      <c r="E10516" s="24">
        <v>31.63</v>
      </c>
    </row>
    <row r="10517" spans="2:5" ht="50.1" customHeight="1">
      <c r="B10517" s="23">
        <v>11678</v>
      </c>
      <c r="C10517" s="23" t="s">
        <v>11021</v>
      </c>
      <c r="D10517" s="23" t="s">
        <v>12296</v>
      </c>
      <c r="E10517" s="24">
        <v>57.92</v>
      </c>
    </row>
    <row r="10518" spans="2:5" ht="50.1" customHeight="1">
      <c r="B10518" s="23">
        <v>6038</v>
      </c>
      <c r="C10518" s="23" t="s">
        <v>11022</v>
      </c>
      <c r="D10518" s="23" t="s">
        <v>12296</v>
      </c>
      <c r="E10518" s="24">
        <v>3.67</v>
      </c>
    </row>
    <row r="10519" spans="2:5" ht="50.1" customHeight="1">
      <c r="B10519" s="23">
        <v>11718</v>
      </c>
      <c r="C10519" s="23" t="s">
        <v>11023</v>
      </c>
      <c r="D10519" s="23" t="s">
        <v>12296</v>
      </c>
      <c r="E10519" s="24">
        <v>10.48</v>
      </c>
    </row>
    <row r="10520" spans="2:5" ht="50.1" customHeight="1">
      <c r="B10520" s="23">
        <v>6037</v>
      </c>
      <c r="C10520" s="23" t="s">
        <v>11024</v>
      </c>
      <c r="D10520" s="23" t="s">
        <v>12296</v>
      </c>
      <c r="E10520" s="24">
        <v>7.64</v>
      </c>
    </row>
    <row r="10521" spans="2:5" ht="50.1" customHeight="1">
      <c r="B10521" s="23">
        <v>11719</v>
      </c>
      <c r="C10521" s="23" t="s">
        <v>11025</v>
      </c>
      <c r="D10521" s="23" t="s">
        <v>12296</v>
      </c>
      <c r="E10521" s="24">
        <v>8.5</v>
      </c>
    </row>
    <row r="10522" spans="2:5" ht="50.1" customHeight="1">
      <c r="B10522" s="23">
        <v>6019</v>
      </c>
      <c r="C10522" s="23" t="s">
        <v>11026</v>
      </c>
      <c r="D10522" s="23" t="s">
        <v>12296</v>
      </c>
      <c r="E10522" s="24">
        <v>33.9</v>
      </c>
    </row>
    <row r="10523" spans="2:5" ht="50.1" customHeight="1">
      <c r="B10523" s="23">
        <v>6010</v>
      </c>
      <c r="C10523" s="23" t="s">
        <v>11027</v>
      </c>
      <c r="D10523" s="23" t="s">
        <v>12296</v>
      </c>
      <c r="E10523" s="24">
        <v>58.33</v>
      </c>
    </row>
    <row r="10524" spans="2:5" ht="50.1" customHeight="1">
      <c r="B10524" s="23">
        <v>6017</v>
      </c>
      <c r="C10524" s="23" t="s">
        <v>11028</v>
      </c>
      <c r="D10524" s="23" t="s">
        <v>12296</v>
      </c>
      <c r="E10524" s="24">
        <v>46.2</v>
      </c>
    </row>
    <row r="10525" spans="2:5" ht="50.1" customHeight="1">
      <c r="B10525" s="23">
        <v>6020</v>
      </c>
      <c r="C10525" s="23" t="s">
        <v>11029</v>
      </c>
      <c r="D10525" s="23" t="s">
        <v>12296</v>
      </c>
      <c r="E10525" s="24">
        <v>20.36</v>
      </c>
    </row>
    <row r="10526" spans="2:5" ht="50.1" customHeight="1">
      <c r="B10526" s="23">
        <v>6028</v>
      </c>
      <c r="C10526" s="23" t="s">
        <v>11030</v>
      </c>
      <c r="D10526" s="23" t="s">
        <v>12296</v>
      </c>
      <c r="E10526" s="24">
        <v>81.25</v>
      </c>
    </row>
    <row r="10527" spans="2:5" ht="50.1" customHeight="1">
      <c r="B10527" s="23">
        <v>6011</v>
      </c>
      <c r="C10527" s="23" t="s">
        <v>11031</v>
      </c>
      <c r="D10527" s="23" t="s">
        <v>12296</v>
      </c>
      <c r="E10527" s="24">
        <v>168.51</v>
      </c>
    </row>
    <row r="10528" spans="2:5" ht="50.1" customHeight="1">
      <c r="B10528" s="23">
        <v>6012</v>
      </c>
      <c r="C10528" s="23" t="s">
        <v>11032</v>
      </c>
      <c r="D10528" s="23" t="s">
        <v>12296</v>
      </c>
      <c r="E10528" s="24">
        <v>204.01</v>
      </c>
    </row>
    <row r="10529" spans="2:5" ht="50.1" customHeight="1">
      <c r="B10529" s="23">
        <v>6016</v>
      </c>
      <c r="C10529" s="23" t="s">
        <v>11033</v>
      </c>
      <c r="D10529" s="23" t="s">
        <v>12296</v>
      </c>
      <c r="E10529" s="24">
        <v>21.48</v>
      </c>
    </row>
    <row r="10530" spans="2:5" ht="50.1" customHeight="1">
      <c r="B10530" s="23">
        <v>6027</v>
      </c>
      <c r="C10530" s="23" t="s">
        <v>11034</v>
      </c>
      <c r="D10530" s="23" t="s">
        <v>12296</v>
      </c>
      <c r="E10530" s="24">
        <v>425.09</v>
      </c>
    </row>
    <row r="10531" spans="2:5" ht="50.1" customHeight="1">
      <c r="B10531" s="23">
        <v>6013</v>
      </c>
      <c r="C10531" s="23" t="s">
        <v>11035</v>
      </c>
      <c r="D10531" s="23" t="s">
        <v>12296</v>
      </c>
      <c r="E10531" s="24">
        <v>64.14</v>
      </c>
    </row>
    <row r="10532" spans="2:5" ht="50.1" customHeight="1">
      <c r="B10532" s="23">
        <v>6015</v>
      </c>
      <c r="C10532" s="23" t="s">
        <v>11036</v>
      </c>
      <c r="D10532" s="23" t="s">
        <v>12296</v>
      </c>
      <c r="E10532" s="24">
        <v>93.28</v>
      </c>
    </row>
    <row r="10533" spans="2:5" ht="50.1" customHeight="1">
      <c r="B10533" s="23">
        <v>6014</v>
      </c>
      <c r="C10533" s="23" t="s">
        <v>11037</v>
      </c>
      <c r="D10533" s="23" t="s">
        <v>12296</v>
      </c>
      <c r="E10533" s="24">
        <v>89.18</v>
      </c>
    </row>
    <row r="10534" spans="2:5" ht="50.1" customHeight="1">
      <c r="B10534" s="23">
        <v>6006</v>
      </c>
      <c r="C10534" s="23" t="s">
        <v>11038</v>
      </c>
      <c r="D10534" s="23" t="s">
        <v>12296</v>
      </c>
      <c r="E10534" s="24">
        <v>46.45</v>
      </c>
    </row>
    <row r="10535" spans="2:5" ht="50.1" customHeight="1">
      <c r="B10535" s="23">
        <v>6005</v>
      </c>
      <c r="C10535" s="23" t="s">
        <v>11039</v>
      </c>
      <c r="D10535" s="23" t="s">
        <v>12296</v>
      </c>
      <c r="E10535" s="24">
        <v>52.4</v>
      </c>
    </row>
    <row r="10536" spans="2:5" ht="50.1" customHeight="1">
      <c r="B10536" s="23">
        <v>11756</v>
      </c>
      <c r="C10536" s="23" t="s">
        <v>11040</v>
      </c>
      <c r="D10536" s="23" t="s">
        <v>12296</v>
      </c>
      <c r="E10536" s="24">
        <v>25.02</v>
      </c>
    </row>
    <row r="10537" spans="2:5" ht="50.1" customHeight="1">
      <c r="B10537" s="23">
        <v>10904</v>
      </c>
      <c r="C10537" s="23" t="s">
        <v>11041</v>
      </c>
      <c r="D10537" s="23" t="s">
        <v>12296</v>
      </c>
      <c r="E10537" s="24">
        <v>93.05</v>
      </c>
    </row>
    <row r="10538" spans="2:5" ht="50.1" customHeight="1">
      <c r="B10538" s="23">
        <v>11752</v>
      </c>
      <c r="C10538" s="23" t="s">
        <v>11042</v>
      </c>
      <c r="D10538" s="23" t="s">
        <v>12296</v>
      </c>
      <c r="E10538" s="24">
        <v>14.43</v>
      </c>
    </row>
    <row r="10539" spans="2:5" ht="50.1" customHeight="1">
      <c r="B10539" s="23">
        <v>11753</v>
      </c>
      <c r="C10539" s="23" t="s">
        <v>11043</v>
      </c>
      <c r="D10539" s="23" t="s">
        <v>12296</v>
      </c>
      <c r="E10539" s="24">
        <v>17.23</v>
      </c>
    </row>
    <row r="10540" spans="2:5" ht="50.1" customHeight="1">
      <c r="B10540" s="23">
        <v>6021</v>
      </c>
      <c r="C10540" s="23" t="s">
        <v>11044</v>
      </c>
      <c r="D10540" s="23" t="s">
        <v>12296</v>
      </c>
      <c r="E10540" s="24">
        <v>47.81</v>
      </c>
    </row>
    <row r="10541" spans="2:5" ht="50.1" customHeight="1">
      <c r="B10541" s="23">
        <v>6024</v>
      </c>
      <c r="C10541" s="23" t="s">
        <v>11045</v>
      </c>
      <c r="D10541" s="23" t="s">
        <v>12296</v>
      </c>
      <c r="E10541" s="24">
        <v>49.42</v>
      </c>
    </row>
    <row r="10542" spans="2:5" ht="50.1" customHeight="1">
      <c r="B10542" s="23">
        <v>38379</v>
      </c>
      <c r="C10542" s="23" t="s">
        <v>11046</v>
      </c>
      <c r="D10542" s="23" t="s">
        <v>12293</v>
      </c>
      <c r="E10542" s="24">
        <v>33.31</v>
      </c>
    </row>
    <row r="10543" spans="2:5" ht="50.1" customHeight="1">
      <c r="B10543" s="23">
        <v>13897</v>
      </c>
      <c r="C10543" s="23" t="s">
        <v>11047</v>
      </c>
      <c r="D10543" s="23" t="s">
        <v>12296</v>
      </c>
      <c r="E10543" s="24">
        <v>7759.38</v>
      </c>
    </row>
    <row r="10544" spans="2:5" ht="50.1" customHeight="1">
      <c r="B10544" s="23">
        <v>10640</v>
      </c>
      <c r="C10544" s="23" t="s">
        <v>11048</v>
      </c>
      <c r="D10544" s="23" t="s">
        <v>12296</v>
      </c>
      <c r="E10544" s="24">
        <v>16805.18</v>
      </c>
    </row>
    <row r="10545" spans="2:5" ht="50.1" customHeight="1">
      <c r="B10545" s="23">
        <v>11086</v>
      </c>
      <c r="C10545" s="23" t="s">
        <v>11049</v>
      </c>
      <c r="D10545" s="23" t="s">
        <v>12300</v>
      </c>
      <c r="E10545" s="24">
        <v>58.8</v>
      </c>
    </row>
    <row r="10546" spans="2:5" ht="50.1" customHeight="1">
      <c r="B10546" s="23">
        <v>34356</v>
      </c>
      <c r="C10546" s="23" t="s">
        <v>11050</v>
      </c>
      <c r="D10546" s="23" t="s">
        <v>12334</v>
      </c>
      <c r="E10546" s="24">
        <v>2.29</v>
      </c>
    </row>
    <row r="10547" spans="2:5" ht="50.1" customHeight="1">
      <c r="B10547" s="23">
        <v>34357</v>
      </c>
      <c r="C10547" s="23" t="s">
        <v>11051</v>
      </c>
      <c r="D10547" s="23" t="s">
        <v>12334</v>
      </c>
      <c r="E10547" s="24">
        <v>2.54</v>
      </c>
    </row>
    <row r="10548" spans="2:5" ht="50.1" customHeight="1">
      <c r="B10548" s="23">
        <v>37329</v>
      </c>
      <c r="C10548" s="23" t="s">
        <v>11052</v>
      </c>
      <c r="D10548" s="23" t="s">
        <v>12334</v>
      </c>
      <c r="E10548" s="24">
        <v>35.44</v>
      </c>
    </row>
    <row r="10549" spans="2:5" ht="50.1" customHeight="1">
      <c r="B10549" s="23">
        <v>37398</v>
      </c>
      <c r="C10549" s="23" t="s">
        <v>11053</v>
      </c>
      <c r="D10549" s="23" t="s">
        <v>12334</v>
      </c>
      <c r="E10549" s="24">
        <v>45.36</v>
      </c>
    </row>
    <row r="10550" spans="2:5" ht="50.1" customHeight="1">
      <c r="B10550" s="23">
        <v>2510</v>
      </c>
      <c r="C10550" s="23" t="s">
        <v>11054</v>
      </c>
      <c r="D10550" s="23" t="s">
        <v>12296</v>
      </c>
      <c r="E10550" s="24">
        <v>15.52</v>
      </c>
    </row>
    <row r="10551" spans="2:5" ht="50.1" customHeight="1">
      <c r="B10551" s="23">
        <v>12359</v>
      </c>
      <c r="C10551" s="23" t="s">
        <v>11055</v>
      </c>
      <c r="D10551" s="23" t="s">
        <v>12296</v>
      </c>
      <c r="E10551" s="24">
        <v>153.75</v>
      </c>
    </row>
    <row r="10552" spans="2:5" ht="50.1" customHeight="1">
      <c r="B10552" s="23">
        <v>5320</v>
      </c>
      <c r="C10552" s="23" t="s">
        <v>11056</v>
      </c>
      <c r="D10552" s="23" t="s">
        <v>7079</v>
      </c>
      <c r="E10552" s="24">
        <v>36.97</v>
      </c>
    </row>
    <row r="10553" spans="2:5" ht="50.1" customHeight="1">
      <c r="B10553" s="23">
        <v>7353</v>
      </c>
      <c r="C10553" s="23" t="s">
        <v>11057</v>
      </c>
      <c r="D10553" s="23" t="s">
        <v>7079</v>
      </c>
      <c r="E10553" s="24">
        <v>17.86</v>
      </c>
    </row>
    <row r="10554" spans="2:5" ht="50.1" customHeight="1">
      <c r="B10554" s="23">
        <v>36144</v>
      </c>
      <c r="C10554" s="23" t="s">
        <v>11058</v>
      </c>
      <c r="D10554" s="23" t="s">
        <v>12296</v>
      </c>
      <c r="E10554" s="24">
        <v>1.1100000000000001</v>
      </c>
    </row>
    <row r="10555" spans="2:5" ht="50.1" customHeight="1">
      <c r="B10555" s="23">
        <v>10518</v>
      </c>
      <c r="C10555" s="23" t="s">
        <v>11059</v>
      </c>
      <c r="D10555" s="23" t="s">
        <v>12296</v>
      </c>
      <c r="E10555" s="24">
        <v>49.05</v>
      </c>
    </row>
    <row r="10556" spans="2:5" ht="50.1" customHeight="1">
      <c r="B10556" s="23">
        <v>36530</v>
      </c>
      <c r="C10556" s="23" t="s">
        <v>11060</v>
      </c>
      <c r="D10556" s="23" t="s">
        <v>12296</v>
      </c>
      <c r="E10556" s="24">
        <v>198219.5</v>
      </c>
    </row>
    <row r="10557" spans="2:5" ht="50.1" customHeight="1">
      <c r="B10557" s="23">
        <v>6046</v>
      </c>
      <c r="C10557" s="23" t="s">
        <v>11061</v>
      </c>
      <c r="D10557" s="23" t="s">
        <v>12296</v>
      </c>
      <c r="E10557" s="24">
        <v>215000</v>
      </c>
    </row>
    <row r="10558" spans="2:5" ht="50.1" customHeight="1">
      <c r="B10558" s="23">
        <v>36531</v>
      </c>
      <c r="C10558" s="23" t="s">
        <v>11062</v>
      </c>
      <c r="D10558" s="23" t="s">
        <v>12296</v>
      </c>
      <c r="E10558" s="24">
        <v>222865.83</v>
      </c>
    </row>
    <row r="10559" spans="2:5" ht="50.1" customHeight="1">
      <c r="B10559" s="23">
        <v>34684</v>
      </c>
      <c r="C10559" s="23" t="s">
        <v>11063</v>
      </c>
      <c r="D10559" s="23" t="s">
        <v>12297</v>
      </c>
      <c r="E10559" s="24">
        <v>120.62</v>
      </c>
    </row>
    <row r="10560" spans="2:5" ht="50.1" customHeight="1">
      <c r="B10560" s="23">
        <v>34683</v>
      </c>
      <c r="C10560" s="23" t="s">
        <v>11064</v>
      </c>
      <c r="D10560" s="23" t="s">
        <v>12297</v>
      </c>
      <c r="E10560" s="24">
        <v>75.39</v>
      </c>
    </row>
    <row r="10561" spans="2:5" ht="50.1" customHeight="1">
      <c r="B10561" s="23">
        <v>533</v>
      </c>
      <c r="C10561" s="23" t="s">
        <v>11065</v>
      </c>
      <c r="D10561" s="23" t="s">
        <v>12297</v>
      </c>
      <c r="E10561" s="24">
        <v>16.579999999999998</v>
      </c>
    </row>
    <row r="10562" spans="2:5" ht="50.1" customHeight="1">
      <c r="B10562" s="23">
        <v>10515</v>
      </c>
      <c r="C10562" s="23" t="s">
        <v>11066</v>
      </c>
      <c r="D10562" s="23" t="s">
        <v>12297</v>
      </c>
      <c r="E10562" s="24">
        <v>42.76</v>
      </c>
    </row>
    <row r="10563" spans="2:5" ht="50.1" customHeight="1">
      <c r="B10563" s="23">
        <v>536</v>
      </c>
      <c r="C10563" s="23" t="s">
        <v>11067</v>
      </c>
      <c r="D10563" s="23" t="s">
        <v>12297</v>
      </c>
      <c r="E10563" s="24">
        <v>28.1</v>
      </c>
    </row>
    <row r="10564" spans="2:5" ht="50.1" customHeight="1">
      <c r="B10564" s="23">
        <v>153</v>
      </c>
      <c r="C10564" s="23" t="s">
        <v>11068</v>
      </c>
      <c r="D10564" s="23" t="s">
        <v>7079</v>
      </c>
      <c r="E10564" s="24">
        <v>80.2</v>
      </c>
    </row>
    <row r="10565" spans="2:5" ht="50.1" customHeight="1">
      <c r="B10565" s="23">
        <v>34682</v>
      </c>
      <c r="C10565" s="23" t="s">
        <v>11069</v>
      </c>
      <c r="D10565" s="23" t="s">
        <v>12297</v>
      </c>
      <c r="E10565" s="24">
        <v>57.65</v>
      </c>
    </row>
    <row r="10566" spans="2:5" ht="50.1" customHeight="1">
      <c r="B10566" s="23">
        <v>20205</v>
      </c>
      <c r="C10566" s="23" t="s">
        <v>11070</v>
      </c>
      <c r="D10566" s="23" t="s">
        <v>12293</v>
      </c>
      <c r="E10566" s="24">
        <v>2.6</v>
      </c>
    </row>
    <row r="10567" spans="2:5" ht="50.1" customHeight="1">
      <c r="B10567" s="23">
        <v>4412</v>
      </c>
      <c r="C10567" s="23" t="s">
        <v>11071</v>
      </c>
      <c r="D10567" s="23" t="s">
        <v>12293</v>
      </c>
      <c r="E10567" s="24">
        <v>1.64</v>
      </c>
    </row>
    <row r="10568" spans="2:5" ht="50.1" customHeight="1">
      <c r="B10568" s="23">
        <v>4408</v>
      </c>
      <c r="C10568" s="23" t="s">
        <v>11072</v>
      </c>
      <c r="D10568" s="23" t="s">
        <v>12293</v>
      </c>
      <c r="E10568" s="24">
        <v>2.23</v>
      </c>
    </row>
    <row r="10569" spans="2:5" ht="50.1" customHeight="1">
      <c r="B10569" s="23">
        <v>4505</v>
      </c>
      <c r="C10569" s="23" t="s">
        <v>11073</v>
      </c>
      <c r="D10569" s="23" t="s">
        <v>12293</v>
      </c>
      <c r="E10569" s="24">
        <v>1.36</v>
      </c>
    </row>
    <row r="10570" spans="2:5" ht="50.1" customHeight="1">
      <c r="B10570" s="23">
        <v>10559</v>
      </c>
      <c r="C10570" s="23" t="s">
        <v>11074</v>
      </c>
      <c r="D10570" s="23" t="s">
        <v>12296</v>
      </c>
      <c r="E10570" s="24">
        <v>2121.0500000000002</v>
      </c>
    </row>
    <row r="10571" spans="2:5" ht="50.1" customHeight="1">
      <c r="B10571" s="23">
        <v>10664</v>
      </c>
      <c r="C10571" s="23" t="s">
        <v>11075</v>
      </c>
      <c r="D10571" s="23" t="s">
        <v>12296</v>
      </c>
      <c r="E10571" s="24">
        <v>5764.56</v>
      </c>
    </row>
    <row r="10572" spans="2:5" ht="50.1" customHeight="1">
      <c r="B10572" s="23">
        <v>36250</v>
      </c>
      <c r="C10572" s="23" t="s">
        <v>11076</v>
      </c>
      <c r="D10572" s="23" t="s">
        <v>12293</v>
      </c>
      <c r="E10572" s="24">
        <v>2.41</v>
      </c>
    </row>
    <row r="10573" spans="2:5" ht="50.1" customHeight="1">
      <c r="B10573" s="23">
        <v>10857</v>
      </c>
      <c r="C10573" s="23" t="s">
        <v>11077</v>
      </c>
      <c r="D10573" s="23" t="s">
        <v>12293</v>
      </c>
      <c r="E10573" s="24">
        <v>4.28</v>
      </c>
    </row>
    <row r="10574" spans="2:5" ht="50.1" customHeight="1">
      <c r="B10574" s="23">
        <v>4803</v>
      </c>
      <c r="C10574" s="23" t="s">
        <v>11078</v>
      </c>
      <c r="D10574" s="23" t="s">
        <v>12293</v>
      </c>
      <c r="E10574" s="24">
        <v>14.56</v>
      </c>
    </row>
    <row r="10575" spans="2:5" ht="50.1" customHeight="1">
      <c r="B10575" s="23">
        <v>6186</v>
      </c>
      <c r="C10575" s="23" t="s">
        <v>11079</v>
      </c>
      <c r="D10575" s="23" t="s">
        <v>12293</v>
      </c>
      <c r="E10575" s="24">
        <v>9.73</v>
      </c>
    </row>
    <row r="10576" spans="2:5" ht="50.1" customHeight="1">
      <c r="B10576" s="23">
        <v>4829</v>
      </c>
      <c r="C10576" s="23" t="s">
        <v>11080</v>
      </c>
      <c r="D10576" s="23" t="s">
        <v>12293</v>
      </c>
      <c r="E10576" s="24">
        <v>34.520000000000003</v>
      </c>
    </row>
    <row r="10577" spans="2:5" ht="50.1" customHeight="1">
      <c r="B10577" s="23">
        <v>39829</v>
      </c>
      <c r="C10577" s="23" t="s">
        <v>11081</v>
      </c>
      <c r="D10577" s="23" t="s">
        <v>12293</v>
      </c>
      <c r="E10577" s="24">
        <v>24.74</v>
      </c>
    </row>
    <row r="10578" spans="2:5" ht="50.1" customHeight="1">
      <c r="B10578" s="23">
        <v>20231</v>
      </c>
      <c r="C10578" s="23" t="s">
        <v>11082</v>
      </c>
      <c r="D10578" s="23" t="s">
        <v>12293</v>
      </c>
      <c r="E10578" s="24">
        <v>41.67</v>
      </c>
    </row>
    <row r="10579" spans="2:5" ht="50.1" customHeight="1">
      <c r="B10579" s="23">
        <v>4804</v>
      </c>
      <c r="C10579" s="23" t="s">
        <v>11083</v>
      </c>
      <c r="D10579" s="23" t="s">
        <v>12293</v>
      </c>
      <c r="E10579" s="24">
        <v>11.18</v>
      </c>
    </row>
    <row r="10580" spans="2:5" ht="50.1" customHeight="1">
      <c r="B10580" s="23">
        <v>34680</v>
      </c>
      <c r="C10580" s="23" t="s">
        <v>11084</v>
      </c>
      <c r="D10580" s="23" t="s">
        <v>12293</v>
      </c>
      <c r="E10580" s="24">
        <v>17.73</v>
      </c>
    </row>
    <row r="10581" spans="2:5" ht="50.1" customHeight="1">
      <c r="B10581" s="23">
        <v>11573</v>
      </c>
      <c r="C10581" s="23" t="s">
        <v>11085</v>
      </c>
      <c r="D10581" s="23" t="s">
        <v>12296</v>
      </c>
      <c r="E10581" s="24">
        <v>5.93</v>
      </c>
    </row>
    <row r="10582" spans="2:5" ht="50.1" customHeight="1">
      <c r="B10582" s="23">
        <v>38401</v>
      </c>
      <c r="C10582" s="23" t="s">
        <v>11086</v>
      </c>
      <c r="D10582" s="23" t="s">
        <v>12296</v>
      </c>
      <c r="E10582" s="24">
        <v>8.06</v>
      </c>
    </row>
    <row r="10583" spans="2:5" ht="50.1" customHeight="1">
      <c r="B10583" s="23">
        <v>38179</v>
      </c>
      <c r="C10583" s="23" t="s">
        <v>11087</v>
      </c>
      <c r="D10583" s="23" t="s">
        <v>12296</v>
      </c>
      <c r="E10583" s="24">
        <v>25.99</v>
      </c>
    </row>
    <row r="10584" spans="2:5" ht="50.1" customHeight="1">
      <c r="B10584" s="23">
        <v>11575</v>
      </c>
      <c r="C10584" s="23" t="s">
        <v>11088</v>
      </c>
      <c r="D10584" s="23" t="s">
        <v>12296</v>
      </c>
      <c r="E10584" s="24">
        <v>28.05</v>
      </c>
    </row>
    <row r="10585" spans="2:5" ht="50.1" customHeight="1">
      <c r="B10585" s="23">
        <v>20256</v>
      </c>
      <c r="C10585" s="23" t="s">
        <v>11089</v>
      </c>
      <c r="D10585" s="23" t="s">
        <v>12296</v>
      </c>
      <c r="E10585" s="24">
        <v>0.26</v>
      </c>
    </row>
    <row r="10586" spans="2:5" ht="50.1" customHeight="1">
      <c r="B10586" s="23">
        <v>14511</v>
      </c>
      <c r="C10586" s="23" t="s">
        <v>11090</v>
      </c>
      <c r="D10586" s="23" t="s">
        <v>12296</v>
      </c>
      <c r="E10586" s="24">
        <v>504220.29</v>
      </c>
    </row>
    <row r="10587" spans="2:5" ht="50.1" customHeight="1">
      <c r="B10587" s="23">
        <v>10642</v>
      </c>
      <c r="C10587" s="23" t="s">
        <v>11091</v>
      </c>
      <c r="D10587" s="23" t="s">
        <v>12296</v>
      </c>
      <c r="E10587" s="24">
        <v>475000</v>
      </c>
    </row>
    <row r="10588" spans="2:5" ht="50.1" customHeight="1">
      <c r="B10588" s="23">
        <v>14489</v>
      </c>
      <c r="C10588" s="23" t="s">
        <v>11092</v>
      </c>
      <c r="D10588" s="23" t="s">
        <v>12296</v>
      </c>
      <c r="E10588" s="24">
        <v>421316.16</v>
      </c>
    </row>
    <row r="10589" spans="2:5" ht="50.1" customHeight="1">
      <c r="B10589" s="23">
        <v>14513</v>
      </c>
      <c r="C10589" s="23" t="s">
        <v>11093</v>
      </c>
      <c r="D10589" s="23" t="s">
        <v>12296</v>
      </c>
      <c r="E10589" s="24">
        <v>315997.12</v>
      </c>
    </row>
    <row r="10590" spans="2:5" ht="50.1" customHeight="1">
      <c r="B10590" s="23">
        <v>13600</v>
      </c>
      <c r="C10590" s="23" t="s">
        <v>11094</v>
      </c>
      <c r="D10590" s="23" t="s">
        <v>12296</v>
      </c>
      <c r="E10590" s="24">
        <v>407725.27</v>
      </c>
    </row>
    <row r="10591" spans="2:5" ht="50.1" customHeight="1">
      <c r="B10591" s="23">
        <v>10646</v>
      </c>
      <c r="C10591" s="23" t="s">
        <v>11095</v>
      </c>
      <c r="D10591" s="23" t="s">
        <v>12296</v>
      </c>
      <c r="E10591" s="24">
        <v>303932.02</v>
      </c>
    </row>
    <row r="10592" spans="2:5" ht="50.1" customHeight="1">
      <c r="B10592" s="23">
        <v>6070</v>
      </c>
      <c r="C10592" s="23" t="s">
        <v>11096</v>
      </c>
      <c r="D10592" s="23" t="s">
        <v>12296</v>
      </c>
      <c r="E10592" s="24">
        <v>415285.7</v>
      </c>
    </row>
    <row r="10593" spans="2:5" ht="50.1" customHeight="1">
      <c r="B10593" s="23">
        <v>6069</v>
      </c>
      <c r="C10593" s="23" t="s">
        <v>11097</v>
      </c>
      <c r="D10593" s="23" t="s">
        <v>12296</v>
      </c>
      <c r="E10593" s="24">
        <v>91742.87</v>
      </c>
    </row>
    <row r="10594" spans="2:5" ht="50.1" customHeight="1">
      <c r="B10594" s="23">
        <v>14626</v>
      </c>
      <c r="C10594" s="23" t="s">
        <v>11098</v>
      </c>
      <c r="D10594" s="23" t="s">
        <v>12296</v>
      </c>
      <c r="E10594" s="24">
        <v>454642.87</v>
      </c>
    </row>
    <row r="10595" spans="2:5" ht="50.1" customHeight="1">
      <c r="B10595" s="23">
        <v>6067</v>
      </c>
      <c r="C10595" s="23" t="s">
        <v>11099</v>
      </c>
      <c r="D10595" s="23" t="s">
        <v>12296</v>
      </c>
      <c r="E10595" s="24">
        <v>373214.29</v>
      </c>
    </row>
    <row r="10596" spans="2:5" ht="50.1" customHeight="1">
      <c r="B10596" s="23">
        <v>38393</v>
      </c>
      <c r="C10596" s="23" t="s">
        <v>11100</v>
      </c>
      <c r="D10596" s="23" t="s">
        <v>12296</v>
      </c>
      <c r="E10596" s="24">
        <v>11.31</v>
      </c>
    </row>
    <row r="10597" spans="2:5" ht="50.1" customHeight="1">
      <c r="B10597" s="23">
        <v>38390</v>
      </c>
      <c r="C10597" s="23" t="s">
        <v>11101</v>
      </c>
      <c r="D10597" s="23" t="s">
        <v>12296</v>
      </c>
      <c r="E10597" s="24">
        <v>25.08</v>
      </c>
    </row>
    <row r="10598" spans="2:5" ht="50.1" customHeight="1">
      <c r="B10598" s="23">
        <v>36532</v>
      </c>
      <c r="C10598" s="23" t="s">
        <v>11102</v>
      </c>
      <c r="D10598" s="23" t="s">
        <v>12296</v>
      </c>
      <c r="E10598" s="24">
        <v>14031.17</v>
      </c>
    </row>
    <row r="10599" spans="2:5" ht="50.1" customHeight="1">
      <c r="B10599" s="23">
        <v>11578</v>
      </c>
      <c r="C10599" s="23" t="s">
        <v>11103</v>
      </c>
      <c r="D10599" s="23" t="s">
        <v>12296</v>
      </c>
      <c r="E10599" s="24">
        <v>9.01</v>
      </c>
    </row>
    <row r="10600" spans="2:5" ht="50.1" customHeight="1">
      <c r="B10600" s="23">
        <v>11577</v>
      </c>
      <c r="C10600" s="23" t="s">
        <v>11104</v>
      </c>
      <c r="D10600" s="23" t="s">
        <v>12296</v>
      </c>
      <c r="E10600" s="24">
        <v>8.6</v>
      </c>
    </row>
    <row r="10601" spans="2:5" ht="50.1" customHeight="1">
      <c r="B10601" s="23">
        <v>42432</v>
      </c>
      <c r="C10601" s="23" t="s">
        <v>11105</v>
      </c>
      <c r="D10601" s="23" t="s">
        <v>12296</v>
      </c>
      <c r="E10601" s="24">
        <v>2294.38</v>
      </c>
    </row>
    <row r="10602" spans="2:5" ht="50.1" customHeight="1">
      <c r="B10602" s="23">
        <v>42437</v>
      </c>
      <c r="C10602" s="23" t="s">
        <v>11106</v>
      </c>
      <c r="D10602" s="23" t="s">
        <v>12296</v>
      </c>
      <c r="E10602" s="24">
        <v>1744.34</v>
      </c>
    </row>
    <row r="10603" spans="2:5" ht="50.1" customHeight="1">
      <c r="B10603" s="23">
        <v>1116</v>
      </c>
      <c r="C10603" s="23" t="s">
        <v>11107</v>
      </c>
      <c r="D10603" s="23" t="s">
        <v>12293</v>
      </c>
      <c r="E10603" s="24">
        <v>15.83</v>
      </c>
    </row>
    <row r="10604" spans="2:5" ht="50.1" customHeight="1">
      <c r="B10604" s="23">
        <v>1115</v>
      </c>
      <c r="C10604" s="23" t="s">
        <v>11108</v>
      </c>
      <c r="D10604" s="23" t="s">
        <v>12293</v>
      </c>
      <c r="E10604" s="24">
        <v>19.25</v>
      </c>
    </row>
    <row r="10605" spans="2:5" ht="50.1" customHeight="1">
      <c r="B10605" s="23">
        <v>1113</v>
      </c>
      <c r="C10605" s="23" t="s">
        <v>11109</v>
      </c>
      <c r="D10605" s="23" t="s">
        <v>12293</v>
      </c>
      <c r="E10605" s="24">
        <v>21.11</v>
      </c>
    </row>
    <row r="10606" spans="2:5" ht="50.1" customHeight="1">
      <c r="B10606" s="23">
        <v>1114</v>
      </c>
      <c r="C10606" s="23" t="s">
        <v>11110</v>
      </c>
      <c r="D10606" s="23" t="s">
        <v>12293</v>
      </c>
      <c r="E10606" s="24">
        <v>31.67</v>
      </c>
    </row>
    <row r="10607" spans="2:5" ht="50.1" customHeight="1">
      <c r="B10607" s="23">
        <v>40872</v>
      </c>
      <c r="C10607" s="23" t="s">
        <v>11111</v>
      </c>
      <c r="D10607" s="23" t="s">
        <v>12293</v>
      </c>
      <c r="E10607" s="24">
        <v>14.92</v>
      </c>
    </row>
    <row r="10608" spans="2:5" ht="50.1" customHeight="1">
      <c r="B10608" s="23">
        <v>20214</v>
      </c>
      <c r="C10608" s="23" t="s">
        <v>11112</v>
      </c>
      <c r="D10608" s="23" t="s">
        <v>12296</v>
      </c>
      <c r="E10608" s="24">
        <v>25.1</v>
      </c>
    </row>
    <row r="10609" spans="2:5" ht="50.1" customHeight="1">
      <c r="B10609" s="23">
        <v>11064</v>
      </c>
      <c r="C10609" s="23" t="s">
        <v>11113</v>
      </c>
      <c r="D10609" s="23" t="s">
        <v>12296</v>
      </c>
      <c r="E10609" s="24">
        <v>10.64</v>
      </c>
    </row>
    <row r="10610" spans="2:5" ht="50.1" customHeight="1">
      <c r="B10610" s="23">
        <v>7237</v>
      </c>
      <c r="C10610" s="23" t="s">
        <v>11114</v>
      </c>
      <c r="D10610" s="23" t="s">
        <v>12296</v>
      </c>
      <c r="E10610" s="24">
        <v>14.52</v>
      </c>
    </row>
    <row r="10611" spans="2:5" ht="50.1" customHeight="1">
      <c r="B10611" s="23">
        <v>16</v>
      </c>
      <c r="C10611" s="23" t="s">
        <v>11115</v>
      </c>
      <c r="D10611" s="23" t="s">
        <v>12334</v>
      </c>
      <c r="E10611" s="24">
        <v>5.16</v>
      </c>
    </row>
    <row r="10612" spans="2:5" ht="50.1" customHeight="1">
      <c r="B10612" s="23">
        <v>11757</v>
      </c>
      <c r="C10612" s="23" t="s">
        <v>11116</v>
      </c>
      <c r="D10612" s="23" t="s">
        <v>12296</v>
      </c>
      <c r="E10612" s="24">
        <v>23.06</v>
      </c>
    </row>
    <row r="10613" spans="2:5" ht="50.1" customHeight="1">
      <c r="B10613" s="23">
        <v>11758</v>
      </c>
      <c r="C10613" s="23" t="s">
        <v>11117</v>
      </c>
      <c r="D10613" s="23" t="s">
        <v>12296</v>
      </c>
      <c r="E10613" s="24">
        <v>35.4</v>
      </c>
    </row>
    <row r="10614" spans="2:5" ht="50.1" customHeight="1">
      <c r="B10614" s="23">
        <v>37526</v>
      </c>
      <c r="C10614" s="23" t="s">
        <v>11118</v>
      </c>
      <c r="D10614" s="23" t="s">
        <v>12296</v>
      </c>
      <c r="E10614" s="24">
        <v>2.2200000000000002</v>
      </c>
    </row>
    <row r="10615" spans="2:5" ht="50.1" customHeight="1">
      <c r="B10615" s="23">
        <v>6076</v>
      </c>
      <c r="C10615" s="23" t="s">
        <v>11119</v>
      </c>
      <c r="D10615" s="23" t="s">
        <v>12300</v>
      </c>
      <c r="E10615" s="24">
        <v>49.51</v>
      </c>
    </row>
    <row r="10616" spans="2:5" ht="50.1" customHeight="1">
      <c r="B10616" s="23">
        <v>13109</v>
      </c>
      <c r="C10616" s="23" t="s">
        <v>11120</v>
      </c>
      <c r="D10616" s="23" t="s">
        <v>12296</v>
      </c>
      <c r="E10616" s="24">
        <v>178.49</v>
      </c>
    </row>
    <row r="10617" spans="2:5" ht="50.1" customHeight="1">
      <c r="B10617" s="23">
        <v>13110</v>
      </c>
      <c r="C10617" s="23" t="s">
        <v>11121</v>
      </c>
      <c r="D10617" s="23" t="s">
        <v>12296</v>
      </c>
      <c r="E10617" s="24">
        <v>234.91</v>
      </c>
    </row>
    <row r="10618" spans="2:5" ht="50.1" customHeight="1">
      <c r="B10618" s="23">
        <v>7581</v>
      </c>
      <c r="C10618" s="23" t="s">
        <v>11122</v>
      </c>
      <c r="D10618" s="23" t="s">
        <v>12296</v>
      </c>
      <c r="E10618" s="24">
        <v>2.71</v>
      </c>
    </row>
    <row r="10619" spans="2:5" ht="50.1" customHeight="1">
      <c r="B10619" s="23">
        <v>20206</v>
      </c>
      <c r="C10619" s="23" t="s">
        <v>11123</v>
      </c>
      <c r="D10619" s="23" t="s">
        <v>12293</v>
      </c>
      <c r="E10619" s="24">
        <v>7.7</v>
      </c>
    </row>
    <row r="10620" spans="2:5" ht="50.1" customHeight="1">
      <c r="B10620" s="23">
        <v>4460</v>
      </c>
      <c r="C10620" s="23" t="s">
        <v>11124</v>
      </c>
      <c r="D10620" s="23" t="s">
        <v>12293</v>
      </c>
      <c r="E10620" s="24">
        <v>9.24</v>
      </c>
    </row>
    <row r="10621" spans="2:5" ht="50.1" customHeight="1">
      <c r="B10621" s="23">
        <v>6204</v>
      </c>
      <c r="C10621" s="23" t="s">
        <v>11125</v>
      </c>
      <c r="D10621" s="23" t="s">
        <v>12293</v>
      </c>
      <c r="E10621" s="24">
        <v>13.82</v>
      </c>
    </row>
    <row r="10622" spans="2:5" ht="50.1" customHeight="1">
      <c r="B10622" s="23">
        <v>4417</v>
      </c>
      <c r="C10622" s="23" t="s">
        <v>11126</v>
      </c>
      <c r="D10622" s="23" t="s">
        <v>12293</v>
      </c>
      <c r="E10622" s="24">
        <v>5.31</v>
      </c>
    </row>
    <row r="10623" spans="2:5" ht="50.1" customHeight="1">
      <c r="B10623" s="23">
        <v>4517</v>
      </c>
      <c r="C10623" s="23" t="s">
        <v>11127</v>
      </c>
      <c r="D10623" s="23" t="s">
        <v>12293</v>
      </c>
      <c r="E10623" s="24">
        <v>1.1000000000000001</v>
      </c>
    </row>
    <row r="10624" spans="2:5" ht="50.1" customHeight="1">
      <c r="B10624" s="23">
        <v>4512</v>
      </c>
      <c r="C10624" s="23" t="s">
        <v>11128</v>
      </c>
      <c r="D10624" s="23" t="s">
        <v>12293</v>
      </c>
      <c r="E10624" s="24">
        <v>0.79</v>
      </c>
    </row>
    <row r="10625" spans="2:5" ht="50.1" customHeight="1">
      <c r="B10625" s="23">
        <v>4415</v>
      </c>
      <c r="C10625" s="23" t="s">
        <v>11129</v>
      </c>
      <c r="D10625" s="23" t="s">
        <v>12293</v>
      </c>
      <c r="E10625" s="24">
        <v>4.46</v>
      </c>
    </row>
    <row r="10626" spans="2:5" ht="50.1" customHeight="1">
      <c r="B10626" s="23">
        <v>37373</v>
      </c>
      <c r="C10626" s="23" t="s">
        <v>11130</v>
      </c>
      <c r="D10626" s="23" t="s">
        <v>12331</v>
      </c>
      <c r="E10626" s="24">
        <v>0.05</v>
      </c>
    </row>
    <row r="10627" spans="2:5" ht="50.1" customHeight="1">
      <c r="B10627" s="23">
        <v>40864</v>
      </c>
      <c r="C10627" s="23" t="s">
        <v>11131</v>
      </c>
      <c r="D10627" s="23" t="s">
        <v>12304</v>
      </c>
      <c r="E10627" s="24">
        <v>9.76</v>
      </c>
    </row>
    <row r="10628" spans="2:5" ht="50.1" customHeight="1">
      <c r="B10628" s="23">
        <v>4734</v>
      </c>
      <c r="C10628" s="23" t="s">
        <v>11132</v>
      </c>
      <c r="D10628" s="23" t="s">
        <v>12300</v>
      </c>
      <c r="E10628" s="24">
        <v>83.69</v>
      </c>
    </row>
    <row r="10629" spans="2:5" ht="50.1" customHeight="1">
      <c r="B10629" s="23">
        <v>6085</v>
      </c>
      <c r="C10629" s="23" t="s">
        <v>11133</v>
      </c>
      <c r="D10629" s="23" t="s">
        <v>7079</v>
      </c>
      <c r="E10629" s="24">
        <v>7.17</v>
      </c>
    </row>
    <row r="10630" spans="2:5" ht="50.1" customHeight="1">
      <c r="B10630" s="23">
        <v>38396</v>
      </c>
      <c r="C10630" s="23" t="s">
        <v>11134</v>
      </c>
      <c r="D10630" s="23" t="s">
        <v>12296</v>
      </c>
      <c r="E10630" s="24">
        <v>270.20999999999998</v>
      </c>
    </row>
    <row r="10631" spans="2:5" ht="50.1" customHeight="1">
      <c r="B10631" s="23">
        <v>6090</v>
      </c>
      <c r="C10631" s="23" t="s">
        <v>11135</v>
      </c>
      <c r="D10631" s="23" t="s">
        <v>7079</v>
      </c>
      <c r="E10631" s="24">
        <v>13.62</v>
      </c>
    </row>
    <row r="10632" spans="2:5" ht="50.1" customHeight="1">
      <c r="B10632" s="23">
        <v>11622</v>
      </c>
      <c r="C10632" s="23" t="s">
        <v>11136</v>
      </c>
      <c r="D10632" s="23" t="s">
        <v>12334</v>
      </c>
      <c r="E10632" s="24">
        <v>51.87</v>
      </c>
    </row>
    <row r="10633" spans="2:5" ht="50.1" customHeight="1">
      <c r="B10633" s="23">
        <v>6094</v>
      </c>
      <c r="C10633" s="23" t="s">
        <v>11137</v>
      </c>
      <c r="D10633" s="23" t="s">
        <v>12334</v>
      </c>
      <c r="E10633" s="24">
        <v>23.03</v>
      </c>
    </row>
    <row r="10634" spans="2:5" ht="50.1" customHeight="1">
      <c r="B10634" s="23">
        <v>7317</v>
      </c>
      <c r="C10634" s="23" t="s">
        <v>11138</v>
      </c>
      <c r="D10634" s="23" t="s">
        <v>12334</v>
      </c>
      <c r="E10634" s="24">
        <v>25.25</v>
      </c>
    </row>
    <row r="10635" spans="2:5" ht="50.1" customHeight="1">
      <c r="B10635" s="23">
        <v>142</v>
      </c>
      <c r="C10635" s="23" t="s">
        <v>11139</v>
      </c>
      <c r="D10635" s="23" t="s">
        <v>12302</v>
      </c>
      <c r="E10635" s="24">
        <v>27.23</v>
      </c>
    </row>
    <row r="10636" spans="2:5" ht="50.1" customHeight="1">
      <c r="B10636" s="23">
        <v>38123</v>
      </c>
      <c r="C10636" s="23" t="s">
        <v>11140</v>
      </c>
      <c r="D10636" s="23" t="s">
        <v>12334</v>
      </c>
      <c r="E10636" s="24">
        <v>48.75</v>
      </c>
    </row>
    <row r="10637" spans="2:5" ht="50.1" customHeight="1">
      <c r="B10637" s="23">
        <v>42701</v>
      </c>
      <c r="C10637" s="23" t="s">
        <v>11141</v>
      </c>
      <c r="D10637" s="23" t="s">
        <v>12296</v>
      </c>
      <c r="E10637" s="24">
        <v>20.99</v>
      </c>
    </row>
    <row r="10638" spans="2:5" ht="50.1" customHeight="1">
      <c r="B10638" s="23">
        <v>42702</v>
      </c>
      <c r="C10638" s="23" t="s">
        <v>11142</v>
      </c>
      <c r="D10638" s="23" t="s">
        <v>12296</v>
      </c>
      <c r="E10638" s="24">
        <v>37.299999999999997</v>
      </c>
    </row>
    <row r="10639" spans="2:5" ht="50.1" customHeight="1">
      <c r="B10639" s="23">
        <v>37955</v>
      </c>
      <c r="C10639" s="23" t="s">
        <v>11143</v>
      </c>
      <c r="D10639" s="23" t="s">
        <v>12296</v>
      </c>
      <c r="E10639" s="24">
        <v>48.34</v>
      </c>
    </row>
    <row r="10640" spans="2:5" ht="50.1" customHeight="1">
      <c r="B10640" s="23">
        <v>42699</v>
      </c>
      <c r="C10640" s="23" t="s">
        <v>11144</v>
      </c>
      <c r="D10640" s="23" t="s">
        <v>12296</v>
      </c>
      <c r="E10640" s="24">
        <v>12.82</v>
      </c>
    </row>
    <row r="10641" spans="2:5" ht="50.1" customHeight="1">
      <c r="B10641" s="23">
        <v>42700</v>
      </c>
      <c r="C10641" s="23" t="s">
        <v>11145</v>
      </c>
      <c r="D10641" s="23" t="s">
        <v>12296</v>
      </c>
      <c r="E10641" s="24">
        <v>36.56</v>
      </c>
    </row>
    <row r="10642" spans="2:5" ht="50.1" customHeight="1">
      <c r="B10642" s="23">
        <v>37743</v>
      </c>
      <c r="C10642" s="23" t="s">
        <v>11146</v>
      </c>
      <c r="D10642" s="23" t="s">
        <v>12296</v>
      </c>
      <c r="E10642" s="24">
        <v>99916.08</v>
      </c>
    </row>
    <row r="10643" spans="2:5" ht="50.1" customHeight="1">
      <c r="B10643" s="23">
        <v>37744</v>
      </c>
      <c r="C10643" s="23" t="s">
        <v>11147</v>
      </c>
      <c r="D10643" s="23" t="s">
        <v>12296</v>
      </c>
      <c r="E10643" s="24">
        <v>117482.51</v>
      </c>
    </row>
    <row r="10644" spans="2:5" ht="50.1" customHeight="1">
      <c r="B10644" s="23">
        <v>37741</v>
      </c>
      <c r="C10644" s="23" t="s">
        <v>11148</v>
      </c>
      <c r="D10644" s="23" t="s">
        <v>12296</v>
      </c>
      <c r="E10644" s="24">
        <v>90853.14</v>
      </c>
    </row>
    <row r="10645" spans="2:5" ht="50.1" customHeight="1">
      <c r="B10645" s="23">
        <v>39396</v>
      </c>
      <c r="C10645" s="23" t="s">
        <v>11149</v>
      </c>
      <c r="D10645" s="23" t="s">
        <v>12296</v>
      </c>
      <c r="E10645" s="24">
        <v>30.4</v>
      </c>
    </row>
    <row r="10646" spans="2:5" ht="50.1" customHeight="1">
      <c r="B10646" s="23">
        <v>39392</v>
      </c>
      <c r="C10646" s="23" t="s">
        <v>11150</v>
      </c>
      <c r="D10646" s="23" t="s">
        <v>12296</v>
      </c>
      <c r="E10646" s="24">
        <v>34.29</v>
      </c>
    </row>
    <row r="10647" spans="2:5" ht="50.1" customHeight="1">
      <c r="B10647" s="23">
        <v>39393</v>
      </c>
      <c r="C10647" s="23" t="s">
        <v>11151</v>
      </c>
      <c r="D10647" s="23" t="s">
        <v>12296</v>
      </c>
      <c r="E10647" s="24">
        <v>21.21</v>
      </c>
    </row>
    <row r="10648" spans="2:5" ht="50.1" customHeight="1">
      <c r="B10648" s="23">
        <v>39394</v>
      </c>
      <c r="C10648" s="23" t="s">
        <v>11152</v>
      </c>
      <c r="D10648" s="23" t="s">
        <v>12296</v>
      </c>
      <c r="E10648" s="24">
        <v>23.87</v>
      </c>
    </row>
    <row r="10649" spans="2:5" ht="50.1" customHeight="1">
      <c r="B10649" s="23">
        <v>39395</v>
      </c>
      <c r="C10649" s="23" t="s">
        <v>11153</v>
      </c>
      <c r="D10649" s="23" t="s">
        <v>12296</v>
      </c>
      <c r="E10649" s="24">
        <v>22.19</v>
      </c>
    </row>
    <row r="10650" spans="2:5" ht="50.1" customHeight="1">
      <c r="B10650" s="23">
        <v>14618</v>
      </c>
      <c r="C10650" s="23" t="s">
        <v>11154</v>
      </c>
      <c r="D10650" s="23" t="s">
        <v>12296</v>
      </c>
      <c r="E10650" s="24">
        <v>850.17</v>
      </c>
    </row>
    <row r="10651" spans="2:5" ht="50.1" customHeight="1">
      <c r="B10651" s="23">
        <v>40269</v>
      </c>
      <c r="C10651" s="23" t="s">
        <v>11155</v>
      </c>
      <c r="D10651" s="23" t="s">
        <v>12296</v>
      </c>
      <c r="E10651" s="24">
        <v>3425.27</v>
      </c>
    </row>
    <row r="10652" spans="2:5" ht="50.1" customHeight="1">
      <c r="B10652" s="23">
        <v>6110</v>
      </c>
      <c r="C10652" s="23" t="s">
        <v>11156</v>
      </c>
      <c r="D10652" s="23" t="s">
        <v>12331</v>
      </c>
      <c r="E10652" s="24">
        <v>16.13</v>
      </c>
    </row>
    <row r="10653" spans="2:5" ht="50.1" customHeight="1">
      <c r="B10653" s="23">
        <v>40910</v>
      </c>
      <c r="C10653" s="23" t="s">
        <v>11157</v>
      </c>
      <c r="D10653" s="23" t="s">
        <v>12304</v>
      </c>
      <c r="E10653" s="24">
        <v>2855.55</v>
      </c>
    </row>
    <row r="10654" spans="2:5" ht="50.1" customHeight="1">
      <c r="B10654" s="23">
        <v>6111</v>
      </c>
      <c r="C10654" s="23" t="s">
        <v>11158</v>
      </c>
      <c r="D10654" s="23" t="s">
        <v>12331</v>
      </c>
      <c r="E10654" s="24">
        <v>10.54</v>
      </c>
    </row>
    <row r="10655" spans="2:5" ht="50.1" customHeight="1">
      <c r="B10655" s="23">
        <v>41084</v>
      </c>
      <c r="C10655" s="23" t="s">
        <v>11159</v>
      </c>
      <c r="D10655" s="23" t="s">
        <v>12304</v>
      </c>
      <c r="E10655" s="24">
        <v>1866.5</v>
      </c>
    </row>
    <row r="10656" spans="2:5" ht="50.1" customHeight="1">
      <c r="B10656" s="23">
        <v>25950</v>
      </c>
      <c r="C10656" s="23" t="s">
        <v>11160</v>
      </c>
      <c r="D10656" s="23" t="s">
        <v>12300</v>
      </c>
      <c r="E10656" s="24">
        <v>30.71</v>
      </c>
    </row>
    <row r="10657" spans="2:5" ht="50.1" customHeight="1">
      <c r="B10657" s="23">
        <v>38637</v>
      </c>
      <c r="C10657" s="23" t="s">
        <v>11161</v>
      </c>
      <c r="D10657" s="23" t="s">
        <v>12296</v>
      </c>
      <c r="E10657" s="24">
        <v>135.61000000000001</v>
      </c>
    </row>
    <row r="10658" spans="2:5" ht="50.1" customHeight="1">
      <c r="B10658" s="23">
        <v>6150</v>
      </c>
      <c r="C10658" s="23" t="s">
        <v>11162</v>
      </c>
      <c r="D10658" s="23" t="s">
        <v>12296</v>
      </c>
      <c r="E10658" s="24">
        <v>137.27000000000001</v>
      </c>
    </row>
    <row r="10659" spans="2:5" ht="50.1" customHeight="1">
      <c r="B10659" s="23">
        <v>6136</v>
      </c>
      <c r="C10659" s="23" t="s">
        <v>11163</v>
      </c>
      <c r="D10659" s="23" t="s">
        <v>12296</v>
      </c>
      <c r="E10659" s="24">
        <v>107.9</v>
      </c>
    </row>
    <row r="10660" spans="2:5" ht="50.1" customHeight="1">
      <c r="B10660" s="23">
        <v>38638</v>
      </c>
      <c r="C10660" s="23" t="s">
        <v>11164</v>
      </c>
      <c r="D10660" s="23" t="s">
        <v>12296</v>
      </c>
      <c r="E10660" s="24">
        <v>114.27</v>
      </c>
    </row>
    <row r="10661" spans="2:5" ht="50.1" customHeight="1">
      <c r="B10661" s="23">
        <v>20262</v>
      </c>
      <c r="C10661" s="23" t="s">
        <v>11165</v>
      </c>
      <c r="D10661" s="23" t="s">
        <v>12296</v>
      </c>
      <c r="E10661" s="24">
        <v>13.21</v>
      </c>
    </row>
    <row r="10662" spans="2:5" ht="50.1" customHeight="1">
      <c r="B10662" s="23">
        <v>6148</v>
      </c>
      <c r="C10662" s="23" t="s">
        <v>11166</v>
      </c>
      <c r="D10662" s="23" t="s">
        <v>12296</v>
      </c>
      <c r="E10662" s="24">
        <v>7.65</v>
      </c>
    </row>
    <row r="10663" spans="2:5" ht="50.1" customHeight="1">
      <c r="B10663" s="23">
        <v>6145</v>
      </c>
      <c r="C10663" s="23" t="s">
        <v>11167</v>
      </c>
      <c r="D10663" s="23" t="s">
        <v>12296</v>
      </c>
      <c r="E10663" s="24">
        <v>13.73</v>
      </c>
    </row>
    <row r="10664" spans="2:5" ht="50.1" customHeight="1">
      <c r="B10664" s="23">
        <v>6149</v>
      </c>
      <c r="C10664" s="23" t="s">
        <v>11168</v>
      </c>
      <c r="D10664" s="23" t="s">
        <v>12296</v>
      </c>
      <c r="E10664" s="24">
        <v>12.95</v>
      </c>
    </row>
    <row r="10665" spans="2:5" ht="50.1" customHeight="1">
      <c r="B10665" s="23">
        <v>6146</v>
      </c>
      <c r="C10665" s="23" t="s">
        <v>11169</v>
      </c>
      <c r="D10665" s="23" t="s">
        <v>12296</v>
      </c>
      <c r="E10665" s="24">
        <v>13.74</v>
      </c>
    </row>
    <row r="10666" spans="2:5" ht="50.1" customHeight="1">
      <c r="B10666" s="23">
        <v>26026</v>
      </c>
      <c r="C10666" s="23" t="s">
        <v>11170</v>
      </c>
      <c r="D10666" s="23" t="s">
        <v>12334</v>
      </c>
      <c r="E10666" s="24">
        <v>2.2200000000000002</v>
      </c>
    </row>
    <row r="10667" spans="2:5" ht="50.1" customHeight="1">
      <c r="B10667" s="23">
        <v>39961</v>
      </c>
      <c r="C10667" s="23" t="s">
        <v>11171</v>
      </c>
      <c r="D10667" s="23" t="s">
        <v>12296</v>
      </c>
      <c r="E10667" s="24">
        <v>9.75</v>
      </c>
    </row>
    <row r="10668" spans="2:5" ht="50.1" customHeight="1">
      <c r="B10668" s="23">
        <v>42433</v>
      </c>
      <c r="C10668" s="23" t="s">
        <v>11172</v>
      </c>
      <c r="D10668" s="23" t="s">
        <v>12296</v>
      </c>
      <c r="E10668" s="24">
        <v>4531.8999999999996</v>
      </c>
    </row>
    <row r="10669" spans="2:5" ht="50.1" customHeight="1">
      <c r="B10669" s="23">
        <v>42434</v>
      </c>
      <c r="C10669" s="23" t="s">
        <v>11173</v>
      </c>
      <c r="D10669" s="23" t="s">
        <v>12296</v>
      </c>
      <c r="E10669" s="24">
        <v>4897.38</v>
      </c>
    </row>
    <row r="10670" spans="2:5" ht="50.1" customHeight="1">
      <c r="B10670" s="23">
        <v>42435</v>
      </c>
      <c r="C10670" s="23" t="s">
        <v>11174</v>
      </c>
      <c r="D10670" s="23" t="s">
        <v>12296</v>
      </c>
      <c r="E10670" s="24">
        <v>2442.14</v>
      </c>
    </row>
    <row r="10671" spans="2:5" ht="50.1" customHeight="1">
      <c r="B10671" s="23">
        <v>38061</v>
      </c>
      <c r="C10671" s="23" t="s">
        <v>11175</v>
      </c>
      <c r="D10671" s="23" t="s">
        <v>12296</v>
      </c>
      <c r="E10671" s="24">
        <v>36.159999999999997</v>
      </c>
    </row>
    <row r="10672" spans="2:5" ht="50.1" customHeight="1">
      <c r="B10672" s="23">
        <v>20250</v>
      </c>
      <c r="C10672" s="23" t="s">
        <v>11176</v>
      </c>
      <c r="D10672" s="23" t="s">
        <v>12334</v>
      </c>
      <c r="E10672" s="24">
        <v>10</v>
      </c>
    </row>
    <row r="10673" spans="2:5" ht="50.1" customHeight="1">
      <c r="B10673" s="23">
        <v>39965</v>
      </c>
      <c r="C10673" s="23" t="s">
        <v>11177</v>
      </c>
      <c r="D10673" s="23" t="s">
        <v>12297</v>
      </c>
      <c r="E10673" s="24">
        <v>1325.85</v>
      </c>
    </row>
    <row r="10674" spans="2:5" ht="50.1" customHeight="1">
      <c r="B10674" s="23">
        <v>39964</v>
      </c>
      <c r="C10674" s="23" t="s">
        <v>11178</v>
      </c>
      <c r="D10674" s="23" t="s">
        <v>12297</v>
      </c>
      <c r="E10674" s="24">
        <v>1126.1600000000001</v>
      </c>
    </row>
    <row r="10675" spans="2:5" ht="50.1" customHeight="1">
      <c r="B10675" s="23">
        <v>7</v>
      </c>
      <c r="C10675" s="23" t="s">
        <v>11179</v>
      </c>
      <c r="D10675" s="23" t="s">
        <v>12334</v>
      </c>
      <c r="E10675" s="24">
        <v>8.57</v>
      </c>
    </row>
    <row r="10676" spans="2:5" ht="50.1" customHeight="1">
      <c r="B10676" s="23">
        <v>13388</v>
      </c>
      <c r="C10676" s="23" t="s">
        <v>11180</v>
      </c>
      <c r="D10676" s="23" t="s">
        <v>12334</v>
      </c>
      <c r="E10676" s="24">
        <v>111.34</v>
      </c>
    </row>
    <row r="10677" spans="2:5" ht="50.1" customHeight="1">
      <c r="B10677" s="23">
        <v>39914</v>
      </c>
      <c r="C10677" s="23" t="s">
        <v>11181</v>
      </c>
      <c r="D10677" s="23" t="s">
        <v>12334</v>
      </c>
      <c r="E10677" s="24">
        <v>129.46</v>
      </c>
    </row>
    <row r="10678" spans="2:5" ht="50.1" customHeight="1">
      <c r="B10678" s="23">
        <v>12732</v>
      </c>
      <c r="C10678" s="23" t="s">
        <v>11182</v>
      </c>
      <c r="D10678" s="23" t="s">
        <v>12296</v>
      </c>
      <c r="E10678" s="24">
        <v>149.38</v>
      </c>
    </row>
    <row r="10679" spans="2:5" ht="50.1" customHeight="1">
      <c r="B10679" s="23">
        <v>6160</v>
      </c>
      <c r="C10679" s="23" t="s">
        <v>11183</v>
      </c>
      <c r="D10679" s="23" t="s">
        <v>12331</v>
      </c>
      <c r="E10679" s="24">
        <v>18.47</v>
      </c>
    </row>
    <row r="10680" spans="2:5" ht="50.1" customHeight="1">
      <c r="B10680" s="23">
        <v>41087</v>
      </c>
      <c r="C10680" s="23" t="s">
        <v>11184</v>
      </c>
      <c r="D10680" s="23" t="s">
        <v>12304</v>
      </c>
      <c r="E10680" s="24">
        <v>3271.19</v>
      </c>
    </row>
    <row r="10681" spans="2:5" ht="50.1" customHeight="1">
      <c r="B10681" s="23">
        <v>6166</v>
      </c>
      <c r="C10681" s="23" t="s">
        <v>11185</v>
      </c>
      <c r="D10681" s="23" t="s">
        <v>12331</v>
      </c>
      <c r="E10681" s="24">
        <v>21.97</v>
      </c>
    </row>
    <row r="10682" spans="2:5" ht="50.1" customHeight="1">
      <c r="B10682" s="23">
        <v>41088</v>
      </c>
      <c r="C10682" s="23" t="s">
        <v>11186</v>
      </c>
      <c r="D10682" s="23" t="s">
        <v>12304</v>
      </c>
      <c r="E10682" s="24">
        <v>3891.72</v>
      </c>
    </row>
    <row r="10683" spans="2:5" ht="50.1" customHeight="1">
      <c r="B10683" s="23">
        <v>20232</v>
      </c>
      <c r="C10683" s="23" t="s">
        <v>11187</v>
      </c>
      <c r="D10683" s="23" t="s">
        <v>12293</v>
      </c>
      <c r="E10683" s="24">
        <v>58.99</v>
      </c>
    </row>
    <row r="10684" spans="2:5" ht="50.1" customHeight="1">
      <c r="B10684" s="23">
        <v>10856</v>
      </c>
      <c r="C10684" s="23" t="s">
        <v>11188</v>
      </c>
      <c r="D10684" s="23" t="s">
        <v>12293</v>
      </c>
      <c r="E10684" s="24">
        <v>48.78</v>
      </c>
    </row>
    <row r="10685" spans="2:5" ht="50.1" customHeight="1">
      <c r="B10685" s="23">
        <v>4828</v>
      </c>
      <c r="C10685" s="23" t="s">
        <v>11189</v>
      </c>
      <c r="D10685" s="23" t="s">
        <v>12293</v>
      </c>
      <c r="E10685" s="24">
        <v>51.53</v>
      </c>
    </row>
    <row r="10686" spans="2:5" ht="50.1" customHeight="1">
      <c r="B10686" s="23">
        <v>20249</v>
      </c>
      <c r="C10686" s="23" t="s">
        <v>11190</v>
      </c>
      <c r="D10686" s="23" t="s">
        <v>12293</v>
      </c>
      <c r="E10686" s="24">
        <v>28.21</v>
      </c>
    </row>
    <row r="10687" spans="2:5" ht="50.1" customHeight="1">
      <c r="B10687" s="23">
        <v>11609</v>
      </c>
      <c r="C10687" s="23" t="s">
        <v>11191</v>
      </c>
      <c r="D10687" s="23" t="s">
        <v>7079</v>
      </c>
      <c r="E10687" s="24">
        <v>8.99</v>
      </c>
    </row>
    <row r="10688" spans="2:5" ht="50.1" customHeight="1">
      <c r="B10688" s="23">
        <v>20083</v>
      </c>
      <c r="C10688" s="23" t="s">
        <v>11192</v>
      </c>
      <c r="D10688" s="23" t="s">
        <v>12296</v>
      </c>
      <c r="E10688" s="24">
        <v>37.1</v>
      </c>
    </row>
    <row r="10689" spans="2:5" ht="50.1" customHeight="1">
      <c r="B10689" s="23">
        <v>20082</v>
      </c>
      <c r="C10689" s="23" t="s">
        <v>11193</v>
      </c>
      <c r="D10689" s="23" t="s">
        <v>12296</v>
      </c>
      <c r="E10689" s="24">
        <v>14.45</v>
      </c>
    </row>
    <row r="10690" spans="2:5" ht="50.1" customHeight="1">
      <c r="B10690" s="23">
        <v>5318</v>
      </c>
      <c r="C10690" s="23" t="s">
        <v>11194</v>
      </c>
      <c r="D10690" s="23" t="s">
        <v>7079</v>
      </c>
      <c r="E10690" s="24">
        <v>13.75</v>
      </c>
    </row>
    <row r="10691" spans="2:5" ht="50.1" customHeight="1">
      <c r="B10691" s="23">
        <v>10691</v>
      </c>
      <c r="C10691" s="23" t="s">
        <v>11195</v>
      </c>
      <c r="D10691" s="23" t="s">
        <v>7079</v>
      </c>
      <c r="E10691" s="24">
        <v>31.55</v>
      </c>
    </row>
    <row r="10692" spans="2:5" ht="50.1" customHeight="1">
      <c r="B10692" s="23">
        <v>12295</v>
      </c>
      <c r="C10692" s="23" t="s">
        <v>11196</v>
      </c>
      <c r="D10692" s="23" t="s">
        <v>12296</v>
      </c>
      <c r="E10692" s="24">
        <v>2.2200000000000002</v>
      </c>
    </row>
    <row r="10693" spans="2:5" ht="50.1" customHeight="1">
      <c r="B10693" s="23">
        <v>12296</v>
      </c>
      <c r="C10693" s="23" t="s">
        <v>11197</v>
      </c>
      <c r="D10693" s="23" t="s">
        <v>12296</v>
      </c>
      <c r="E10693" s="24">
        <v>2.88</v>
      </c>
    </row>
    <row r="10694" spans="2:5" ht="50.1" customHeight="1">
      <c r="B10694" s="23">
        <v>12294</v>
      </c>
      <c r="C10694" s="23" t="s">
        <v>11198</v>
      </c>
      <c r="D10694" s="23" t="s">
        <v>12296</v>
      </c>
      <c r="E10694" s="24">
        <v>6.92</v>
      </c>
    </row>
    <row r="10695" spans="2:5" ht="50.1" customHeight="1">
      <c r="B10695" s="23">
        <v>14543</v>
      </c>
      <c r="C10695" s="23" t="s">
        <v>11199</v>
      </c>
      <c r="D10695" s="23" t="s">
        <v>12296</v>
      </c>
      <c r="E10695" s="24">
        <v>4.9400000000000004</v>
      </c>
    </row>
    <row r="10696" spans="2:5" ht="50.1" customHeight="1">
      <c r="B10696" s="23">
        <v>13329</v>
      </c>
      <c r="C10696" s="23" t="s">
        <v>11200</v>
      </c>
      <c r="D10696" s="23" t="s">
        <v>12296</v>
      </c>
      <c r="E10696" s="24">
        <v>2.9</v>
      </c>
    </row>
    <row r="10697" spans="2:5" ht="50.1" customHeight="1">
      <c r="B10697" s="23">
        <v>21044</v>
      </c>
      <c r="C10697" s="23" t="s">
        <v>11201</v>
      </c>
      <c r="D10697" s="23" t="s">
        <v>12296</v>
      </c>
      <c r="E10697" s="24">
        <v>26.82</v>
      </c>
    </row>
    <row r="10698" spans="2:5" ht="50.1" customHeight="1">
      <c r="B10698" s="23">
        <v>21045</v>
      </c>
      <c r="C10698" s="23" t="s">
        <v>11202</v>
      </c>
      <c r="D10698" s="23" t="s">
        <v>12296</v>
      </c>
      <c r="E10698" s="24">
        <v>36.74</v>
      </c>
    </row>
    <row r="10699" spans="2:5" ht="50.1" customHeight="1">
      <c r="B10699" s="23">
        <v>21040</v>
      </c>
      <c r="C10699" s="23" t="s">
        <v>11203</v>
      </c>
      <c r="D10699" s="23" t="s">
        <v>12296</v>
      </c>
      <c r="E10699" s="24">
        <v>26.25</v>
      </c>
    </row>
    <row r="10700" spans="2:5" ht="50.1" customHeight="1">
      <c r="B10700" s="23">
        <v>21041</v>
      </c>
      <c r="C10700" s="23" t="s">
        <v>11204</v>
      </c>
      <c r="D10700" s="23" t="s">
        <v>12296</v>
      </c>
      <c r="E10700" s="24">
        <v>31.68</v>
      </c>
    </row>
    <row r="10701" spans="2:5" ht="50.1" customHeight="1">
      <c r="B10701" s="23">
        <v>21047</v>
      </c>
      <c r="C10701" s="23" t="s">
        <v>11205</v>
      </c>
      <c r="D10701" s="23" t="s">
        <v>12296</v>
      </c>
      <c r="E10701" s="24">
        <v>39.549999999999997</v>
      </c>
    </row>
    <row r="10702" spans="2:5" ht="50.1" customHeight="1">
      <c r="B10702" s="23">
        <v>21043</v>
      </c>
      <c r="C10702" s="23" t="s">
        <v>11206</v>
      </c>
      <c r="D10702" s="23" t="s">
        <v>12296</v>
      </c>
      <c r="E10702" s="24">
        <v>38.5</v>
      </c>
    </row>
    <row r="10703" spans="2:5" ht="50.1" customHeight="1">
      <c r="B10703" s="23">
        <v>21042</v>
      </c>
      <c r="C10703" s="23" t="s">
        <v>11207</v>
      </c>
      <c r="D10703" s="23" t="s">
        <v>12296</v>
      </c>
      <c r="E10703" s="24">
        <v>30.48</v>
      </c>
    </row>
    <row r="10704" spans="2:5" ht="50.1" customHeight="1">
      <c r="B10704" s="23">
        <v>11895</v>
      </c>
      <c r="C10704" s="23" t="s">
        <v>11208</v>
      </c>
      <c r="D10704" s="23" t="s">
        <v>12296</v>
      </c>
      <c r="E10704" s="24">
        <v>790.18</v>
      </c>
    </row>
    <row r="10705" spans="2:5" ht="50.1" customHeight="1">
      <c r="B10705" s="23">
        <v>11896</v>
      </c>
      <c r="C10705" s="23" t="s">
        <v>11209</v>
      </c>
      <c r="D10705" s="23" t="s">
        <v>12296</v>
      </c>
      <c r="E10705" s="24">
        <v>4141.6499999999996</v>
      </c>
    </row>
    <row r="10706" spans="2:5" ht="50.1" customHeight="1">
      <c r="B10706" s="23">
        <v>11897</v>
      </c>
      <c r="C10706" s="23" t="s">
        <v>11210</v>
      </c>
      <c r="D10706" s="23" t="s">
        <v>12296</v>
      </c>
      <c r="E10706" s="24">
        <v>5404.12</v>
      </c>
    </row>
    <row r="10707" spans="2:5" ht="50.1" customHeight="1">
      <c r="B10707" s="23">
        <v>11898</v>
      </c>
      <c r="C10707" s="23" t="s">
        <v>11211</v>
      </c>
      <c r="D10707" s="23" t="s">
        <v>12296</v>
      </c>
      <c r="E10707" s="24">
        <v>5676.6</v>
      </c>
    </row>
    <row r="10708" spans="2:5" ht="50.1" customHeight="1">
      <c r="B10708" s="23">
        <v>3282</v>
      </c>
      <c r="C10708" s="23" t="s">
        <v>11212</v>
      </c>
      <c r="D10708" s="23" t="s">
        <v>12296</v>
      </c>
      <c r="E10708" s="24">
        <v>574.47</v>
      </c>
    </row>
    <row r="10709" spans="2:5" ht="50.1" customHeight="1">
      <c r="B10709" s="23">
        <v>11899</v>
      </c>
      <c r="C10709" s="23" t="s">
        <v>11213</v>
      </c>
      <c r="D10709" s="23" t="s">
        <v>12296</v>
      </c>
      <c r="E10709" s="24">
        <v>2801.97</v>
      </c>
    </row>
    <row r="10710" spans="2:5" ht="50.1" customHeight="1">
      <c r="B10710" s="23">
        <v>11900</v>
      </c>
      <c r="C10710" s="23" t="s">
        <v>11214</v>
      </c>
      <c r="D10710" s="23" t="s">
        <v>12296</v>
      </c>
      <c r="E10710" s="24">
        <v>3841.92</v>
      </c>
    </row>
    <row r="10711" spans="2:5" ht="50.1" customHeight="1">
      <c r="B10711" s="23">
        <v>14149</v>
      </c>
      <c r="C10711" s="23" t="s">
        <v>11215</v>
      </c>
      <c r="D10711" s="23" t="s">
        <v>12307</v>
      </c>
      <c r="E10711" s="24">
        <v>195.14</v>
      </c>
    </row>
    <row r="10712" spans="2:5" ht="50.1" customHeight="1">
      <c r="B10712" s="23">
        <v>38099</v>
      </c>
      <c r="C10712" s="23" t="s">
        <v>11216</v>
      </c>
      <c r="D10712" s="23" t="s">
        <v>12296</v>
      </c>
      <c r="E10712" s="24">
        <v>1.03</v>
      </c>
    </row>
    <row r="10713" spans="2:5" ht="50.1" customHeight="1">
      <c r="B10713" s="23">
        <v>38100</v>
      </c>
      <c r="C10713" s="23" t="s">
        <v>11217</v>
      </c>
      <c r="D10713" s="23" t="s">
        <v>12296</v>
      </c>
      <c r="E10713" s="24">
        <v>1.69</v>
      </c>
    </row>
    <row r="10714" spans="2:5" ht="50.1" customHeight="1">
      <c r="B10714" s="23">
        <v>20061</v>
      </c>
      <c r="C10714" s="23" t="s">
        <v>11218</v>
      </c>
      <c r="D10714" s="23" t="s">
        <v>12296</v>
      </c>
      <c r="E10714" s="24">
        <v>2.97</v>
      </c>
    </row>
    <row r="10715" spans="2:5" ht="50.1" customHeight="1">
      <c r="B10715" s="23">
        <v>7576</v>
      </c>
      <c r="C10715" s="23" t="s">
        <v>11219</v>
      </c>
      <c r="D10715" s="23" t="s">
        <v>12296</v>
      </c>
      <c r="E10715" s="24">
        <v>111.58</v>
      </c>
    </row>
    <row r="10716" spans="2:5" ht="50.1" customHeight="1">
      <c r="B10716" s="23">
        <v>3384</v>
      </c>
      <c r="C10716" s="23" t="s">
        <v>11220</v>
      </c>
      <c r="D10716" s="23" t="s">
        <v>12296</v>
      </c>
      <c r="E10716" s="24">
        <v>2.9</v>
      </c>
    </row>
    <row r="10717" spans="2:5" ht="50.1" customHeight="1">
      <c r="B10717" s="23">
        <v>7572</v>
      </c>
      <c r="C10717" s="23" t="s">
        <v>11221</v>
      </c>
      <c r="D10717" s="23" t="s">
        <v>12296</v>
      </c>
      <c r="E10717" s="24">
        <v>5.78</v>
      </c>
    </row>
    <row r="10718" spans="2:5" ht="50.1" customHeight="1">
      <c r="B10718" s="23">
        <v>3396</v>
      </c>
      <c r="C10718" s="23" t="s">
        <v>11222</v>
      </c>
      <c r="D10718" s="23" t="s">
        <v>12296</v>
      </c>
      <c r="E10718" s="24">
        <v>4.09</v>
      </c>
    </row>
    <row r="10719" spans="2:5" ht="50.1" customHeight="1">
      <c r="B10719" s="23">
        <v>37590</v>
      </c>
      <c r="C10719" s="23" t="s">
        <v>11223</v>
      </c>
      <c r="D10719" s="23" t="s">
        <v>12296</v>
      </c>
      <c r="E10719" s="24">
        <v>22.11</v>
      </c>
    </row>
    <row r="10720" spans="2:5" ht="50.1" customHeight="1">
      <c r="B10720" s="23">
        <v>37591</v>
      </c>
      <c r="C10720" s="23" t="s">
        <v>11224</v>
      </c>
      <c r="D10720" s="23" t="s">
        <v>12296</v>
      </c>
      <c r="E10720" s="24">
        <v>30.77</v>
      </c>
    </row>
    <row r="10721" spans="2:5" ht="50.1" customHeight="1">
      <c r="B10721" s="23">
        <v>12626</v>
      </c>
      <c r="C10721" s="23" t="s">
        <v>11225</v>
      </c>
      <c r="D10721" s="23" t="s">
        <v>12296</v>
      </c>
      <c r="E10721" s="24">
        <v>14.28</v>
      </c>
    </row>
    <row r="10722" spans="2:5" ht="50.1" customHeight="1">
      <c r="B10722" s="23">
        <v>11033</v>
      </c>
      <c r="C10722" s="23" t="s">
        <v>11226</v>
      </c>
      <c r="D10722" s="23" t="s">
        <v>12296</v>
      </c>
      <c r="E10722" s="24">
        <v>4.5999999999999996</v>
      </c>
    </row>
    <row r="10723" spans="2:5" ht="50.1" customHeight="1">
      <c r="B10723" s="23">
        <v>390</v>
      </c>
      <c r="C10723" s="23" t="s">
        <v>11227</v>
      </c>
      <c r="D10723" s="23" t="s">
        <v>12296</v>
      </c>
      <c r="E10723" s="24">
        <v>8.23</v>
      </c>
    </row>
    <row r="10724" spans="2:5" ht="50.1" customHeight="1">
      <c r="B10724" s="23">
        <v>42436</v>
      </c>
      <c r="C10724" s="23" t="s">
        <v>11228</v>
      </c>
      <c r="D10724" s="23" t="s">
        <v>12296</v>
      </c>
      <c r="E10724" s="24">
        <v>2556.2199999999998</v>
      </c>
    </row>
    <row r="10725" spans="2:5" ht="50.1" customHeight="1">
      <c r="B10725" s="23">
        <v>6178</v>
      </c>
      <c r="C10725" s="23" t="s">
        <v>11229</v>
      </c>
      <c r="D10725" s="23" t="s">
        <v>12297</v>
      </c>
      <c r="E10725" s="24">
        <v>162.29</v>
      </c>
    </row>
    <row r="10726" spans="2:5" ht="50.1" customHeight="1">
      <c r="B10726" s="23">
        <v>6180</v>
      </c>
      <c r="C10726" s="23" t="s">
        <v>11230</v>
      </c>
      <c r="D10726" s="23" t="s">
        <v>12297</v>
      </c>
      <c r="E10726" s="24">
        <v>175.16</v>
      </c>
    </row>
    <row r="10727" spans="2:5" ht="50.1" customHeight="1">
      <c r="B10727" s="23">
        <v>6182</v>
      </c>
      <c r="C10727" s="23" t="s">
        <v>11231</v>
      </c>
      <c r="D10727" s="23" t="s">
        <v>12297</v>
      </c>
      <c r="E10727" s="24">
        <v>217.41</v>
      </c>
    </row>
    <row r="10728" spans="2:5" ht="50.1" customHeight="1">
      <c r="B10728" s="23">
        <v>3993</v>
      </c>
      <c r="C10728" s="23" t="s">
        <v>11232</v>
      </c>
      <c r="D10728" s="23" t="s">
        <v>12297</v>
      </c>
      <c r="E10728" s="24">
        <v>99.91</v>
      </c>
    </row>
    <row r="10729" spans="2:5" ht="50.1" customHeight="1">
      <c r="B10729" s="23">
        <v>3990</v>
      </c>
      <c r="C10729" s="23" t="s">
        <v>11233</v>
      </c>
      <c r="D10729" s="23" t="s">
        <v>12293</v>
      </c>
      <c r="E10729" s="24">
        <v>22.08</v>
      </c>
    </row>
    <row r="10730" spans="2:5" ht="50.1" customHeight="1">
      <c r="B10730" s="23">
        <v>3992</v>
      </c>
      <c r="C10730" s="23" t="s">
        <v>11234</v>
      </c>
      <c r="D10730" s="23" t="s">
        <v>12293</v>
      </c>
      <c r="E10730" s="24">
        <v>27.11</v>
      </c>
    </row>
    <row r="10731" spans="2:5" ht="50.1" customHeight="1">
      <c r="B10731" s="23">
        <v>4509</v>
      </c>
      <c r="C10731" s="23" t="s">
        <v>11235</v>
      </c>
      <c r="D10731" s="23" t="s">
        <v>12293</v>
      </c>
      <c r="E10731" s="24">
        <v>1.67</v>
      </c>
    </row>
    <row r="10732" spans="2:5" ht="50.1" customHeight="1">
      <c r="B10732" s="23">
        <v>6194</v>
      </c>
      <c r="C10732" s="23" t="s">
        <v>11236</v>
      </c>
      <c r="D10732" s="23" t="s">
        <v>12293</v>
      </c>
      <c r="E10732" s="24">
        <v>2.2799999999999998</v>
      </c>
    </row>
    <row r="10733" spans="2:5" ht="50.1" customHeight="1">
      <c r="B10733" s="23">
        <v>6193</v>
      </c>
      <c r="C10733" s="23" t="s">
        <v>11237</v>
      </c>
      <c r="D10733" s="23" t="s">
        <v>12293</v>
      </c>
      <c r="E10733" s="24">
        <v>10.52</v>
      </c>
    </row>
    <row r="10734" spans="2:5" ht="50.1" customHeight="1">
      <c r="B10734" s="23">
        <v>10567</v>
      </c>
      <c r="C10734" s="23" t="s">
        <v>11238</v>
      </c>
      <c r="D10734" s="23" t="s">
        <v>12293</v>
      </c>
      <c r="E10734" s="24">
        <v>3.77</v>
      </c>
    </row>
    <row r="10735" spans="2:5" ht="50.1" customHeight="1">
      <c r="B10735" s="23">
        <v>6188</v>
      </c>
      <c r="C10735" s="23" t="s">
        <v>11239</v>
      </c>
      <c r="D10735" s="23" t="s">
        <v>12297</v>
      </c>
      <c r="E10735" s="24">
        <v>20.63</v>
      </c>
    </row>
    <row r="10736" spans="2:5" ht="50.1" customHeight="1">
      <c r="B10736" s="23">
        <v>6212</v>
      </c>
      <c r="C10736" s="23" t="s">
        <v>11239</v>
      </c>
      <c r="D10736" s="23" t="s">
        <v>12293</v>
      </c>
      <c r="E10736" s="24">
        <v>6.19</v>
      </c>
    </row>
    <row r="10737" spans="2:5" ht="50.1" customHeight="1">
      <c r="B10737" s="23">
        <v>6189</v>
      </c>
      <c r="C10737" s="23" t="s">
        <v>11240</v>
      </c>
      <c r="D10737" s="23" t="s">
        <v>12293</v>
      </c>
      <c r="E10737" s="24">
        <v>15.38</v>
      </c>
    </row>
    <row r="10738" spans="2:5" ht="50.1" customHeight="1">
      <c r="B10738" s="23">
        <v>6214</v>
      </c>
      <c r="C10738" s="23" t="s">
        <v>11241</v>
      </c>
      <c r="D10738" s="23" t="s">
        <v>12297</v>
      </c>
      <c r="E10738" s="24">
        <v>101.66</v>
      </c>
    </row>
    <row r="10739" spans="2:5" ht="50.1" customHeight="1">
      <c r="B10739" s="23">
        <v>36153</v>
      </c>
      <c r="C10739" s="23" t="s">
        <v>11242</v>
      </c>
      <c r="D10739" s="23" t="s">
        <v>12296</v>
      </c>
      <c r="E10739" s="24">
        <v>133.61000000000001</v>
      </c>
    </row>
    <row r="10740" spans="2:5" ht="50.1" customHeight="1">
      <c r="B10740" s="23">
        <v>10740</v>
      </c>
      <c r="C10740" s="23" t="s">
        <v>11243</v>
      </c>
      <c r="D10740" s="23" t="s">
        <v>12296</v>
      </c>
      <c r="E10740" s="24">
        <v>11276.52</v>
      </c>
    </row>
    <row r="10741" spans="2:5" ht="50.1" customHeight="1">
      <c r="B10741" s="23">
        <v>13914</v>
      </c>
      <c r="C10741" s="23" t="s">
        <v>11244</v>
      </c>
      <c r="D10741" s="23" t="s">
        <v>12296</v>
      </c>
      <c r="E10741" s="24">
        <v>815.9</v>
      </c>
    </row>
    <row r="10742" spans="2:5" ht="50.1" customHeight="1">
      <c r="B10742" s="23">
        <v>10742</v>
      </c>
      <c r="C10742" s="23" t="s">
        <v>11245</v>
      </c>
      <c r="D10742" s="23" t="s">
        <v>12296</v>
      </c>
      <c r="E10742" s="24">
        <v>1190</v>
      </c>
    </row>
    <row r="10743" spans="2:5" ht="50.1" customHeight="1">
      <c r="B10743" s="23">
        <v>38465</v>
      </c>
      <c r="C10743" s="23" t="s">
        <v>11246</v>
      </c>
      <c r="D10743" s="23" t="s">
        <v>12296</v>
      </c>
      <c r="E10743" s="24">
        <v>16.309999999999999</v>
      </c>
    </row>
    <row r="10744" spans="2:5" ht="50.1" customHeight="1">
      <c r="B10744" s="23">
        <v>7543</v>
      </c>
      <c r="C10744" s="23" t="s">
        <v>11247</v>
      </c>
      <c r="D10744" s="23" t="s">
        <v>12296</v>
      </c>
      <c r="E10744" s="24">
        <v>3.58</v>
      </c>
    </row>
    <row r="10745" spans="2:5" ht="50.1" customHeight="1">
      <c r="B10745" s="23">
        <v>13255</v>
      </c>
      <c r="C10745" s="23" t="s">
        <v>11248</v>
      </c>
      <c r="D10745" s="23" t="s">
        <v>12296</v>
      </c>
      <c r="E10745" s="24">
        <v>44.76</v>
      </c>
    </row>
    <row r="10746" spans="2:5" ht="50.1" customHeight="1">
      <c r="B10746" s="23">
        <v>39352</v>
      </c>
      <c r="C10746" s="23" t="s">
        <v>11249</v>
      </c>
      <c r="D10746" s="23" t="s">
        <v>12296</v>
      </c>
      <c r="E10746" s="24">
        <v>2.21</v>
      </c>
    </row>
    <row r="10747" spans="2:5" ht="50.1" customHeight="1">
      <c r="B10747" s="23">
        <v>39346</v>
      </c>
      <c r="C10747" s="23" t="s">
        <v>11250</v>
      </c>
      <c r="D10747" s="23" t="s">
        <v>12296</v>
      </c>
      <c r="E10747" s="24">
        <v>2.21</v>
      </c>
    </row>
    <row r="10748" spans="2:5" ht="50.1" customHeight="1">
      <c r="B10748" s="23">
        <v>39350</v>
      </c>
      <c r="C10748" s="23" t="s">
        <v>11251</v>
      </c>
      <c r="D10748" s="23" t="s">
        <v>12296</v>
      </c>
      <c r="E10748" s="24">
        <v>2.38</v>
      </c>
    </row>
    <row r="10749" spans="2:5" ht="50.1" customHeight="1">
      <c r="B10749" s="23">
        <v>39351</v>
      </c>
      <c r="C10749" s="23" t="s">
        <v>11252</v>
      </c>
      <c r="D10749" s="23" t="s">
        <v>12296</v>
      </c>
      <c r="E10749" s="24">
        <v>2.75</v>
      </c>
    </row>
    <row r="10750" spans="2:5" ht="50.1" customHeight="1">
      <c r="B10750" s="23">
        <v>38952</v>
      </c>
      <c r="C10750" s="23" t="s">
        <v>11253</v>
      </c>
      <c r="D10750" s="23" t="s">
        <v>12296</v>
      </c>
      <c r="E10750" s="24">
        <v>2.29</v>
      </c>
    </row>
    <row r="10751" spans="2:5" ht="50.1" customHeight="1">
      <c r="B10751" s="23">
        <v>38953</v>
      </c>
      <c r="C10751" s="23" t="s">
        <v>11254</v>
      </c>
      <c r="D10751" s="23" t="s">
        <v>12296</v>
      </c>
      <c r="E10751" s="24">
        <v>3.62</v>
      </c>
    </row>
    <row r="10752" spans="2:5" ht="50.1" customHeight="1">
      <c r="B10752" s="23">
        <v>38835</v>
      </c>
      <c r="C10752" s="23" t="s">
        <v>11255</v>
      </c>
      <c r="D10752" s="23" t="s">
        <v>12296</v>
      </c>
      <c r="E10752" s="24">
        <v>3.25</v>
      </c>
    </row>
    <row r="10753" spans="2:5" ht="50.1" customHeight="1">
      <c r="B10753" s="23">
        <v>38837</v>
      </c>
      <c r="C10753" s="23" t="s">
        <v>11256</v>
      </c>
      <c r="D10753" s="23" t="s">
        <v>12296</v>
      </c>
      <c r="E10753" s="24">
        <v>8.4499999999999993</v>
      </c>
    </row>
    <row r="10754" spans="2:5" ht="50.1" customHeight="1">
      <c r="B10754" s="23">
        <v>38836</v>
      </c>
      <c r="C10754" s="23" t="s">
        <v>11257</v>
      </c>
      <c r="D10754" s="23" t="s">
        <v>12296</v>
      </c>
      <c r="E10754" s="24">
        <v>4.68</v>
      </c>
    </row>
    <row r="10755" spans="2:5" ht="50.1" customHeight="1">
      <c r="B10755" s="23">
        <v>2666</v>
      </c>
      <c r="C10755" s="23" t="s">
        <v>11258</v>
      </c>
      <c r="D10755" s="23" t="s">
        <v>12296</v>
      </c>
      <c r="E10755" s="24">
        <v>3.53</v>
      </c>
    </row>
    <row r="10756" spans="2:5" ht="50.1" customHeight="1">
      <c r="B10756" s="23">
        <v>2668</v>
      </c>
      <c r="C10756" s="23" t="s">
        <v>11259</v>
      </c>
      <c r="D10756" s="23" t="s">
        <v>12296</v>
      </c>
      <c r="E10756" s="24">
        <v>4.03</v>
      </c>
    </row>
    <row r="10757" spans="2:5" ht="50.1" customHeight="1">
      <c r="B10757" s="23">
        <v>2664</v>
      </c>
      <c r="C10757" s="23" t="s">
        <v>11260</v>
      </c>
      <c r="D10757" s="23" t="s">
        <v>12296</v>
      </c>
      <c r="E10757" s="24">
        <v>5.95</v>
      </c>
    </row>
    <row r="10758" spans="2:5" ht="50.1" customHeight="1">
      <c r="B10758" s="23">
        <v>2662</v>
      </c>
      <c r="C10758" s="23" t="s">
        <v>11261</v>
      </c>
      <c r="D10758" s="23" t="s">
        <v>12296</v>
      </c>
      <c r="E10758" s="24">
        <v>7.3</v>
      </c>
    </row>
    <row r="10759" spans="2:5" ht="50.1" customHeight="1">
      <c r="B10759" s="23">
        <v>20964</v>
      </c>
      <c r="C10759" s="23" t="s">
        <v>11262</v>
      </c>
      <c r="D10759" s="23" t="s">
        <v>12296</v>
      </c>
      <c r="E10759" s="24">
        <v>36.33</v>
      </c>
    </row>
    <row r="10760" spans="2:5" ht="50.1" customHeight="1">
      <c r="B10760" s="23">
        <v>10905</v>
      </c>
      <c r="C10760" s="23" t="s">
        <v>11263</v>
      </c>
      <c r="D10760" s="23" t="s">
        <v>12296</v>
      </c>
      <c r="E10760" s="24">
        <v>48.74</v>
      </c>
    </row>
    <row r="10761" spans="2:5" ht="50.1" customHeight="1">
      <c r="B10761" s="23">
        <v>42703</v>
      </c>
      <c r="C10761" s="23" t="s">
        <v>11264</v>
      </c>
      <c r="D10761" s="23" t="s">
        <v>12296</v>
      </c>
      <c r="E10761" s="24">
        <v>41.08</v>
      </c>
    </row>
    <row r="10762" spans="2:5" ht="50.1" customHeight="1">
      <c r="B10762" s="23">
        <v>42704</v>
      </c>
      <c r="C10762" s="23" t="s">
        <v>11265</v>
      </c>
      <c r="D10762" s="23" t="s">
        <v>12296</v>
      </c>
      <c r="E10762" s="24">
        <v>63.07</v>
      </c>
    </row>
    <row r="10763" spans="2:5" ht="50.1" customHeight="1">
      <c r="B10763" s="23">
        <v>42705</v>
      </c>
      <c r="C10763" s="23" t="s">
        <v>11266</v>
      </c>
      <c r="D10763" s="23" t="s">
        <v>12296</v>
      </c>
      <c r="E10763" s="24">
        <v>80.459999999999994</v>
      </c>
    </row>
    <row r="10764" spans="2:5" ht="50.1" customHeight="1">
      <c r="B10764" s="23">
        <v>42706</v>
      </c>
      <c r="C10764" s="23" t="s">
        <v>11267</v>
      </c>
      <c r="D10764" s="23" t="s">
        <v>12296</v>
      </c>
      <c r="E10764" s="24">
        <v>99.65</v>
      </c>
    </row>
    <row r="10765" spans="2:5" ht="50.1" customHeight="1">
      <c r="B10765" s="23">
        <v>11289</v>
      </c>
      <c r="C10765" s="23" t="s">
        <v>11268</v>
      </c>
      <c r="D10765" s="23" t="s">
        <v>12296</v>
      </c>
      <c r="E10765" s="24">
        <v>47.75</v>
      </c>
    </row>
    <row r="10766" spans="2:5" ht="50.1" customHeight="1">
      <c r="B10766" s="23">
        <v>11241</v>
      </c>
      <c r="C10766" s="23" t="s">
        <v>11269</v>
      </c>
      <c r="D10766" s="23" t="s">
        <v>12296</v>
      </c>
      <c r="E10766" s="24">
        <v>119.37</v>
      </c>
    </row>
    <row r="10767" spans="2:5" ht="50.1" customHeight="1">
      <c r="B10767" s="23">
        <v>11301</v>
      </c>
      <c r="C10767" s="23" t="s">
        <v>11270</v>
      </c>
      <c r="D10767" s="23" t="s">
        <v>12296</v>
      </c>
      <c r="E10767" s="24">
        <v>302.70999999999998</v>
      </c>
    </row>
    <row r="10768" spans="2:5" ht="50.1" customHeight="1">
      <c r="B10768" s="23">
        <v>21090</v>
      </c>
      <c r="C10768" s="23" t="s">
        <v>11271</v>
      </c>
      <c r="D10768" s="23" t="s">
        <v>12296</v>
      </c>
      <c r="E10768" s="24">
        <v>370.93</v>
      </c>
    </row>
    <row r="10769" spans="2:5" ht="50.1" customHeight="1">
      <c r="B10769" s="23">
        <v>14112</v>
      </c>
      <c r="C10769" s="23" t="s">
        <v>11272</v>
      </c>
      <c r="D10769" s="23" t="s">
        <v>12296</v>
      </c>
      <c r="E10769" s="24">
        <v>154.76</v>
      </c>
    </row>
    <row r="10770" spans="2:5" ht="50.1" customHeight="1">
      <c r="B10770" s="23">
        <v>11315</v>
      </c>
      <c r="C10770" s="23" t="s">
        <v>11273</v>
      </c>
      <c r="D10770" s="23" t="s">
        <v>12296</v>
      </c>
      <c r="E10770" s="24">
        <v>72.48</v>
      </c>
    </row>
    <row r="10771" spans="2:5" ht="50.1" customHeight="1">
      <c r="B10771" s="23">
        <v>11292</v>
      </c>
      <c r="C10771" s="23" t="s">
        <v>11274</v>
      </c>
      <c r="D10771" s="23" t="s">
        <v>12296</v>
      </c>
      <c r="E10771" s="24">
        <v>169.68</v>
      </c>
    </row>
    <row r="10772" spans="2:5" ht="50.1" customHeight="1">
      <c r="B10772" s="23">
        <v>21071</v>
      </c>
      <c r="C10772" s="23" t="s">
        <v>11275</v>
      </c>
      <c r="D10772" s="23" t="s">
        <v>12296</v>
      </c>
      <c r="E10772" s="24">
        <v>110.85</v>
      </c>
    </row>
    <row r="10773" spans="2:5" ht="50.1" customHeight="1">
      <c r="B10773" s="23">
        <v>11293</v>
      </c>
      <c r="C10773" s="23" t="s">
        <v>11276</v>
      </c>
      <c r="D10773" s="23" t="s">
        <v>12296</v>
      </c>
      <c r="E10773" s="24">
        <v>187.59</v>
      </c>
    </row>
    <row r="10774" spans="2:5" ht="50.1" customHeight="1">
      <c r="B10774" s="23">
        <v>11316</v>
      </c>
      <c r="C10774" s="23" t="s">
        <v>11277</v>
      </c>
      <c r="D10774" s="23" t="s">
        <v>12296</v>
      </c>
      <c r="E10774" s="24">
        <v>238.75</v>
      </c>
    </row>
    <row r="10775" spans="2:5" ht="50.1" customHeight="1">
      <c r="B10775" s="23">
        <v>6243</v>
      </c>
      <c r="C10775" s="23" t="s">
        <v>11278</v>
      </c>
      <c r="D10775" s="23" t="s">
        <v>12296</v>
      </c>
      <c r="E10775" s="24">
        <v>275</v>
      </c>
    </row>
    <row r="10776" spans="2:5" ht="50.1" customHeight="1">
      <c r="B10776" s="23">
        <v>21079</v>
      </c>
      <c r="C10776" s="23" t="s">
        <v>11279</v>
      </c>
      <c r="D10776" s="23" t="s">
        <v>12296</v>
      </c>
      <c r="E10776" s="24">
        <v>327.86</v>
      </c>
    </row>
    <row r="10777" spans="2:5" ht="50.1" customHeight="1">
      <c r="B10777" s="23">
        <v>6240</v>
      </c>
      <c r="C10777" s="23" t="s">
        <v>11280</v>
      </c>
      <c r="D10777" s="23" t="s">
        <v>12296</v>
      </c>
      <c r="E10777" s="24">
        <v>364.1</v>
      </c>
    </row>
    <row r="10778" spans="2:5" ht="50.1" customHeight="1">
      <c r="B10778" s="23">
        <v>11296</v>
      </c>
      <c r="C10778" s="23" t="s">
        <v>11281</v>
      </c>
      <c r="D10778" s="23" t="s">
        <v>12296</v>
      </c>
      <c r="E10778" s="24">
        <v>1160.1099999999999</v>
      </c>
    </row>
    <row r="10779" spans="2:5" ht="50.1" customHeight="1">
      <c r="B10779" s="23">
        <v>11299</v>
      </c>
      <c r="C10779" s="23" t="s">
        <v>11282</v>
      </c>
      <c r="D10779" s="23" t="s">
        <v>12296</v>
      </c>
      <c r="E10779" s="24">
        <v>392.67</v>
      </c>
    </row>
    <row r="10780" spans="2:5" ht="50.1" customHeight="1">
      <c r="B10780" s="23">
        <v>11066</v>
      </c>
      <c r="C10780" s="23" t="s">
        <v>11283</v>
      </c>
      <c r="D10780" s="23" t="s">
        <v>12296</v>
      </c>
      <c r="E10780" s="24">
        <v>8.83</v>
      </c>
    </row>
    <row r="10781" spans="2:5" ht="50.1" customHeight="1">
      <c r="B10781" s="23">
        <v>11065</v>
      </c>
      <c r="C10781" s="23" t="s">
        <v>11284</v>
      </c>
      <c r="D10781" s="23" t="s">
        <v>12296</v>
      </c>
      <c r="E10781" s="24">
        <v>10.119999999999999</v>
      </c>
    </row>
    <row r="10782" spans="2:5" ht="50.1" customHeight="1">
      <c r="B10782" s="23">
        <v>11688</v>
      </c>
      <c r="C10782" s="23" t="s">
        <v>11285</v>
      </c>
      <c r="D10782" s="23" t="s">
        <v>12296</v>
      </c>
      <c r="E10782" s="24">
        <v>309.27999999999997</v>
      </c>
    </row>
    <row r="10783" spans="2:5" ht="50.1" customHeight="1">
      <c r="B10783" s="23">
        <v>37736</v>
      </c>
      <c r="C10783" s="23" t="s">
        <v>11286</v>
      </c>
      <c r="D10783" s="23" t="s">
        <v>12296</v>
      </c>
      <c r="E10783" s="24">
        <v>44000</v>
      </c>
    </row>
    <row r="10784" spans="2:5" ht="50.1" customHeight="1">
      <c r="B10784" s="23">
        <v>37739</v>
      </c>
      <c r="C10784" s="23" t="s">
        <v>11287</v>
      </c>
      <c r="D10784" s="23" t="s">
        <v>12296</v>
      </c>
      <c r="E10784" s="24">
        <v>54153.84</v>
      </c>
    </row>
    <row r="10785" spans="2:5" ht="50.1" customHeight="1">
      <c r="B10785" s="23">
        <v>37740</v>
      </c>
      <c r="C10785" s="23" t="s">
        <v>11288</v>
      </c>
      <c r="D10785" s="23" t="s">
        <v>12296</v>
      </c>
      <c r="E10785" s="24">
        <v>30903</v>
      </c>
    </row>
    <row r="10786" spans="2:5" ht="50.1" customHeight="1">
      <c r="B10786" s="23">
        <v>37738</v>
      </c>
      <c r="C10786" s="23" t="s">
        <v>11289</v>
      </c>
      <c r="D10786" s="23" t="s">
        <v>12296</v>
      </c>
      <c r="E10786" s="24">
        <v>36715.72</v>
      </c>
    </row>
    <row r="10787" spans="2:5" ht="50.1" customHeight="1">
      <c r="B10787" s="23">
        <v>37737</v>
      </c>
      <c r="C10787" s="23" t="s">
        <v>11290</v>
      </c>
      <c r="D10787" s="23" t="s">
        <v>12296</v>
      </c>
      <c r="E10787" s="24">
        <v>29210.7</v>
      </c>
    </row>
    <row r="10788" spans="2:5" ht="50.1" customHeight="1">
      <c r="B10788" s="23">
        <v>25014</v>
      </c>
      <c r="C10788" s="23" t="s">
        <v>11291</v>
      </c>
      <c r="D10788" s="23" t="s">
        <v>12296</v>
      </c>
      <c r="E10788" s="24">
        <v>61180.6</v>
      </c>
    </row>
    <row r="10789" spans="2:5" ht="50.1" customHeight="1">
      <c r="B10789" s="23">
        <v>25013</v>
      </c>
      <c r="C10789" s="23" t="s">
        <v>11292</v>
      </c>
      <c r="D10789" s="23" t="s">
        <v>12296</v>
      </c>
      <c r="E10789" s="24">
        <v>64123.74</v>
      </c>
    </row>
    <row r="10790" spans="2:5" ht="50.1" customHeight="1">
      <c r="B10790" s="23">
        <v>14405</v>
      </c>
      <c r="C10790" s="23" t="s">
        <v>11293</v>
      </c>
      <c r="D10790" s="23" t="s">
        <v>12296</v>
      </c>
      <c r="E10790" s="24">
        <v>75270.899999999994</v>
      </c>
    </row>
    <row r="10791" spans="2:5" ht="50.1" customHeight="1">
      <c r="B10791" s="23">
        <v>6253</v>
      </c>
      <c r="C10791" s="23" t="s">
        <v>11294</v>
      </c>
      <c r="D10791" s="23" t="s">
        <v>12296</v>
      </c>
      <c r="E10791" s="24">
        <v>68.900000000000006</v>
      </c>
    </row>
    <row r="10792" spans="2:5" ht="50.1" customHeight="1">
      <c r="B10792" s="23">
        <v>36790</v>
      </c>
      <c r="C10792" s="23" t="s">
        <v>11295</v>
      </c>
      <c r="D10792" s="23" t="s">
        <v>12296</v>
      </c>
      <c r="E10792" s="24">
        <v>192.1</v>
      </c>
    </row>
    <row r="10793" spans="2:5" ht="50.1" customHeight="1">
      <c r="B10793" s="23">
        <v>20271</v>
      </c>
      <c r="C10793" s="23" t="s">
        <v>11296</v>
      </c>
      <c r="D10793" s="23" t="s">
        <v>12296</v>
      </c>
      <c r="E10793" s="24">
        <v>536.6</v>
      </c>
    </row>
    <row r="10794" spans="2:5" ht="50.1" customHeight="1">
      <c r="B10794" s="23">
        <v>10423</v>
      </c>
      <c r="C10794" s="23" t="s">
        <v>11297</v>
      </c>
      <c r="D10794" s="23" t="s">
        <v>12296</v>
      </c>
      <c r="E10794" s="24">
        <v>332.82</v>
      </c>
    </row>
    <row r="10795" spans="2:5" ht="50.1" customHeight="1">
      <c r="B10795" s="23">
        <v>37589</v>
      </c>
      <c r="C10795" s="23" t="s">
        <v>11298</v>
      </c>
      <c r="D10795" s="23" t="s">
        <v>12296</v>
      </c>
      <c r="E10795" s="24">
        <v>235.37</v>
      </c>
    </row>
    <row r="10796" spans="2:5" ht="50.1" customHeight="1">
      <c r="B10796" s="23">
        <v>11690</v>
      </c>
      <c r="C10796" s="23" t="s">
        <v>11299</v>
      </c>
      <c r="D10796" s="23" t="s">
        <v>12296</v>
      </c>
      <c r="E10796" s="24">
        <v>125.03</v>
      </c>
    </row>
    <row r="10797" spans="2:5" ht="50.1" customHeight="1">
      <c r="B10797" s="23">
        <v>20234</v>
      </c>
      <c r="C10797" s="23" t="s">
        <v>11300</v>
      </c>
      <c r="D10797" s="23" t="s">
        <v>12296</v>
      </c>
      <c r="E10797" s="24">
        <v>158.22999999999999</v>
      </c>
    </row>
    <row r="10798" spans="2:5" ht="50.1" customHeight="1">
      <c r="B10798" s="23">
        <v>4763</v>
      </c>
      <c r="C10798" s="23" t="s">
        <v>11301</v>
      </c>
      <c r="D10798" s="23" t="s">
        <v>12331</v>
      </c>
      <c r="E10798" s="24">
        <v>19.78</v>
      </c>
    </row>
    <row r="10799" spans="2:5" ht="50.1" customHeight="1">
      <c r="B10799" s="23">
        <v>41070</v>
      </c>
      <c r="C10799" s="23" t="s">
        <v>11302</v>
      </c>
      <c r="D10799" s="23" t="s">
        <v>12304</v>
      </c>
      <c r="E10799" s="24">
        <v>3504.16</v>
      </c>
    </row>
    <row r="10800" spans="2:5" ht="50.1" customHeight="1">
      <c r="B10800" s="23">
        <v>14583</v>
      </c>
      <c r="C10800" s="23" t="s">
        <v>11303</v>
      </c>
      <c r="D10800" s="23" t="s">
        <v>12300</v>
      </c>
      <c r="E10800" s="24">
        <v>16.46</v>
      </c>
    </row>
    <row r="10801" spans="2:5" ht="50.1" customHeight="1">
      <c r="B10801" s="23">
        <v>11457</v>
      </c>
      <c r="C10801" s="23" t="s">
        <v>11304</v>
      </c>
      <c r="D10801" s="23" t="s">
        <v>12296</v>
      </c>
      <c r="E10801" s="24">
        <v>23.97</v>
      </c>
    </row>
    <row r="10802" spans="2:5" ht="50.1" customHeight="1">
      <c r="B10802" s="23">
        <v>21121</v>
      </c>
      <c r="C10802" s="23" t="s">
        <v>11305</v>
      </c>
      <c r="D10802" s="23" t="s">
        <v>12296</v>
      </c>
      <c r="E10802" s="24">
        <v>1.92</v>
      </c>
    </row>
    <row r="10803" spans="2:5" ht="50.1" customHeight="1">
      <c r="B10803" s="23">
        <v>38010</v>
      </c>
      <c r="C10803" s="23" t="s">
        <v>11306</v>
      </c>
      <c r="D10803" s="23" t="s">
        <v>12296</v>
      </c>
      <c r="E10803" s="24">
        <v>3.15</v>
      </c>
    </row>
    <row r="10804" spans="2:5" ht="50.1" customHeight="1">
      <c r="B10804" s="23">
        <v>38011</v>
      </c>
      <c r="C10804" s="23" t="s">
        <v>11307</v>
      </c>
      <c r="D10804" s="23" t="s">
        <v>12296</v>
      </c>
      <c r="E10804" s="24">
        <v>5.81</v>
      </c>
    </row>
    <row r="10805" spans="2:5" ht="50.1" customHeight="1">
      <c r="B10805" s="23">
        <v>38012</v>
      </c>
      <c r="C10805" s="23" t="s">
        <v>11308</v>
      </c>
      <c r="D10805" s="23" t="s">
        <v>12296</v>
      </c>
      <c r="E10805" s="24">
        <v>19.87</v>
      </c>
    </row>
    <row r="10806" spans="2:5" ht="50.1" customHeight="1">
      <c r="B10806" s="23">
        <v>38013</v>
      </c>
      <c r="C10806" s="23" t="s">
        <v>11309</v>
      </c>
      <c r="D10806" s="23" t="s">
        <v>12296</v>
      </c>
      <c r="E10806" s="24">
        <v>25.8</v>
      </c>
    </row>
    <row r="10807" spans="2:5" ht="50.1" customHeight="1">
      <c r="B10807" s="23">
        <v>38014</v>
      </c>
      <c r="C10807" s="23" t="s">
        <v>11310</v>
      </c>
      <c r="D10807" s="23" t="s">
        <v>12296</v>
      </c>
      <c r="E10807" s="24">
        <v>41.99</v>
      </c>
    </row>
    <row r="10808" spans="2:5" ht="50.1" customHeight="1">
      <c r="B10808" s="23">
        <v>38015</v>
      </c>
      <c r="C10808" s="23" t="s">
        <v>11311</v>
      </c>
      <c r="D10808" s="23" t="s">
        <v>12296</v>
      </c>
      <c r="E10808" s="24">
        <v>101.4</v>
      </c>
    </row>
    <row r="10809" spans="2:5" ht="50.1" customHeight="1">
      <c r="B10809" s="23">
        <v>38016</v>
      </c>
      <c r="C10809" s="23" t="s">
        <v>11312</v>
      </c>
      <c r="D10809" s="23" t="s">
        <v>12296</v>
      </c>
      <c r="E10809" s="24">
        <v>123.38</v>
      </c>
    </row>
    <row r="10810" spans="2:5" ht="50.1" customHeight="1">
      <c r="B10810" s="23">
        <v>12741</v>
      </c>
      <c r="C10810" s="23" t="s">
        <v>11313</v>
      </c>
      <c r="D10810" s="23" t="s">
        <v>12296</v>
      </c>
      <c r="E10810" s="24">
        <v>717.29</v>
      </c>
    </row>
    <row r="10811" spans="2:5" ht="50.1" customHeight="1">
      <c r="B10811" s="23">
        <v>12733</v>
      </c>
      <c r="C10811" s="23" t="s">
        <v>11314</v>
      </c>
      <c r="D10811" s="23" t="s">
        <v>12296</v>
      </c>
      <c r="E10811" s="24">
        <v>3.61</v>
      </c>
    </row>
    <row r="10812" spans="2:5" ht="50.1" customHeight="1">
      <c r="B10812" s="23">
        <v>12734</v>
      </c>
      <c r="C10812" s="23" t="s">
        <v>11315</v>
      </c>
      <c r="D10812" s="23" t="s">
        <v>12296</v>
      </c>
      <c r="E10812" s="24">
        <v>7.69</v>
      </c>
    </row>
    <row r="10813" spans="2:5" ht="50.1" customHeight="1">
      <c r="B10813" s="23">
        <v>12735</v>
      </c>
      <c r="C10813" s="23" t="s">
        <v>11316</v>
      </c>
      <c r="D10813" s="23" t="s">
        <v>12296</v>
      </c>
      <c r="E10813" s="24">
        <v>12.65</v>
      </c>
    </row>
    <row r="10814" spans="2:5" ht="50.1" customHeight="1">
      <c r="B10814" s="23">
        <v>12736</v>
      </c>
      <c r="C10814" s="23" t="s">
        <v>11317</v>
      </c>
      <c r="D10814" s="23" t="s">
        <v>12296</v>
      </c>
      <c r="E10814" s="24">
        <v>28.93</v>
      </c>
    </row>
    <row r="10815" spans="2:5" ht="50.1" customHeight="1">
      <c r="B10815" s="23">
        <v>12737</v>
      </c>
      <c r="C10815" s="23" t="s">
        <v>11318</v>
      </c>
      <c r="D10815" s="23" t="s">
        <v>12296</v>
      </c>
      <c r="E10815" s="24">
        <v>37.270000000000003</v>
      </c>
    </row>
    <row r="10816" spans="2:5" ht="50.1" customHeight="1">
      <c r="B10816" s="23">
        <v>12738</v>
      </c>
      <c r="C10816" s="23" t="s">
        <v>11319</v>
      </c>
      <c r="D10816" s="23" t="s">
        <v>12296</v>
      </c>
      <c r="E10816" s="24">
        <v>73.66</v>
      </c>
    </row>
    <row r="10817" spans="2:5" ht="50.1" customHeight="1">
      <c r="B10817" s="23">
        <v>12739</v>
      </c>
      <c r="C10817" s="23" t="s">
        <v>11320</v>
      </c>
      <c r="D10817" s="23" t="s">
        <v>12296</v>
      </c>
      <c r="E10817" s="24">
        <v>209.68</v>
      </c>
    </row>
    <row r="10818" spans="2:5" ht="50.1" customHeight="1">
      <c r="B10818" s="23">
        <v>12740</v>
      </c>
      <c r="C10818" s="23" t="s">
        <v>11321</v>
      </c>
      <c r="D10818" s="23" t="s">
        <v>12296</v>
      </c>
      <c r="E10818" s="24">
        <v>328.06</v>
      </c>
    </row>
    <row r="10819" spans="2:5" ht="50.1" customHeight="1">
      <c r="B10819" s="23">
        <v>6297</v>
      </c>
      <c r="C10819" s="23" t="s">
        <v>11322</v>
      </c>
      <c r="D10819" s="23" t="s">
        <v>12296</v>
      </c>
      <c r="E10819" s="24">
        <v>23.98</v>
      </c>
    </row>
    <row r="10820" spans="2:5" ht="50.1" customHeight="1">
      <c r="B10820" s="23">
        <v>6296</v>
      </c>
      <c r="C10820" s="23" t="s">
        <v>11323</v>
      </c>
      <c r="D10820" s="23" t="s">
        <v>12296</v>
      </c>
      <c r="E10820" s="24">
        <v>18.93</v>
      </c>
    </row>
    <row r="10821" spans="2:5" ht="50.1" customHeight="1">
      <c r="B10821" s="23">
        <v>6294</v>
      </c>
      <c r="C10821" s="23" t="s">
        <v>11324</v>
      </c>
      <c r="D10821" s="23" t="s">
        <v>12296</v>
      </c>
      <c r="E10821" s="24">
        <v>5.39</v>
      </c>
    </row>
    <row r="10822" spans="2:5" ht="50.1" customHeight="1">
      <c r="B10822" s="23">
        <v>6323</v>
      </c>
      <c r="C10822" s="23" t="s">
        <v>11325</v>
      </c>
      <c r="D10822" s="23" t="s">
        <v>12296</v>
      </c>
      <c r="E10822" s="24">
        <v>12.37</v>
      </c>
    </row>
    <row r="10823" spans="2:5" ht="50.1" customHeight="1">
      <c r="B10823" s="23">
        <v>6299</v>
      </c>
      <c r="C10823" s="23" t="s">
        <v>11326</v>
      </c>
      <c r="D10823" s="23" t="s">
        <v>12296</v>
      </c>
      <c r="E10823" s="24">
        <v>72.13</v>
      </c>
    </row>
    <row r="10824" spans="2:5" ht="50.1" customHeight="1">
      <c r="B10824" s="23">
        <v>6298</v>
      </c>
      <c r="C10824" s="23" t="s">
        <v>11327</v>
      </c>
      <c r="D10824" s="23" t="s">
        <v>12296</v>
      </c>
      <c r="E10824" s="24">
        <v>37.99</v>
      </c>
    </row>
    <row r="10825" spans="2:5" ht="50.1" customHeight="1">
      <c r="B10825" s="23">
        <v>6295</v>
      </c>
      <c r="C10825" s="23" t="s">
        <v>11328</v>
      </c>
      <c r="D10825" s="23" t="s">
        <v>12296</v>
      </c>
      <c r="E10825" s="24">
        <v>7.68</v>
      </c>
    </row>
    <row r="10826" spans="2:5" ht="50.1" customHeight="1">
      <c r="B10826" s="23">
        <v>6322</v>
      </c>
      <c r="C10826" s="23" t="s">
        <v>11329</v>
      </c>
      <c r="D10826" s="23" t="s">
        <v>12296</v>
      </c>
      <c r="E10826" s="24">
        <v>96.61</v>
      </c>
    </row>
    <row r="10827" spans="2:5" ht="50.1" customHeight="1">
      <c r="B10827" s="23">
        <v>6300</v>
      </c>
      <c r="C10827" s="23" t="s">
        <v>11330</v>
      </c>
      <c r="D10827" s="23" t="s">
        <v>12296</v>
      </c>
      <c r="E10827" s="24">
        <v>178.12</v>
      </c>
    </row>
    <row r="10828" spans="2:5" ht="50.1" customHeight="1">
      <c r="B10828" s="23">
        <v>6321</v>
      </c>
      <c r="C10828" s="23" t="s">
        <v>11331</v>
      </c>
      <c r="D10828" s="23" t="s">
        <v>12296</v>
      </c>
      <c r="E10828" s="24">
        <v>254.43</v>
      </c>
    </row>
    <row r="10829" spans="2:5" ht="50.1" customHeight="1">
      <c r="B10829" s="23">
        <v>6301</v>
      </c>
      <c r="C10829" s="23" t="s">
        <v>11332</v>
      </c>
      <c r="D10829" s="23" t="s">
        <v>12296</v>
      </c>
      <c r="E10829" s="24">
        <v>596.36</v>
      </c>
    </row>
    <row r="10830" spans="2:5" ht="50.1" customHeight="1">
      <c r="B10830" s="23">
        <v>7105</v>
      </c>
      <c r="C10830" s="23" t="s">
        <v>11333</v>
      </c>
      <c r="D10830" s="23" t="s">
        <v>12296</v>
      </c>
      <c r="E10830" s="24">
        <v>22.34</v>
      </c>
    </row>
    <row r="10831" spans="2:5" ht="50.1" customHeight="1">
      <c r="B10831" s="23">
        <v>20183</v>
      </c>
      <c r="C10831" s="23" t="s">
        <v>11334</v>
      </c>
      <c r="D10831" s="23" t="s">
        <v>12296</v>
      </c>
      <c r="E10831" s="24">
        <v>29.41</v>
      </c>
    </row>
    <row r="10832" spans="2:5" ht="50.1" customHeight="1">
      <c r="B10832" s="23">
        <v>38448</v>
      </c>
      <c r="C10832" s="23" t="s">
        <v>11335</v>
      </c>
      <c r="D10832" s="23" t="s">
        <v>12296</v>
      </c>
      <c r="E10832" s="24">
        <v>138.19</v>
      </c>
    </row>
    <row r="10833" spans="2:5" ht="50.1" customHeight="1">
      <c r="B10833" s="23">
        <v>20182</v>
      </c>
      <c r="C10833" s="23" t="s">
        <v>11336</v>
      </c>
      <c r="D10833" s="23" t="s">
        <v>12296</v>
      </c>
      <c r="E10833" s="24">
        <v>16.79</v>
      </c>
    </row>
    <row r="10834" spans="2:5" ht="50.1" customHeight="1">
      <c r="B10834" s="23">
        <v>7119</v>
      </c>
      <c r="C10834" s="23" t="s">
        <v>11337</v>
      </c>
      <c r="D10834" s="23" t="s">
        <v>12296</v>
      </c>
      <c r="E10834" s="24">
        <v>5.93</v>
      </c>
    </row>
    <row r="10835" spans="2:5" ht="50.1" customHeight="1">
      <c r="B10835" s="23">
        <v>7120</v>
      </c>
      <c r="C10835" s="23" t="s">
        <v>11338</v>
      </c>
      <c r="D10835" s="23" t="s">
        <v>12296</v>
      </c>
      <c r="E10835" s="24">
        <v>4.07</v>
      </c>
    </row>
    <row r="10836" spans="2:5" ht="50.1" customHeight="1">
      <c r="B10836" s="23">
        <v>6319</v>
      </c>
      <c r="C10836" s="23" t="s">
        <v>11339</v>
      </c>
      <c r="D10836" s="23" t="s">
        <v>12296</v>
      </c>
      <c r="E10836" s="24">
        <v>28.17</v>
      </c>
    </row>
    <row r="10837" spans="2:5" ht="50.1" customHeight="1">
      <c r="B10837" s="23">
        <v>6304</v>
      </c>
      <c r="C10837" s="23" t="s">
        <v>11340</v>
      </c>
      <c r="D10837" s="23" t="s">
        <v>12296</v>
      </c>
      <c r="E10837" s="24">
        <v>28.17</v>
      </c>
    </row>
    <row r="10838" spans="2:5" ht="50.1" customHeight="1">
      <c r="B10838" s="23">
        <v>21116</v>
      </c>
      <c r="C10838" s="23" t="s">
        <v>11341</v>
      </c>
      <c r="D10838" s="23" t="s">
        <v>12296</v>
      </c>
      <c r="E10838" s="24">
        <v>21.33</v>
      </c>
    </row>
    <row r="10839" spans="2:5" ht="50.1" customHeight="1">
      <c r="B10839" s="23">
        <v>6320</v>
      </c>
      <c r="C10839" s="23" t="s">
        <v>11342</v>
      </c>
      <c r="D10839" s="23" t="s">
        <v>12296</v>
      </c>
      <c r="E10839" s="24">
        <v>14.51</v>
      </c>
    </row>
    <row r="10840" spans="2:5" ht="50.1" customHeight="1">
      <c r="B10840" s="23">
        <v>6303</v>
      </c>
      <c r="C10840" s="23" t="s">
        <v>11343</v>
      </c>
      <c r="D10840" s="23" t="s">
        <v>12296</v>
      </c>
      <c r="E10840" s="24">
        <v>14.51</v>
      </c>
    </row>
    <row r="10841" spans="2:5" ht="50.1" customHeight="1">
      <c r="B10841" s="23">
        <v>6308</v>
      </c>
      <c r="C10841" s="23" t="s">
        <v>11344</v>
      </c>
      <c r="D10841" s="23" t="s">
        <v>12296</v>
      </c>
      <c r="E10841" s="24">
        <v>77.959999999999994</v>
      </c>
    </row>
    <row r="10842" spans="2:5" ht="50.1" customHeight="1">
      <c r="B10842" s="23">
        <v>6317</v>
      </c>
      <c r="C10842" s="23" t="s">
        <v>11345</v>
      </c>
      <c r="D10842" s="23" t="s">
        <v>12296</v>
      </c>
      <c r="E10842" s="24">
        <v>77.959999999999994</v>
      </c>
    </row>
    <row r="10843" spans="2:5" ht="50.1" customHeight="1">
      <c r="B10843" s="23">
        <v>6307</v>
      </c>
      <c r="C10843" s="23" t="s">
        <v>11346</v>
      </c>
      <c r="D10843" s="23" t="s">
        <v>12296</v>
      </c>
      <c r="E10843" s="24">
        <v>77.959999999999994</v>
      </c>
    </row>
    <row r="10844" spans="2:5" ht="50.1" customHeight="1">
      <c r="B10844" s="23">
        <v>6309</v>
      </c>
      <c r="C10844" s="23" t="s">
        <v>11347</v>
      </c>
      <c r="D10844" s="23" t="s">
        <v>12296</v>
      </c>
      <c r="E10844" s="24">
        <v>80.23</v>
      </c>
    </row>
    <row r="10845" spans="2:5" ht="50.1" customHeight="1">
      <c r="B10845" s="23">
        <v>6318</v>
      </c>
      <c r="C10845" s="23" t="s">
        <v>11348</v>
      </c>
      <c r="D10845" s="23" t="s">
        <v>12296</v>
      </c>
      <c r="E10845" s="24">
        <v>42.05</v>
      </c>
    </row>
    <row r="10846" spans="2:5" ht="50.1" customHeight="1">
      <c r="B10846" s="23">
        <v>6306</v>
      </c>
      <c r="C10846" s="23" t="s">
        <v>11349</v>
      </c>
      <c r="D10846" s="23" t="s">
        <v>12296</v>
      </c>
      <c r="E10846" s="24">
        <v>42.05</v>
      </c>
    </row>
    <row r="10847" spans="2:5" ht="50.1" customHeight="1">
      <c r="B10847" s="23">
        <v>6305</v>
      </c>
      <c r="C10847" s="23" t="s">
        <v>11350</v>
      </c>
      <c r="D10847" s="23" t="s">
        <v>12296</v>
      </c>
      <c r="E10847" s="24">
        <v>42.05</v>
      </c>
    </row>
    <row r="10848" spans="2:5" ht="50.1" customHeight="1">
      <c r="B10848" s="23">
        <v>6302</v>
      </c>
      <c r="C10848" s="23" t="s">
        <v>11351</v>
      </c>
      <c r="D10848" s="23" t="s">
        <v>12296</v>
      </c>
      <c r="E10848" s="24">
        <v>8.92</v>
      </c>
    </row>
    <row r="10849" spans="2:5" ht="50.1" customHeight="1">
      <c r="B10849" s="23">
        <v>6312</v>
      </c>
      <c r="C10849" s="23" t="s">
        <v>11352</v>
      </c>
      <c r="D10849" s="23" t="s">
        <v>12296</v>
      </c>
      <c r="E10849" s="24">
        <v>112.15</v>
      </c>
    </row>
    <row r="10850" spans="2:5" ht="50.1" customHeight="1">
      <c r="B10850" s="23">
        <v>6311</v>
      </c>
      <c r="C10850" s="23" t="s">
        <v>11353</v>
      </c>
      <c r="D10850" s="23" t="s">
        <v>12296</v>
      </c>
      <c r="E10850" s="24">
        <v>112.15</v>
      </c>
    </row>
    <row r="10851" spans="2:5" ht="50.1" customHeight="1">
      <c r="B10851" s="23">
        <v>6310</v>
      </c>
      <c r="C10851" s="23" t="s">
        <v>11354</v>
      </c>
      <c r="D10851" s="23" t="s">
        <v>12296</v>
      </c>
      <c r="E10851" s="24">
        <v>112.15</v>
      </c>
    </row>
    <row r="10852" spans="2:5" ht="50.1" customHeight="1">
      <c r="B10852" s="23">
        <v>6314</v>
      </c>
      <c r="C10852" s="23" t="s">
        <v>11355</v>
      </c>
      <c r="D10852" s="23" t="s">
        <v>12296</v>
      </c>
      <c r="E10852" s="24">
        <v>112.15</v>
      </c>
    </row>
    <row r="10853" spans="2:5" ht="50.1" customHeight="1">
      <c r="B10853" s="23">
        <v>6313</v>
      </c>
      <c r="C10853" s="23" t="s">
        <v>11356</v>
      </c>
      <c r="D10853" s="23" t="s">
        <v>12296</v>
      </c>
      <c r="E10853" s="24">
        <v>112.15</v>
      </c>
    </row>
    <row r="10854" spans="2:5" ht="50.1" customHeight="1">
      <c r="B10854" s="23">
        <v>6315</v>
      </c>
      <c r="C10854" s="23" t="s">
        <v>11357</v>
      </c>
      <c r="D10854" s="23" t="s">
        <v>12296</v>
      </c>
      <c r="E10854" s="24">
        <v>212.34</v>
      </c>
    </row>
    <row r="10855" spans="2:5" ht="50.1" customHeight="1">
      <c r="B10855" s="23">
        <v>6316</v>
      </c>
      <c r="C10855" s="23" t="s">
        <v>11358</v>
      </c>
      <c r="D10855" s="23" t="s">
        <v>12296</v>
      </c>
      <c r="E10855" s="24">
        <v>212.34</v>
      </c>
    </row>
    <row r="10856" spans="2:5" ht="50.1" customHeight="1">
      <c r="B10856" s="23">
        <v>38878</v>
      </c>
      <c r="C10856" s="23" t="s">
        <v>11359</v>
      </c>
      <c r="D10856" s="23" t="s">
        <v>12296</v>
      </c>
      <c r="E10856" s="24">
        <v>11.89</v>
      </c>
    </row>
    <row r="10857" spans="2:5" ht="50.1" customHeight="1">
      <c r="B10857" s="23">
        <v>38879</v>
      </c>
      <c r="C10857" s="23" t="s">
        <v>11360</v>
      </c>
      <c r="D10857" s="23" t="s">
        <v>12296</v>
      </c>
      <c r="E10857" s="24">
        <v>22.29</v>
      </c>
    </row>
    <row r="10858" spans="2:5" ht="50.1" customHeight="1">
      <c r="B10858" s="23">
        <v>38881</v>
      </c>
      <c r="C10858" s="23" t="s">
        <v>11361</v>
      </c>
      <c r="D10858" s="23" t="s">
        <v>12296</v>
      </c>
      <c r="E10858" s="24">
        <v>11.66</v>
      </c>
    </row>
    <row r="10859" spans="2:5" ht="50.1" customHeight="1">
      <c r="B10859" s="23">
        <v>38880</v>
      </c>
      <c r="C10859" s="23" t="s">
        <v>11362</v>
      </c>
      <c r="D10859" s="23" t="s">
        <v>12296</v>
      </c>
      <c r="E10859" s="24">
        <v>12.22</v>
      </c>
    </row>
    <row r="10860" spans="2:5" ht="50.1" customHeight="1">
      <c r="B10860" s="23">
        <v>38882</v>
      </c>
      <c r="C10860" s="23" t="s">
        <v>11363</v>
      </c>
      <c r="D10860" s="23" t="s">
        <v>12296</v>
      </c>
      <c r="E10860" s="24">
        <v>12.66</v>
      </c>
    </row>
    <row r="10861" spans="2:5" ht="50.1" customHeight="1">
      <c r="B10861" s="23">
        <v>38883</v>
      </c>
      <c r="C10861" s="23" t="s">
        <v>11364</v>
      </c>
      <c r="D10861" s="23" t="s">
        <v>12296</v>
      </c>
      <c r="E10861" s="24">
        <v>18.72</v>
      </c>
    </row>
    <row r="10862" spans="2:5" ht="50.1" customHeight="1">
      <c r="B10862" s="23">
        <v>38884</v>
      </c>
      <c r="C10862" s="23" t="s">
        <v>11365</v>
      </c>
      <c r="D10862" s="23" t="s">
        <v>12296</v>
      </c>
      <c r="E10862" s="24">
        <v>20.329999999999998</v>
      </c>
    </row>
    <row r="10863" spans="2:5" ht="50.1" customHeight="1">
      <c r="B10863" s="23">
        <v>38885</v>
      </c>
      <c r="C10863" s="23" t="s">
        <v>11366</v>
      </c>
      <c r="D10863" s="23" t="s">
        <v>12296</v>
      </c>
      <c r="E10863" s="24">
        <v>19.66</v>
      </c>
    </row>
    <row r="10864" spans="2:5" ht="50.1" customHeight="1">
      <c r="B10864" s="23">
        <v>38886</v>
      </c>
      <c r="C10864" s="23" t="s">
        <v>11367</v>
      </c>
      <c r="D10864" s="23" t="s">
        <v>12296</v>
      </c>
      <c r="E10864" s="24">
        <v>21.22</v>
      </c>
    </row>
    <row r="10865" spans="2:5" ht="50.1" customHeight="1">
      <c r="B10865" s="23">
        <v>38887</v>
      </c>
      <c r="C10865" s="23" t="s">
        <v>11368</v>
      </c>
      <c r="D10865" s="23" t="s">
        <v>12296</v>
      </c>
      <c r="E10865" s="24">
        <v>19.059999999999999</v>
      </c>
    </row>
    <row r="10866" spans="2:5" ht="50.1" customHeight="1">
      <c r="B10866" s="23">
        <v>38888</v>
      </c>
      <c r="C10866" s="23" t="s">
        <v>11369</v>
      </c>
      <c r="D10866" s="23" t="s">
        <v>12296</v>
      </c>
      <c r="E10866" s="24">
        <v>22.66</v>
      </c>
    </row>
    <row r="10867" spans="2:5" ht="50.1" customHeight="1">
      <c r="B10867" s="23">
        <v>38890</v>
      </c>
      <c r="C10867" s="23" t="s">
        <v>11370</v>
      </c>
      <c r="D10867" s="23" t="s">
        <v>12296</v>
      </c>
      <c r="E10867" s="24">
        <v>33.68</v>
      </c>
    </row>
    <row r="10868" spans="2:5" ht="50.1" customHeight="1">
      <c r="B10868" s="23">
        <v>38893</v>
      </c>
      <c r="C10868" s="23" t="s">
        <v>11371</v>
      </c>
      <c r="D10868" s="23" t="s">
        <v>12296</v>
      </c>
      <c r="E10868" s="24">
        <v>27.09</v>
      </c>
    </row>
    <row r="10869" spans="2:5" ht="50.1" customHeight="1">
      <c r="B10869" s="23">
        <v>38894</v>
      </c>
      <c r="C10869" s="23" t="s">
        <v>11372</v>
      </c>
      <c r="D10869" s="23" t="s">
        <v>12296</v>
      </c>
      <c r="E10869" s="24">
        <v>34.4</v>
      </c>
    </row>
    <row r="10870" spans="2:5" ht="50.1" customHeight="1">
      <c r="B10870" s="23">
        <v>38896</v>
      </c>
      <c r="C10870" s="23" t="s">
        <v>11373</v>
      </c>
      <c r="D10870" s="23" t="s">
        <v>12296</v>
      </c>
      <c r="E10870" s="24">
        <v>35.08</v>
      </c>
    </row>
    <row r="10871" spans="2:5" ht="50.1" customHeight="1">
      <c r="B10871" s="23">
        <v>39324</v>
      </c>
      <c r="C10871" s="23" t="s">
        <v>11374</v>
      </c>
      <c r="D10871" s="23" t="s">
        <v>12296</v>
      </c>
      <c r="E10871" s="24">
        <v>4.2699999999999996</v>
      </c>
    </row>
    <row r="10872" spans="2:5" ht="50.1" customHeight="1">
      <c r="B10872" s="23">
        <v>39325</v>
      </c>
      <c r="C10872" s="23" t="s">
        <v>11375</v>
      </c>
      <c r="D10872" s="23" t="s">
        <v>12296</v>
      </c>
      <c r="E10872" s="24">
        <v>6.47</v>
      </c>
    </row>
    <row r="10873" spans="2:5" ht="50.1" customHeight="1">
      <c r="B10873" s="23">
        <v>39326</v>
      </c>
      <c r="C10873" s="23" t="s">
        <v>11376</v>
      </c>
      <c r="D10873" s="23" t="s">
        <v>12296</v>
      </c>
      <c r="E10873" s="24">
        <v>16.649999999999999</v>
      </c>
    </row>
    <row r="10874" spans="2:5" ht="50.1" customHeight="1">
      <c r="B10874" s="23">
        <v>39327</v>
      </c>
      <c r="C10874" s="23" t="s">
        <v>11377</v>
      </c>
      <c r="D10874" s="23" t="s">
        <v>12296</v>
      </c>
      <c r="E10874" s="24">
        <v>25.23</v>
      </c>
    </row>
    <row r="10875" spans="2:5" ht="50.1" customHeight="1">
      <c r="B10875" s="23">
        <v>20176</v>
      </c>
      <c r="C10875" s="23" t="s">
        <v>11378</v>
      </c>
      <c r="D10875" s="23" t="s">
        <v>12296</v>
      </c>
      <c r="E10875" s="24">
        <v>25.34</v>
      </c>
    </row>
    <row r="10876" spans="2:5" ht="50.1" customHeight="1">
      <c r="B10876" s="23">
        <v>11378</v>
      </c>
      <c r="C10876" s="23" t="s">
        <v>11379</v>
      </c>
      <c r="D10876" s="23" t="s">
        <v>12296</v>
      </c>
      <c r="E10876" s="24">
        <v>63.84</v>
      </c>
    </row>
    <row r="10877" spans="2:5" ht="50.1" customHeight="1">
      <c r="B10877" s="23">
        <v>11379</v>
      </c>
      <c r="C10877" s="23" t="s">
        <v>11380</v>
      </c>
      <c r="D10877" s="23" t="s">
        <v>12296</v>
      </c>
      <c r="E10877" s="24">
        <v>53.94</v>
      </c>
    </row>
    <row r="10878" spans="2:5" ht="50.1" customHeight="1">
      <c r="B10878" s="23">
        <v>11493</v>
      </c>
      <c r="C10878" s="23" t="s">
        <v>11381</v>
      </c>
      <c r="D10878" s="23" t="s">
        <v>12296</v>
      </c>
      <c r="E10878" s="24">
        <v>31.11</v>
      </c>
    </row>
    <row r="10879" spans="2:5" ht="50.1" customHeight="1">
      <c r="B10879" s="23">
        <v>42717</v>
      </c>
      <c r="C10879" s="23" t="s">
        <v>11382</v>
      </c>
      <c r="D10879" s="23" t="s">
        <v>12296</v>
      </c>
      <c r="E10879" s="24">
        <v>2020.63</v>
      </c>
    </row>
    <row r="10880" spans="2:5" ht="50.1" customHeight="1">
      <c r="B10880" s="23">
        <v>42718</v>
      </c>
      <c r="C10880" s="23" t="s">
        <v>11383</v>
      </c>
      <c r="D10880" s="23" t="s">
        <v>12296</v>
      </c>
      <c r="E10880" s="24">
        <v>244.49</v>
      </c>
    </row>
    <row r="10881" spans="2:5" ht="50.1" customHeight="1">
      <c r="B10881" s="23">
        <v>7106</v>
      </c>
      <c r="C10881" s="23" t="s">
        <v>11384</v>
      </c>
      <c r="D10881" s="23" t="s">
        <v>12296</v>
      </c>
      <c r="E10881" s="24">
        <v>96.47</v>
      </c>
    </row>
    <row r="10882" spans="2:5" ht="50.1" customHeight="1">
      <c r="B10882" s="23">
        <v>7104</v>
      </c>
      <c r="C10882" s="23" t="s">
        <v>11385</v>
      </c>
      <c r="D10882" s="23" t="s">
        <v>12296</v>
      </c>
      <c r="E10882" s="24">
        <v>2.0099999999999998</v>
      </c>
    </row>
    <row r="10883" spans="2:5" ht="50.1" customHeight="1">
      <c r="B10883" s="23">
        <v>7136</v>
      </c>
      <c r="C10883" s="23" t="s">
        <v>11386</v>
      </c>
      <c r="D10883" s="23" t="s">
        <v>12296</v>
      </c>
      <c r="E10883" s="24">
        <v>3.78</v>
      </c>
    </row>
    <row r="10884" spans="2:5" ht="50.1" customHeight="1">
      <c r="B10884" s="23">
        <v>7128</v>
      </c>
      <c r="C10884" s="23" t="s">
        <v>11387</v>
      </c>
      <c r="D10884" s="23" t="s">
        <v>12296</v>
      </c>
      <c r="E10884" s="24">
        <v>6.19</v>
      </c>
    </row>
    <row r="10885" spans="2:5" ht="50.1" customHeight="1">
      <c r="B10885" s="23">
        <v>7108</v>
      </c>
      <c r="C10885" s="23" t="s">
        <v>11388</v>
      </c>
      <c r="D10885" s="23" t="s">
        <v>12296</v>
      </c>
      <c r="E10885" s="24">
        <v>6.63</v>
      </c>
    </row>
    <row r="10886" spans="2:5" ht="50.1" customHeight="1">
      <c r="B10886" s="23">
        <v>7129</v>
      </c>
      <c r="C10886" s="23" t="s">
        <v>11389</v>
      </c>
      <c r="D10886" s="23" t="s">
        <v>12296</v>
      </c>
      <c r="E10886" s="24">
        <v>5.51</v>
      </c>
    </row>
    <row r="10887" spans="2:5" ht="50.1" customHeight="1">
      <c r="B10887" s="23">
        <v>7130</v>
      </c>
      <c r="C10887" s="23" t="s">
        <v>11390</v>
      </c>
      <c r="D10887" s="23" t="s">
        <v>12296</v>
      </c>
      <c r="E10887" s="24">
        <v>8.99</v>
      </c>
    </row>
    <row r="10888" spans="2:5" ht="50.1" customHeight="1">
      <c r="B10888" s="23">
        <v>7131</v>
      </c>
      <c r="C10888" s="23" t="s">
        <v>11391</v>
      </c>
      <c r="D10888" s="23" t="s">
        <v>12296</v>
      </c>
      <c r="E10888" s="24">
        <v>11.02</v>
      </c>
    </row>
    <row r="10889" spans="2:5" ht="50.1" customHeight="1">
      <c r="B10889" s="23">
        <v>7132</v>
      </c>
      <c r="C10889" s="23" t="s">
        <v>11392</v>
      </c>
      <c r="D10889" s="23" t="s">
        <v>12296</v>
      </c>
      <c r="E10889" s="24">
        <v>30.61</v>
      </c>
    </row>
    <row r="10890" spans="2:5" ht="50.1" customHeight="1">
      <c r="B10890" s="23">
        <v>7133</v>
      </c>
      <c r="C10890" s="23" t="s">
        <v>11393</v>
      </c>
      <c r="D10890" s="23" t="s">
        <v>12296</v>
      </c>
      <c r="E10890" s="24">
        <v>47.55</v>
      </c>
    </row>
    <row r="10891" spans="2:5" ht="50.1" customHeight="1">
      <c r="B10891" s="23">
        <v>37420</v>
      </c>
      <c r="C10891" s="23" t="s">
        <v>11394</v>
      </c>
      <c r="D10891" s="23" t="s">
        <v>12296</v>
      </c>
      <c r="E10891" s="24">
        <v>32.36</v>
      </c>
    </row>
    <row r="10892" spans="2:5" ht="50.1" customHeight="1">
      <c r="B10892" s="23">
        <v>37421</v>
      </c>
      <c r="C10892" s="23" t="s">
        <v>11395</v>
      </c>
      <c r="D10892" s="23" t="s">
        <v>12296</v>
      </c>
      <c r="E10892" s="24">
        <v>44.23</v>
      </c>
    </row>
    <row r="10893" spans="2:5" ht="50.1" customHeight="1">
      <c r="B10893" s="23">
        <v>37422</v>
      </c>
      <c r="C10893" s="23" t="s">
        <v>11396</v>
      </c>
      <c r="D10893" s="23" t="s">
        <v>12296</v>
      </c>
      <c r="E10893" s="24">
        <v>41.4</v>
      </c>
    </row>
    <row r="10894" spans="2:5" ht="50.1" customHeight="1">
      <c r="B10894" s="23">
        <v>37443</v>
      </c>
      <c r="C10894" s="23" t="s">
        <v>11397</v>
      </c>
      <c r="D10894" s="23" t="s">
        <v>12296</v>
      </c>
      <c r="E10894" s="24">
        <v>132.88</v>
      </c>
    </row>
    <row r="10895" spans="2:5" ht="50.1" customHeight="1">
      <c r="B10895" s="23">
        <v>37444</v>
      </c>
      <c r="C10895" s="23" t="s">
        <v>11398</v>
      </c>
      <c r="D10895" s="23" t="s">
        <v>12296</v>
      </c>
      <c r="E10895" s="24">
        <v>135.13</v>
      </c>
    </row>
    <row r="10896" spans="2:5" ht="50.1" customHeight="1">
      <c r="B10896" s="23">
        <v>37445</v>
      </c>
      <c r="C10896" s="23" t="s">
        <v>11399</v>
      </c>
      <c r="D10896" s="23" t="s">
        <v>12296</v>
      </c>
      <c r="E10896" s="24">
        <v>204.83</v>
      </c>
    </row>
    <row r="10897" spans="2:5" ht="50.1" customHeight="1">
      <c r="B10897" s="23">
        <v>37446</v>
      </c>
      <c r="C10897" s="23" t="s">
        <v>11400</v>
      </c>
      <c r="D10897" s="23" t="s">
        <v>12296</v>
      </c>
      <c r="E10897" s="24">
        <v>223.29</v>
      </c>
    </row>
    <row r="10898" spans="2:5" ht="50.1" customHeight="1">
      <c r="B10898" s="23">
        <v>37447</v>
      </c>
      <c r="C10898" s="23" t="s">
        <v>11401</v>
      </c>
      <c r="D10898" s="23" t="s">
        <v>12296</v>
      </c>
      <c r="E10898" s="24">
        <v>226.79</v>
      </c>
    </row>
    <row r="10899" spans="2:5" ht="50.1" customHeight="1">
      <c r="B10899" s="23">
        <v>37448</v>
      </c>
      <c r="C10899" s="23" t="s">
        <v>11402</v>
      </c>
      <c r="D10899" s="23" t="s">
        <v>12296</v>
      </c>
      <c r="E10899" s="24">
        <v>311.08</v>
      </c>
    </row>
    <row r="10900" spans="2:5" ht="50.1" customHeight="1">
      <c r="B10900" s="23">
        <v>37440</v>
      </c>
      <c r="C10900" s="23" t="s">
        <v>11403</v>
      </c>
      <c r="D10900" s="23" t="s">
        <v>12296</v>
      </c>
      <c r="E10900" s="24">
        <v>105.47</v>
      </c>
    </row>
    <row r="10901" spans="2:5" ht="50.1" customHeight="1">
      <c r="B10901" s="23">
        <v>37441</v>
      </c>
      <c r="C10901" s="23" t="s">
        <v>11404</v>
      </c>
      <c r="D10901" s="23" t="s">
        <v>12296</v>
      </c>
      <c r="E10901" s="24">
        <v>105.47</v>
      </c>
    </row>
    <row r="10902" spans="2:5" ht="50.1" customHeight="1">
      <c r="B10902" s="23">
        <v>37442</v>
      </c>
      <c r="C10902" s="23" t="s">
        <v>11405</v>
      </c>
      <c r="D10902" s="23" t="s">
        <v>12296</v>
      </c>
      <c r="E10902" s="24">
        <v>127.03</v>
      </c>
    </row>
    <row r="10903" spans="2:5" ht="50.1" customHeight="1">
      <c r="B10903" s="23">
        <v>38017</v>
      </c>
      <c r="C10903" s="23" t="s">
        <v>11406</v>
      </c>
      <c r="D10903" s="23" t="s">
        <v>12296</v>
      </c>
      <c r="E10903" s="24">
        <v>6.08</v>
      </c>
    </row>
    <row r="10904" spans="2:5" ht="50.1" customHeight="1">
      <c r="B10904" s="23">
        <v>38018</v>
      </c>
      <c r="C10904" s="23" t="s">
        <v>11407</v>
      </c>
      <c r="D10904" s="23" t="s">
        <v>12296</v>
      </c>
      <c r="E10904" s="24">
        <v>6.7</v>
      </c>
    </row>
    <row r="10905" spans="2:5" ht="50.1" customHeight="1">
      <c r="B10905" s="23">
        <v>39895</v>
      </c>
      <c r="C10905" s="23" t="s">
        <v>11408</v>
      </c>
      <c r="D10905" s="23" t="s">
        <v>12296</v>
      </c>
      <c r="E10905" s="24">
        <v>26.05</v>
      </c>
    </row>
    <row r="10906" spans="2:5" ht="50.1" customHeight="1">
      <c r="B10906" s="23">
        <v>39896</v>
      </c>
      <c r="C10906" s="23" t="s">
        <v>11409</v>
      </c>
      <c r="D10906" s="23" t="s">
        <v>12296</v>
      </c>
      <c r="E10906" s="24">
        <v>38.19</v>
      </c>
    </row>
    <row r="10907" spans="2:5" ht="50.1" customHeight="1">
      <c r="B10907" s="23">
        <v>38873</v>
      </c>
      <c r="C10907" s="23" t="s">
        <v>11410</v>
      </c>
      <c r="D10907" s="23" t="s">
        <v>12296</v>
      </c>
      <c r="E10907" s="24">
        <v>10.55</v>
      </c>
    </row>
    <row r="10908" spans="2:5" ht="50.1" customHeight="1">
      <c r="B10908" s="23">
        <v>38874</v>
      </c>
      <c r="C10908" s="23" t="s">
        <v>11411</v>
      </c>
      <c r="D10908" s="23" t="s">
        <v>12296</v>
      </c>
      <c r="E10908" s="24">
        <v>12.82</v>
      </c>
    </row>
    <row r="10909" spans="2:5" ht="50.1" customHeight="1">
      <c r="B10909" s="23">
        <v>38875</v>
      </c>
      <c r="C10909" s="23" t="s">
        <v>11412</v>
      </c>
      <c r="D10909" s="23" t="s">
        <v>12296</v>
      </c>
      <c r="E10909" s="24">
        <v>22.67</v>
      </c>
    </row>
    <row r="10910" spans="2:5" ht="50.1" customHeight="1">
      <c r="B10910" s="23">
        <v>38876</v>
      </c>
      <c r="C10910" s="23" t="s">
        <v>11413</v>
      </c>
      <c r="D10910" s="23" t="s">
        <v>12296</v>
      </c>
      <c r="E10910" s="24">
        <v>30.5</v>
      </c>
    </row>
    <row r="10911" spans="2:5" ht="50.1" customHeight="1">
      <c r="B10911" s="23">
        <v>39000</v>
      </c>
      <c r="C10911" s="23" t="s">
        <v>11414</v>
      </c>
      <c r="D10911" s="23" t="s">
        <v>12296</v>
      </c>
      <c r="E10911" s="24">
        <v>19.84</v>
      </c>
    </row>
    <row r="10912" spans="2:5" ht="50.1" customHeight="1">
      <c r="B10912" s="23">
        <v>38674</v>
      </c>
      <c r="C10912" s="23" t="s">
        <v>11415</v>
      </c>
      <c r="D10912" s="23" t="s">
        <v>12296</v>
      </c>
      <c r="E10912" s="24">
        <v>21.13</v>
      </c>
    </row>
    <row r="10913" spans="2:5" ht="50.1" customHeight="1">
      <c r="B10913" s="23">
        <v>38911</v>
      </c>
      <c r="C10913" s="23" t="s">
        <v>11416</v>
      </c>
      <c r="D10913" s="23" t="s">
        <v>12296</v>
      </c>
      <c r="E10913" s="24">
        <v>37.82</v>
      </c>
    </row>
    <row r="10914" spans="2:5" ht="50.1" customHeight="1">
      <c r="B10914" s="23">
        <v>38912</v>
      </c>
      <c r="C10914" s="23" t="s">
        <v>11417</v>
      </c>
      <c r="D10914" s="23" t="s">
        <v>12296</v>
      </c>
      <c r="E10914" s="24">
        <v>48.07</v>
      </c>
    </row>
    <row r="10915" spans="2:5" ht="50.1" customHeight="1">
      <c r="B10915" s="23">
        <v>38019</v>
      </c>
      <c r="C10915" s="23" t="s">
        <v>11418</v>
      </c>
      <c r="D10915" s="23" t="s">
        <v>12296</v>
      </c>
      <c r="E10915" s="24">
        <v>5.29</v>
      </c>
    </row>
    <row r="10916" spans="2:5" ht="50.1" customHeight="1">
      <c r="B10916" s="23">
        <v>38020</v>
      </c>
      <c r="C10916" s="23" t="s">
        <v>11419</v>
      </c>
      <c r="D10916" s="23" t="s">
        <v>12296</v>
      </c>
      <c r="E10916" s="24">
        <v>6.7</v>
      </c>
    </row>
    <row r="10917" spans="2:5" ht="50.1" customHeight="1">
      <c r="B10917" s="23">
        <v>38454</v>
      </c>
      <c r="C10917" s="23" t="s">
        <v>11420</v>
      </c>
      <c r="D10917" s="23" t="s">
        <v>12296</v>
      </c>
      <c r="E10917" s="24">
        <v>3.62</v>
      </c>
    </row>
    <row r="10918" spans="2:5" ht="50.1" customHeight="1">
      <c r="B10918" s="23">
        <v>38455</v>
      </c>
      <c r="C10918" s="23" t="s">
        <v>11421</v>
      </c>
      <c r="D10918" s="23" t="s">
        <v>12296</v>
      </c>
      <c r="E10918" s="24">
        <v>3.31</v>
      </c>
    </row>
    <row r="10919" spans="2:5" ht="50.1" customHeight="1">
      <c r="B10919" s="23">
        <v>38462</v>
      </c>
      <c r="C10919" s="23" t="s">
        <v>11422</v>
      </c>
      <c r="D10919" s="23" t="s">
        <v>12296</v>
      </c>
      <c r="E10919" s="24">
        <v>93.58</v>
      </c>
    </row>
    <row r="10920" spans="2:5" ht="50.1" customHeight="1">
      <c r="B10920" s="23">
        <v>36362</v>
      </c>
      <c r="C10920" s="23" t="s">
        <v>11423</v>
      </c>
      <c r="D10920" s="23" t="s">
        <v>12296</v>
      </c>
      <c r="E10920" s="24">
        <v>1.42</v>
      </c>
    </row>
    <row r="10921" spans="2:5" ht="50.1" customHeight="1">
      <c r="B10921" s="23">
        <v>36298</v>
      </c>
      <c r="C10921" s="23" t="s">
        <v>11424</v>
      </c>
      <c r="D10921" s="23" t="s">
        <v>12296</v>
      </c>
      <c r="E10921" s="24">
        <v>2.11</v>
      </c>
    </row>
    <row r="10922" spans="2:5" ht="50.1" customHeight="1">
      <c r="B10922" s="23">
        <v>38456</v>
      </c>
      <c r="C10922" s="23" t="s">
        <v>11425</v>
      </c>
      <c r="D10922" s="23" t="s">
        <v>12296</v>
      </c>
      <c r="E10922" s="24">
        <v>3.44</v>
      </c>
    </row>
    <row r="10923" spans="2:5" ht="50.1" customHeight="1">
      <c r="B10923" s="23">
        <v>38457</v>
      </c>
      <c r="C10923" s="23" t="s">
        <v>11426</v>
      </c>
      <c r="D10923" s="23" t="s">
        <v>12296</v>
      </c>
      <c r="E10923" s="24">
        <v>7.76</v>
      </c>
    </row>
    <row r="10924" spans="2:5" ht="50.1" customHeight="1">
      <c r="B10924" s="23">
        <v>38458</v>
      </c>
      <c r="C10924" s="23" t="s">
        <v>11427</v>
      </c>
      <c r="D10924" s="23" t="s">
        <v>12296</v>
      </c>
      <c r="E10924" s="24">
        <v>10.4</v>
      </c>
    </row>
    <row r="10925" spans="2:5" ht="50.1" customHeight="1">
      <c r="B10925" s="23">
        <v>38459</v>
      </c>
      <c r="C10925" s="23" t="s">
        <v>11428</v>
      </c>
      <c r="D10925" s="23" t="s">
        <v>12296</v>
      </c>
      <c r="E10925" s="24">
        <v>18.350000000000001</v>
      </c>
    </row>
    <row r="10926" spans="2:5" ht="50.1" customHeight="1">
      <c r="B10926" s="23">
        <v>38460</v>
      </c>
      <c r="C10926" s="23" t="s">
        <v>11429</v>
      </c>
      <c r="D10926" s="23" t="s">
        <v>12296</v>
      </c>
      <c r="E10926" s="24">
        <v>38.33</v>
      </c>
    </row>
    <row r="10927" spans="2:5" ht="50.1" customHeight="1">
      <c r="B10927" s="23">
        <v>38461</v>
      </c>
      <c r="C10927" s="23" t="s">
        <v>11430</v>
      </c>
      <c r="D10927" s="23" t="s">
        <v>12296</v>
      </c>
      <c r="E10927" s="24">
        <v>58.48</v>
      </c>
    </row>
    <row r="10928" spans="2:5" ht="50.1" customHeight="1">
      <c r="B10928" s="23">
        <v>7094</v>
      </c>
      <c r="C10928" s="23" t="s">
        <v>11431</v>
      </c>
      <c r="D10928" s="23" t="s">
        <v>12296</v>
      </c>
      <c r="E10928" s="24">
        <v>6.95</v>
      </c>
    </row>
    <row r="10929" spans="2:5" ht="50.1" customHeight="1">
      <c r="B10929" s="23">
        <v>7116</v>
      </c>
      <c r="C10929" s="23" t="s">
        <v>11432</v>
      </c>
      <c r="D10929" s="23" t="s">
        <v>12296</v>
      </c>
      <c r="E10929" s="24">
        <v>1.89</v>
      </c>
    </row>
    <row r="10930" spans="2:5" ht="50.1" customHeight="1">
      <c r="B10930" s="23">
        <v>7118</v>
      </c>
      <c r="C10930" s="23" t="s">
        <v>11433</v>
      </c>
      <c r="D10930" s="23" t="s">
        <v>12296</v>
      </c>
      <c r="E10930" s="24">
        <v>15.34</v>
      </c>
    </row>
    <row r="10931" spans="2:5" ht="50.1" customHeight="1">
      <c r="B10931" s="23">
        <v>7117</v>
      </c>
      <c r="C10931" s="23" t="s">
        <v>11434</v>
      </c>
      <c r="D10931" s="23" t="s">
        <v>12296</v>
      </c>
      <c r="E10931" s="24">
        <v>13.64</v>
      </c>
    </row>
    <row r="10932" spans="2:5" ht="50.1" customHeight="1">
      <c r="B10932" s="23">
        <v>7098</v>
      </c>
      <c r="C10932" s="23" t="s">
        <v>11435</v>
      </c>
      <c r="D10932" s="23" t="s">
        <v>12296</v>
      </c>
      <c r="E10932" s="24">
        <v>1.9</v>
      </c>
    </row>
    <row r="10933" spans="2:5" ht="50.1" customHeight="1">
      <c r="B10933" s="23">
        <v>7110</v>
      </c>
      <c r="C10933" s="23" t="s">
        <v>11436</v>
      </c>
      <c r="D10933" s="23" t="s">
        <v>12296</v>
      </c>
      <c r="E10933" s="24">
        <v>33.36</v>
      </c>
    </row>
    <row r="10934" spans="2:5" ht="50.1" customHeight="1">
      <c r="B10934" s="23">
        <v>7123</v>
      </c>
      <c r="C10934" s="23" t="s">
        <v>11437</v>
      </c>
      <c r="D10934" s="23" t="s">
        <v>12296</v>
      </c>
      <c r="E10934" s="24">
        <v>2.44</v>
      </c>
    </row>
    <row r="10935" spans="2:5" ht="50.1" customHeight="1">
      <c r="B10935" s="23">
        <v>7121</v>
      </c>
      <c r="C10935" s="23" t="s">
        <v>11438</v>
      </c>
      <c r="D10935" s="23" t="s">
        <v>12296</v>
      </c>
      <c r="E10935" s="24">
        <v>6.02</v>
      </c>
    </row>
    <row r="10936" spans="2:5" ht="50.1" customHeight="1">
      <c r="B10936" s="23">
        <v>7137</v>
      </c>
      <c r="C10936" s="23" t="s">
        <v>11439</v>
      </c>
      <c r="D10936" s="23" t="s">
        <v>12296</v>
      </c>
      <c r="E10936" s="24">
        <v>5.42</v>
      </c>
    </row>
    <row r="10937" spans="2:5" ht="50.1" customHeight="1">
      <c r="B10937" s="23">
        <v>7122</v>
      </c>
      <c r="C10937" s="23" t="s">
        <v>11440</v>
      </c>
      <c r="D10937" s="23" t="s">
        <v>12296</v>
      </c>
      <c r="E10937" s="24">
        <v>6.78</v>
      </c>
    </row>
    <row r="10938" spans="2:5" ht="50.1" customHeight="1">
      <c r="B10938" s="23">
        <v>7114</v>
      </c>
      <c r="C10938" s="23" t="s">
        <v>11441</v>
      </c>
      <c r="D10938" s="23" t="s">
        <v>12296</v>
      </c>
      <c r="E10938" s="24">
        <v>10.45</v>
      </c>
    </row>
    <row r="10939" spans="2:5" ht="50.1" customHeight="1">
      <c r="B10939" s="23">
        <v>7109</v>
      </c>
      <c r="C10939" s="23" t="s">
        <v>11442</v>
      </c>
      <c r="D10939" s="23" t="s">
        <v>12296</v>
      </c>
      <c r="E10939" s="24">
        <v>1.83</v>
      </c>
    </row>
    <row r="10940" spans="2:5" ht="50.1" customHeight="1">
      <c r="B10940" s="23">
        <v>7135</v>
      </c>
      <c r="C10940" s="23" t="s">
        <v>11443</v>
      </c>
      <c r="D10940" s="23" t="s">
        <v>12296</v>
      </c>
      <c r="E10940" s="24">
        <v>2.85</v>
      </c>
    </row>
    <row r="10941" spans="2:5" ht="50.1" customHeight="1">
      <c r="B10941" s="23">
        <v>37947</v>
      </c>
      <c r="C10941" s="23" t="s">
        <v>11444</v>
      </c>
      <c r="D10941" s="23" t="s">
        <v>12296</v>
      </c>
      <c r="E10941" s="24">
        <v>2.89</v>
      </c>
    </row>
    <row r="10942" spans="2:5" ht="50.1" customHeight="1">
      <c r="B10942" s="23">
        <v>7103</v>
      </c>
      <c r="C10942" s="23" t="s">
        <v>11445</v>
      </c>
      <c r="D10942" s="23" t="s">
        <v>12296</v>
      </c>
      <c r="E10942" s="24">
        <v>6.63</v>
      </c>
    </row>
    <row r="10943" spans="2:5" ht="50.1" customHeight="1">
      <c r="B10943" s="23">
        <v>40419</v>
      </c>
      <c r="C10943" s="23" t="s">
        <v>11446</v>
      </c>
      <c r="D10943" s="23" t="s">
        <v>12296</v>
      </c>
      <c r="E10943" s="24">
        <v>23.6</v>
      </c>
    </row>
    <row r="10944" spans="2:5" ht="50.1" customHeight="1">
      <c r="B10944" s="23">
        <v>40420</v>
      </c>
      <c r="C10944" s="23" t="s">
        <v>11447</v>
      </c>
      <c r="D10944" s="23" t="s">
        <v>12296</v>
      </c>
      <c r="E10944" s="24">
        <v>34.43</v>
      </c>
    </row>
    <row r="10945" spans="2:5" ht="50.1" customHeight="1">
      <c r="B10945" s="23">
        <v>40421</v>
      </c>
      <c r="C10945" s="23" t="s">
        <v>11448</v>
      </c>
      <c r="D10945" s="23" t="s">
        <v>12296</v>
      </c>
      <c r="E10945" s="24">
        <v>36.65</v>
      </c>
    </row>
    <row r="10946" spans="2:5" ht="50.1" customHeight="1">
      <c r="B10946" s="23">
        <v>7126</v>
      </c>
      <c r="C10946" s="23" t="s">
        <v>11449</v>
      </c>
      <c r="D10946" s="23" t="s">
        <v>12296</v>
      </c>
      <c r="E10946" s="24">
        <v>13.91</v>
      </c>
    </row>
    <row r="10947" spans="2:5" ht="50.1" customHeight="1">
      <c r="B10947" s="23">
        <v>38905</v>
      </c>
      <c r="C10947" s="23" t="s">
        <v>11450</v>
      </c>
      <c r="D10947" s="23" t="s">
        <v>12296</v>
      </c>
      <c r="E10947" s="24">
        <v>11.85</v>
      </c>
    </row>
    <row r="10948" spans="2:5" ht="50.1" customHeight="1">
      <c r="B10948" s="23">
        <v>38907</v>
      </c>
      <c r="C10948" s="23" t="s">
        <v>11451</v>
      </c>
      <c r="D10948" s="23" t="s">
        <v>12296</v>
      </c>
      <c r="E10948" s="24">
        <v>12.61</v>
      </c>
    </row>
    <row r="10949" spans="2:5" ht="50.1" customHeight="1">
      <c r="B10949" s="23">
        <v>38908</v>
      </c>
      <c r="C10949" s="23" t="s">
        <v>11452</v>
      </c>
      <c r="D10949" s="23" t="s">
        <v>12296</v>
      </c>
      <c r="E10949" s="24">
        <v>14.19</v>
      </c>
    </row>
    <row r="10950" spans="2:5" ht="50.1" customHeight="1">
      <c r="B10950" s="23">
        <v>38909</v>
      </c>
      <c r="C10950" s="23" t="s">
        <v>11453</v>
      </c>
      <c r="D10950" s="23" t="s">
        <v>12296</v>
      </c>
      <c r="E10950" s="24">
        <v>20.399999999999999</v>
      </c>
    </row>
    <row r="10951" spans="2:5" ht="50.1" customHeight="1">
      <c r="B10951" s="23">
        <v>38910</v>
      </c>
      <c r="C10951" s="23" t="s">
        <v>11454</v>
      </c>
      <c r="D10951" s="23" t="s">
        <v>12296</v>
      </c>
      <c r="E10951" s="24">
        <v>22.03</v>
      </c>
    </row>
    <row r="10952" spans="2:5" ht="50.1" customHeight="1">
      <c r="B10952" s="23">
        <v>38897</v>
      </c>
      <c r="C10952" s="23" t="s">
        <v>11455</v>
      </c>
      <c r="D10952" s="23" t="s">
        <v>12296</v>
      </c>
      <c r="E10952" s="24">
        <v>11.9</v>
      </c>
    </row>
    <row r="10953" spans="2:5" ht="50.1" customHeight="1">
      <c r="B10953" s="23">
        <v>38899</v>
      </c>
      <c r="C10953" s="23" t="s">
        <v>11456</v>
      </c>
      <c r="D10953" s="23" t="s">
        <v>12296</v>
      </c>
      <c r="E10953" s="24">
        <v>13.39</v>
      </c>
    </row>
    <row r="10954" spans="2:5" ht="50.1" customHeight="1">
      <c r="B10954" s="23">
        <v>38900</v>
      </c>
      <c r="C10954" s="23" t="s">
        <v>11457</v>
      </c>
      <c r="D10954" s="23" t="s">
        <v>12296</v>
      </c>
      <c r="E10954" s="24">
        <v>13.96</v>
      </c>
    </row>
    <row r="10955" spans="2:5" ht="50.1" customHeight="1">
      <c r="B10955" s="23">
        <v>38901</v>
      </c>
      <c r="C10955" s="23" t="s">
        <v>11458</v>
      </c>
      <c r="D10955" s="23" t="s">
        <v>12296</v>
      </c>
      <c r="E10955" s="24">
        <v>22.83</v>
      </c>
    </row>
    <row r="10956" spans="2:5" ht="50.1" customHeight="1">
      <c r="B10956" s="23">
        <v>38904</v>
      </c>
      <c r="C10956" s="23" t="s">
        <v>11459</v>
      </c>
      <c r="D10956" s="23" t="s">
        <v>12296</v>
      </c>
      <c r="E10956" s="24">
        <v>37.1</v>
      </c>
    </row>
    <row r="10957" spans="2:5" ht="50.1" customHeight="1">
      <c r="B10957" s="23">
        <v>38903</v>
      </c>
      <c r="C10957" s="23" t="s">
        <v>11460</v>
      </c>
      <c r="D10957" s="23" t="s">
        <v>12296</v>
      </c>
      <c r="E10957" s="24">
        <v>36.86</v>
      </c>
    </row>
    <row r="10958" spans="2:5" ht="50.1" customHeight="1">
      <c r="B10958" s="23">
        <v>7091</v>
      </c>
      <c r="C10958" s="23" t="s">
        <v>11461</v>
      </c>
      <c r="D10958" s="23" t="s">
        <v>12296</v>
      </c>
      <c r="E10958" s="24">
        <v>8.92</v>
      </c>
    </row>
    <row r="10959" spans="2:5" ht="50.1" customHeight="1">
      <c r="B10959" s="23">
        <v>11655</v>
      </c>
      <c r="C10959" s="23" t="s">
        <v>11462</v>
      </c>
      <c r="D10959" s="23" t="s">
        <v>12296</v>
      </c>
      <c r="E10959" s="24">
        <v>8.52</v>
      </c>
    </row>
    <row r="10960" spans="2:5" ht="50.1" customHeight="1">
      <c r="B10960" s="23">
        <v>11656</v>
      </c>
      <c r="C10960" s="23" t="s">
        <v>11463</v>
      </c>
      <c r="D10960" s="23" t="s">
        <v>12296</v>
      </c>
      <c r="E10960" s="24">
        <v>8.91</v>
      </c>
    </row>
    <row r="10961" spans="2:5" ht="50.1" customHeight="1">
      <c r="B10961" s="23">
        <v>37948</v>
      </c>
      <c r="C10961" s="23" t="s">
        <v>11464</v>
      </c>
      <c r="D10961" s="23" t="s">
        <v>12296</v>
      </c>
      <c r="E10961" s="24">
        <v>1.8</v>
      </c>
    </row>
    <row r="10962" spans="2:5" ht="50.1" customHeight="1">
      <c r="B10962" s="23">
        <v>7097</v>
      </c>
      <c r="C10962" s="23" t="s">
        <v>11465</v>
      </c>
      <c r="D10962" s="23" t="s">
        <v>12296</v>
      </c>
      <c r="E10962" s="24">
        <v>3.96</v>
      </c>
    </row>
    <row r="10963" spans="2:5" ht="50.1" customHeight="1">
      <c r="B10963" s="23">
        <v>11657</v>
      </c>
      <c r="C10963" s="23" t="s">
        <v>11466</v>
      </c>
      <c r="D10963" s="23" t="s">
        <v>12296</v>
      </c>
      <c r="E10963" s="24">
        <v>7.77</v>
      </c>
    </row>
    <row r="10964" spans="2:5" ht="50.1" customHeight="1">
      <c r="B10964" s="23">
        <v>11658</v>
      </c>
      <c r="C10964" s="23" t="s">
        <v>11467</v>
      </c>
      <c r="D10964" s="23" t="s">
        <v>12296</v>
      </c>
      <c r="E10964" s="24">
        <v>7.91</v>
      </c>
    </row>
    <row r="10965" spans="2:5" ht="50.1" customHeight="1">
      <c r="B10965" s="23">
        <v>7146</v>
      </c>
      <c r="C10965" s="23" t="s">
        <v>11468</v>
      </c>
      <c r="D10965" s="23" t="s">
        <v>12296</v>
      </c>
      <c r="E10965" s="24">
        <v>103.3</v>
      </c>
    </row>
    <row r="10966" spans="2:5" ht="50.1" customHeight="1">
      <c r="B10966" s="23">
        <v>7138</v>
      </c>
      <c r="C10966" s="23" t="s">
        <v>11469</v>
      </c>
      <c r="D10966" s="23" t="s">
        <v>12296</v>
      </c>
      <c r="E10966" s="24">
        <v>0.57999999999999996</v>
      </c>
    </row>
    <row r="10967" spans="2:5" ht="50.1" customHeight="1">
      <c r="B10967" s="23">
        <v>7139</v>
      </c>
      <c r="C10967" s="23" t="s">
        <v>11470</v>
      </c>
      <c r="D10967" s="23" t="s">
        <v>12296</v>
      </c>
      <c r="E10967" s="24">
        <v>0.76</v>
      </c>
    </row>
    <row r="10968" spans="2:5" ht="50.1" customHeight="1">
      <c r="B10968" s="23">
        <v>7140</v>
      </c>
      <c r="C10968" s="23" t="s">
        <v>11471</v>
      </c>
      <c r="D10968" s="23" t="s">
        <v>12296</v>
      </c>
      <c r="E10968" s="24">
        <v>2.5499999999999998</v>
      </c>
    </row>
    <row r="10969" spans="2:5" ht="50.1" customHeight="1">
      <c r="B10969" s="23">
        <v>7141</v>
      </c>
      <c r="C10969" s="23" t="s">
        <v>11472</v>
      </c>
      <c r="D10969" s="23" t="s">
        <v>12296</v>
      </c>
      <c r="E10969" s="24">
        <v>5.57</v>
      </c>
    </row>
    <row r="10970" spans="2:5" ht="50.1" customHeight="1">
      <c r="B10970" s="23">
        <v>7143</v>
      </c>
      <c r="C10970" s="23" t="s">
        <v>11473</v>
      </c>
      <c r="D10970" s="23" t="s">
        <v>12296</v>
      </c>
      <c r="E10970" s="24">
        <v>18.57</v>
      </c>
    </row>
    <row r="10971" spans="2:5" ht="50.1" customHeight="1">
      <c r="B10971" s="23">
        <v>7144</v>
      </c>
      <c r="C10971" s="23" t="s">
        <v>11474</v>
      </c>
      <c r="D10971" s="23" t="s">
        <v>12296</v>
      </c>
      <c r="E10971" s="24">
        <v>37.14</v>
      </c>
    </row>
    <row r="10972" spans="2:5" ht="50.1" customHeight="1">
      <c r="B10972" s="23">
        <v>7145</v>
      </c>
      <c r="C10972" s="23" t="s">
        <v>11475</v>
      </c>
      <c r="D10972" s="23" t="s">
        <v>12296</v>
      </c>
      <c r="E10972" s="24">
        <v>60.91</v>
      </c>
    </row>
    <row r="10973" spans="2:5" ht="50.1" customHeight="1">
      <c r="B10973" s="23">
        <v>7142</v>
      </c>
      <c r="C10973" s="23" t="s">
        <v>11476</v>
      </c>
      <c r="D10973" s="23" t="s">
        <v>12296</v>
      </c>
      <c r="E10973" s="24">
        <v>6.23</v>
      </c>
    </row>
    <row r="10974" spans="2:5" ht="50.1" customHeight="1">
      <c r="B10974" s="23">
        <v>3593</v>
      </c>
      <c r="C10974" s="23" t="s">
        <v>11477</v>
      </c>
      <c r="D10974" s="23" t="s">
        <v>12296</v>
      </c>
      <c r="E10974" s="24">
        <v>52.05</v>
      </c>
    </row>
    <row r="10975" spans="2:5" ht="50.1" customHeight="1">
      <c r="B10975" s="23">
        <v>3588</v>
      </c>
      <c r="C10975" s="23" t="s">
        <v>11478</v>
      </c>
      <c r="D10975" s="23" t="s">
        <v>12296</v>
      </c>
      <c r="E10975" s="24">
        <v>40.119999999999997</v>
      </c>
    </row>
    <row r="10976" spans="2:5" ht="50.1" customHeight="1">
      <c r="B10976" s="23">
        <v>3585</v>
      </c>
      <c r="C10976" s="23" t="s">
        <v>11479</v>
      </c>
      <c r="D10976" s="23" t="s">
        <v>12296</v>
      </c>
      <c r="E10976" s="24">
        <v>12.39</v>
      </c>
    </row>
    <row r="10977" spans="2:5" ht="50.1" customHeight="1">
      <c r="B10977" s="23">
        <v>3587</v>
      </c>
      <c r="C10977" s="23" t="s">
        <v>11480</v>
      </c>
      <c r="D10977" s="23" t="s">
        <v>12296</v>
      </c>
      <c r="E10977" s="24">
        <v>24.89</v>
      </c>
    </row>
    <row r="10978" spans="2:5" ht="50.1" customHeight="1">
      <c r="B10978" s="23">
        <v>3590</v>
      </c>
      <c r="C10978" s="23" t="s">
        <v>11481</v>
      </c>
      <c r="D10978" s="23" t="s">
        <v>12296</v>
      </c>
      <c r="E10978" s="24">
        <v>147.79</v>
      </c>
    </row>
    <row r="10979" spans="2:5" ht="50.1" customHeight="1">
      <c r="B10979" s="23">
        <v>3589</v>
      </c>
      <c r="C10979" s="23" t="s">
        <v>11482</v>
      </c>
      <c r="D10979" s="23" t="s">
        <v>12296</v>
      </c>
      <c r="E10979" s="24">
        <v>79.319999999999993</v>
      </c>
    </row>
    <row r="10980" spans="2:5" ht="50.1" customHeight="1">
      <c r="B10980" s="23">
        <v>3586</v>
      </c>
      <c r="C10980" s="23" t="s">
        <v>11483</v>
      </c>
      <c r="D10980" s="23" t="s">
        <v>12296</v>
      </c>
      <c r="E10980" s="24">
        <v>16.23</v>
      </c>
    </row>
    <row r="10981" spans="2:5" ht="50.1" customHeight="1">
      <c r="B10981" s="23">
        <v>3592</v>
      </c>
      <c r="C10981" s="23" t="s">
        <v>11484</v>
      </c>
      <c r="D10981" s="23" t="s">
        <v>12296</v>
      </c>
      <c r="E10981" s="24">
        <v>233.62</v>
      </c>
    </row>
    <row r="10982" spans="2:5" ht="50.1" customHeight="1">
      <c r="B10982" s="23">
        <v>3591</v>
      </c>
      <c r="C10982" s="23" t="s">
        <v>11485</v>
      </c>
      <c r="D10982" s="23" t="s">
        <v>12296</v>
      </c>
      <c r="E10982" s="24">
        <v>374.5</v>
      </c>
    </row>
    <row r="10983" spans="2:5" ht="50.1" customHeight="1">
      <c r="B10983" s="23">
        <v>40396</v>
      </c>
      <c r="C10983" s="23" t="s">
        <v>11486</v>
      </c>
      <c r="D10983" s="23" t="s">
        <v>12296</v>
      </c>
      <c r="E10983" s="24">
        <v>60.66</v>
      </c>
    </row>
    <row r="10984" spans="2:5" ht="50.1" customHeight="1">
      <c r="B10984" s="23">
        <v>40395</v>
      </c>
      <c r="C10984" s="23" t="s">
        <v>11487</v>
      </c>
      <c r="D10984" s="23" t="s">
        <v>12296</v>
      </c>
      <c r="E10984" s="24">
        <v>46.56</v>
      </c>
    </row>
    <row r="10985" spans="2:5" ht="50.1" customHeight="1">
      <c r="B10985" s="23">
        <v>40392</v>
      </c>
      <c r="C10985" s="23" t="s">
        <v>11488</v>
      </c>
      <c r="D10985" s="23" t="s">
        <v>12296</v>
      </c>
      <c r="E10985" s="24">
        <v>14.98</v>
      </c>
    </row>
    <row r="10986" spans="2:5" ht="50.1" customHeight="1">
      <c r="B10986" s="23">
        <v>40394</v>
      </c>
      <c r="C10986" s="23" t="s">
        <v>11489</v>
      </c>
      <c r="D10986" s="23" t="s">
        <v>12296</v>
      </c>
      <c r="E10986" s="24">
        <v>30.31</v>
      </c>
    </row>
    <row r="10987" spans="2:5" ht="50.1" customHeight="1">
      <c r="B10987" s="23">
        <v>40398</v>
      </c>
      <c r="C10987" s="23" t="s">
        <v>11490</v>
      </c>
      <c r="D10987" s="23" t="s">
        <v>12296</v>
      </c>
      <c r="E10987" s="24">
        <v>194.63</v>
      </c>
    </row>
    <row r="10988" spans="2:5" ht="50.1" customHeight="1">
      <c r="B10988" s="23">
        <v>40397</v>
      </c>
      <c r="C10988" s="23" t="s">
        <v>11491</v>
      </c>
      <c r="D10988" s="23" t="s">
        <v>12296</v>
      </c>
      <c r="E10988" s="24">
        <v>99.67</v>
      </c>
    </row>
    <row r="10989" spans="2:5" ht="50.1" customHeight="1">
      <c r="B10989" s="23">
        <v>40393</v>
      </c>
      <c r="C10989" s="23" t="s">
        <v>11492</v>
      </c>
      <c r="D10989" s="23" t="s">
        <v>12296</v>
      </c>
      <c r="E10989" s="24">
        <v>19.29</v>
      </c>
    </row>
    <row r="10990" spans="2:5" ht="50.1" customHeight="1">
      <c r="B10990" s="23">
        <v>40399</v>
      </c>
      <c r="C10990" s="23" t="s">
        <v>11493</v>
      </c>
      <c r="D10990" s="23" t="s">
        <v>12296</v>
      </c>
      <c r="E10990" s="24">
        <v>318.42</v>
      </c>
    </row>
    <row r="10991" spans="2:5" ht="50.1" customHeight="1">
      <c r="B10991" s="23">
        <v>39322</v>
      </c>
      <c r="C10991" s="23" t="s">
        <v>11494</v>
      </c>
      <c r="D10991" s="23" t="s">
        <v>12296</v>
      </c>
      <c r="E10991" s="24">
        <v>14.38</v>
      </c>
    </row>
    <row r="10992" spans="2:5" ht="50.1" customHeight="1">
      <c r="B10992" s="23">
        <v>39289</v>
      </c>
      <c r="C10992" s="23" t="s">
        <v>11495</v>
      </c>
      <c r="D10992" s="23" t="s">
        <v>12296</v>
      </c>
      <c r="E10992" s="24">
        <v>17.22</v>
      </c>
    </row>
    <row r="10993" spans="2:5" ht="50.1" customHeight="1">
      <c r="B10993" s="23">
        <v>39290</v>
      </c>
      <c r="C10993" s="23" t="s">
        <v>11496</v>
      </c>
      <c r="D10993" s="23" t="s">
        <v>12296</v>
      </c>
      <c r="E10993" s="24">
        <v>29.24</v>
      </c>
    </row>
    <row r="10994" spans="2:5" ht="50.1" customHeight="1">
      <c r="B10994" s="23">
        <v>39291</v>
      </c>
      <c r="C10994" s="23" t="s">
        <v>11497</v>
      </c>
      <c r="D10994" s="23" t="s">
        <v>12296</v>
      </c>
      <c r="E10994" s="24">
        <v>43.77</v>
      </c>
    </row>
    <row r="10995" spans="2:5" ht="50.1" customHeight="1">
      <c r="B10995" s="23">
        <v>20174</v>
      </c>
      <c r="C10995" s="23" t="s">
        <v>11498</v>
      </c>
      <c r="D10995" s="23" t="s">
        <v>12296</v>
      </c>
      <c r="E10995" s="24">
        <v>21.73</v>
      </c>
    </row>
    <row r="10996" spans="2:5" ht="50.1" customHeight="1">
      <c r="B10996" s="23">
        <v>41892</v>
      </c>
      <c r="C10996" s="23" t="s">
        <v>11499</v>
      </c>
      <c r="D10996" s="23" t="s">
        <v>12296</v>
      </c>
      <c r="E10996" s="24">
        <v>80.34</v>
      </c>
    </row>
    <row r="10997" spans="2:5" ht="50.1" customHeight="1">
      <c r="B10997" s="23">
        <v>7048</v>
      </c>
      <c r="C10997" s="23" t="s">
        <v>11500</v>
      </c>
      <c r="D10997" s="23" t="s">
        <v>12296</v>
      </c>
      <c r="E10997" s="24">
        <v>17.34</v>
      </c>
    </row>
    <row r="10998" spans="2:5" ht="50.1" customHeight="1">
      <c r="B10998" s="23">
        <v>7088</v>
      </c>
      <c r="C10998" s="23" t="s">
        <v>11501</v>
      </c>
      <c r="D10998" s="23" t="s">
        <v>12296</v>
      </c>
      <c r="E10998" s="24">
        <v>37.92</v>
      </c>
    </row>
    <row r="10999" spans="2:5" ht="50.1" customHeight="1">
      <c r="B10999" s="23">
        <v>20179</v>
      </c>
      <c r="C10999" s="23" t="s">
        <v>11502</v>
      </c>
      <c r="D10999" s="23" t="s">
        <v>12296</v>
      </c>
      <c r="E10999" s="24">
        <v>29.26</v>
      </c>
    </row>
    <row r="11000" spans="2:5" ht="50.1" customHeight="1">
      <c r="B11000" s="23">
        <v>20178</v>
      </c>
      <c r="C11000" s="23" t="s">
        <v>11503</v>
      </c>
      <c r="D11000" s="23" t="s">
        <v>12296</v>
      </c>
      <c r="E11000" s="24">
        <v>25.86</v>
      </c>
    </row>
    <row r="11001" spans="2:5" ht="50.1" customHeight="1">
      <c r="B11001" s="23">
        <v>20180</v>
      </c>
      <c r="C11001" s="23" t="s">
        <v>11504</v>
      </c>
      <c r="D11001" s="23" t="s">
        <v>12296</v>
      </c>
      <c r="E11001" s="24">
        <v>47.52</v>
      </c>
    </row>
    <row r="11002" spans="2:5" ht="50.1" customHeight="1">
      <c r="B11002" s="23">
        <v>20181</v>
      </c>
      <c r="C11002" s="23" t="s">
        <v>11505</v>
      </c>
      <c r="D11002" s="23" t="s">
        <v>12296</v>
      </c>
      <c r="E11002" s="24">
        <v>70.489999999999995</v>
      </c>
    </row>
    <row r="11003" spans="2:5" ht="50.1" customHeight="1">
      <c r="B11003" s="23">
        <v>20177</v>
      </c>
      <c r="C11003" s="23" t="s">
        <v>11506</v>
      </c>
      <c r="D11003" s="23" t="s">
        <v>12296</v>
      </c>
      <c r="E11003" s="24">
        <v>16.95</v>
      </c>
    </row>
    <row r="11004" spans="2:5" ht="50.1" customHeight="1">
      <c r="B11004" s="23">
        <v>7082</v>
      </c>
      <c r="C11004" s="23" t="s">
        <v>11507</v>
      </c>
      <c r="D11004" s="23" t="s">
        <v>12296</v>
      </c>
      <c r="E11004" s="24">
        <v>26.33</v>
      </c>
    </row>
    <row r="11005" spans="2:5" ht="50.1" customHeight="1">
      <c r="B11005" s="23">
        <v>42707</v>
      </c>
      <c r="C11005" s="23" t="s">
        <v>11508</v>
      </c>
      <c r="D11005" s="23" t="s">
        <v>12296</v>
      </c>
      <c r="E11005" s="24">
        <v>71.52</v>
      </c>
    </row>
    <row r="11006" spans="2:5" ht="50.1" customHeight="1">
      <c r="B11006" s="23">
        <v>7069</v>
      </c>
      <c r="C11006" s="23" t="s">
        <v>11509</v>
      </c>
      <c r="D11006" s="23" t="s">
        <v>12296</v>
      </c>
      <c r="E11006" s="24">
        <v>58.45</v>
      </c>
    </row>
    <row r="11007" spans="2:5" ht="50.1" customHeight="1">
      <c r="B11007" s="23">
        <v>42708</v>
      </c>
      <c r="C11007" s="23" t="s">
        <v>11510</v>
      </c>
      <c r="D11007" s="23" t="s">
        <v>12296</v>
      </c>
      <c r="E11007" s="24">
        <v>187.73</v>
      </c>
    </row>
    <row r="11008" spans="2:5" ht="50.1" customHeight="1">
      <c r="B11008" s="23">
        <v>7070</v>
      </c>
      <c r="C11008" s="23" t="s">
        <v>11511</v>
      </c>
      <c r="D11008" s="23" t="s">
        <v>12296</v>
      </c>
      <c r="E11008" s="24">
        <v>83.7</v>
      </c>
    </row>
    <row r="11009" spans="2:5" ht="50.1" customHeight="1">
      <c r="B11009" s="23">
        <v>42709</v>
      </c>
      <c r="C11009" s="23" t="s">
        <v>11512</v>
      </c>
      <c r="D11009" s="23" t="s">
        <v>12296</v>
      </c>
      <c r="E11009" s="24">
        <v>280.76</v>
      </c>
    </row>
    <row r="11010" spans="2:5" ht="50.1" customHeight="1">
      <c r="B11010" s="23">
        <v>42710</v>
      </c>
      <c r="C11010" s="23" t="s">
        <v>11513</v>
      </c>
      <c r="D11010" s="23" t="s">
        <v>12296</v>
      </c>
      <c r="E11010" s="24">
        <v>807.05</v>
      </c>
    </row>
    <row r="11011" spans="2:5" ht="50.1" customHeight="1">
      <c r="B11011" s="23">
        <v>42716</v>
      </c>
      <c r="C11011" s="23" t="s">
        <v>11514</v>
      </c>
      <c r="D11011" s="23" t="s">
        <v>12296</v>
      </c>
      <c r="E11011" s="24">
        <v>1004.52</v>
      </c>
    </row>
    <row r="11012" spans="2:5" ht="50.1" customHeight="1">
      <c r="B11012" s="23">
        <v>20172</v>
      </c>
      <c r="C11012" s="23" t="s">
        <v>11515</v>
      </c>
      <c r="D11012" s="23" t="s">
        <v>12296</v>
      </c>
      <c r="E11012" s="24">
        <v>19.309999999999999</v>
      </c>
    </row>
    <row r="11013" spans="2:5" ht="50.1" customHeight="1">
      <c r="B11013" s="23">
        <v>40945</v>
      </c>
      <c r="C11013" s="23" t="s">
        <v>11516</v>
      </c>
      <c r="D11013" s="23" t="s">
        <v>12331</v>
      </c>
      <c r="E11013" s="24">
        <v>37.450000000000003</v>
      </c>
    </row>
    <row r="11014" spans="2:5" ht="50.1" customHeight="1">
      <c r="B11014" s="23">
        <v>40946</v>
      </c>
      <c r="C11014" s="23" t="s">
        <v>11517</v>
      </c>
      <c r="D11014" s="23" t="s">
        <v>12304</v>
      </c>
      <c r="E11014" s="24">
        <v>4375.6899999999996</v>
      </c>
    </row>
    <row r="11015" spans="2:5" ht="50.1" customHeight="1">
      <c r="B11015" s="23">
        <v>7153</v>
      </c>
      <c r="C11015" s="23" t="s">
        <v>11518</v>
      </c>
      <c r="D11015" s="23" t="s">
        <v>12331</v>
      </c>
      <c r="E11015" s="24">
        <v>29.89</v>
      </c>
    </row>
    <row r="11016" spans="2:5" ht="50.1" customHeight="1">
      <c r="B11016" s="23">
        <v>41089</v>
      </c>
      <c r="C11016" s="23" t="s">
        <v>11519</v>
      </c>
      <c r="D11016" s="23" t="s">
        <v>12304</v>
      </c>
      <c r="E11016" s="24">
        <v>5292.66</v>
      </c>
    </row>
    <row r="11017" spans="2:5" ht="50.1" customHeight="1">
      <c r="B11017" s="23">
        <v>40943</v>
      </c>
      <c r="C11017" s="23" t="s">
        <v>11520</v>
      </c>
      <c r="D11017" s="23" t="s">
        <v>12331</v>
      </c>
      <c r="E11017" s="24">
        <v>28.58</v>
      </c>
    </row>
    <row r="11018" spans="2:5" ht="50.1" customHeight="1">
      <c r="B11018" s="23">
        <v>40944</v>
      </c>
      <c r="C11018" s="23" t="s">
        <v>11521</v>
      </c>
      <c r="D11018" s="23" t="s">
        <v>12304</v>
      </c>
      <c r="E11018" s="24">
        <v>5062.54</v>
      </c>
    </row>
    <row r="11019" spans="2:5" ht="50.1" customHeight="1">
      <c r="B11019" s="23">
        <v>6175</v>
      </c>
      <c r="C11019" s="23" t="s">
        <v>11522</v>
      </c>
      <c r="D11019" s="23" t="s">
        <v>12331</v>
      </c>
      <c r="E11019" s="24">
        <v>27.41</v>
      </c>
    </row>
    <row r="11020" spans="2:5" ht="50.1" customHeight="1">
      <c r="B11020" s="23">
        <v>41092</v>
      </c>
      <c r="C11020" s="23" t="s">
        <v>11523</v>
      </c>
      <c r="D11020" s="23" t="s">
        <v>12304</v>
      </c>
      <c r="E11020" s="24">
        <v>4855.37</v>
      </c>
    </row>
    <row r="11021" spans="2:5" ht="50.1" customHeight="1">
      <c r="B11021" s="23">
        <v>37712</v>
      </c>
      <c r="C11021" s="23" t="s">
        <v>11524</v>
      </c>
      <c r="D11021" s="23" t="s">
        <v>12297</v>
      </c>
      <c r="E11021" s="24">
        <v>34.19</v>
      </c>
    </row>
    <row r="11022" spans="2:5" ht="50.1" customHeight="1">
      <c r="B11022" s="23">
        <v>34547</v>
      </c>
      <c r="C11022" s="23" t="s">
        <v>11525</v>
      </c>
      <c r="D11022" s="23" t="s">
        <v>12293</v>
      </c>
      <c r="E11022" s="24">
        <v>2.86</v>
      </c>
    </row>
    <row r="11023" spans="2:5" ht="50.1" customHeight="1">
      <c r="B11023" s="23">
        <v>34548</v>
      </c>
      <c r="C11023" s="23" t="s">
        <v>11526</v>
      </c>
      <c r="D11023" s="23" t="s">
        <v>12293</v>
      </c>
      <c r="E11023" s="24">
        <v>2.79</v>
      </c>
    </row>
    <row r="11024" spans="2:5" ht="50.1" customHeight="1">
      <c r="B11024" s="23">
        <v>37411</v>
      </c>
      <c r="C11024" s="23" t="s">
        <v>11527</v>
      </c>
      <c r="D11024" s="23" t="s">
        <v>12297</v>
      </c>
      <c r="E11024" s="24">
        <v>14</v>
      </c>
    </row>
    <row r="11025" spans="2:5" ht="50.1" customHeight="1">
      <c r="B11025" s="23">
        <v>34558</v>
      </c>
      <c r="C11025" s="23" t="s">
        <v>11528</v>
      </c>
      <c r="D11025" s="23" t="s">
        <v>12293</v>
      </c>
      <c r="E11025" s="24">
        <v>1.87</v>
      </c>
    </row>
    <row r="11026" spans="2:5" ht="50.1" customHeight="1">
      <c r="B11026" s="23">
        <v>34550</v>
      </c>
      <c r="C11026" s="23" t="s">
        <v>11529</v>
      </c>
      <c r="D11026" s="23" t="s">
        <v>12293</v>
      </c>
      <c r="E11026" s="24">
        <v>0.99</v>
      </c>
    </row>
    <row r="11027" spans="2:5" ht="50.1" customHeight="1">
      <c r="B11027" s="23">
        <v>34557</v>
      </c>
      <c r="C11027" s="23" t="s">
        <v>11530</v>
      </c>
      <c r="D11027" s="23" t="s">
        <v>12293</v>
      </c>
      <c r="E11027" s="24">
        <v>1.75</v>
      </c>
    </row>
    <row r="11028" spans="2:5" ht="50.1" customHeight="1">
      <c r="B11028" s="23">
        <v>7155</v>
      </c>
      <c r="C11028" s="23" t="s">
        <v>11531</v>
      </c>
      <c r="D11028" s="23" t="s">
        <v>12297</v>
      </c>
      <c r="E11028" s="24">
        <v>16.14</v>
      </c>
    </row>
    <row r="11029" spans="2:5" ht="50.1" customHeight="1">
      <c r="B11029" s="23">
        <v>7154</v>
      </c>
      <c r="C11029" s="23" t="s">
        <v>11532</v>
      </c>
      <c r="D11029" s="23" t="s">
        <v>12334</v>
      </c>
      <c r="E11029" s="24">
        <v>7.26</v>
      </c>
    </row>
    <row r="11030" spans="2:5" ht="50.1" customHeight="1">
      <c r="B11030" s="23">
        <v>10915</v>
      </c>
      <c r="C11030" s="23" t="s">
        <v>11533</v>
      </c>
      <c r="D11030" s="23" t="s">
        <v>12334</v>
      </c>
      <c r="E11030" s="24">
        <v>7.54</v>
      </c>
    </row>
    <row r="11031" spans="2:5" ht="50.1" customHeight="1">
      <c r="B11031" s="23">
        <v>10917</v>
      </c>
      <c r="C11031" s="23" t="s">
        <v>11534</v>
      </c>
      <c r="D11031" s="23" t="s">
        <v>12297</v>
      </c>
      <c r="E11031" s="24">
        <v>7.32</v>
      </c>
    </row>
    <row r="11032" spans="2:5" ht="50.1" customHeight="1">
      <c r="B11032" s="23">
        <v>21141</v>
      </c>
      <c r="C11032" s="23" t="s">
        <v>11535</v>
      </c>
      <c r="D11032" s="23" t="s">
        <v>12297</v>
      </c>
      <c r="E11032" s="24">
        <v>10.84</v>
      </c>
    </row>
    <row r="11033" spans="2:5" ht="50.1" customHeight="1">
      <c r="B11033" s="23">
        <v>10916</v>
      </c>
      <c r="C11033" s="23" t="s">
        <v>11536</v>
      </c>
      <c r="D11033" s="23" t="s">
        <v>12334</v>
      </c>
      <c r="E11033" s="24">
        <v>7.33</v>
      </c>
    </row>
    <row r="11034" spans="2:5" ht="50.1" customHeight="1">
      <c r="B11034" s="23">
        <v>39508</v>
      </c>
      <c r="C11034" s="23" t="s">
        <v>11537</v>
      </c>
      <c r="D11034" s="23" t="s">
        <v>12297</v>
      </c>
      <c r="E11034" s="24">
        <v>12.88</v>
      </c>
    </row>
    <row r="11035" spans="2:5" ht="50.1" customHeight="1">
      <c r="B11035" s="23">
        <v>39507</v>
      </c>
      <c r="C11035" s="23" t="s">
        <v>11538</v>
      </c>
      <c r="D11035" s="23" t="s">
        <v>12297</v>
      </c>
      <c r="E11035" s="24">
        <v>12.62</v>
      </c>
    </row>
    <row r="11036" spans="2:5" ht="50.1" customHeight="1">
      <c r="B11036" s="23">
        <v>7156</v>
      </c>
      <c r="C11036" s="23" t="s">
        <v>11539</v>
      </c>
      <c r="D11036" s="23" t="s">
        <v>12297</v>
      </c>
      <c r="E11036" s="24">
        <v>21.81</v>
      </c>
    </row>
    <row r="11037" spans="2:5" ht="50.1" customHeight="1">
      <c r="B11037" s="23">
        <v>39509</v>
      </c>
      <c r="C11037" s="23" t="s">
        <v>11540</v>
      </c>
      <c r="D11037" s="23" t="s">
        <v>12297</v>
      </c>
      <c r="E11037" s="24">
        <v>10.16</v>
      </c>
    </row>
    <row r="11038" spans="2:5" ht="50.1" customHeight="1">
      <c r="B11038" s="23">
        <v>25988</v>
      </c>
      <c r="C11038" s="23" t="s">
        <v>11541</v>
      </c>
      <c r="D11038" s="23" t="s">
        <v>12297</v>
      </c>
      <c r="E11038" s="24">
        <v>8.98</v>
      </c>
    </row>
    <row r="11039" spans="2:5" ht="50.1" customHeight="1">
      <c r="B11039" s="23">
        <v>10928</v>
      </c>
      <c r="C11039" s="23" t="s">
        <v>11542</v>
      </c>
      <c r="D11039" s="23" t="s">
        <v>12297</v>
      </c>
      <c r="E11039" s="24">
        <v>10.59</v>
      </c>
    </row>
    <row r="11040" spans="2:5" ht="50.1" customHeight="1">
      <c r="B11040" s="23">
        <v>7167</v>
      </c>
      <c r="C11040" s="23" t="s">
        <v>11543</v>
      </c>
      <c r="D11040" s="23" t="s">
        <v>12297</v>
      </c>
      <c r="E11040" s="24">
        <v>14.47</v>
      </c>
    </row>
    <row r="11041" spans="2:5" ht="50.1" customHeight="1">
      <c r="B11041" s="23">
        <v>10933</v>
      </c>
      <c r="C11041" s="23" t="s">
        <v>11544</v>
      </c>
      <c r="D11041" s="23" t="s">
        <v>12297</v>
      </c>
      <c r="E11041" s="24">
        <v>12.93</v>
      </c>
    </row>
    <row r="11042" spans="2:5" ht="50.1" customHeight="1">
      <c r="B11042" s="23">
        <v>10927</v>
      </c>
      <c r="C11042" s="23" t="s">
        <v>11545</v>
      </c>
      <c r="D11042" s="23" t="s">
        <v>12297</v>
      </c>
      <c r="E11042" s="24">
        <v>15.62</v>
      </c>
    </row>
    <row r="11043" spans="2:5" ht="50.1" customHeight="1">
      <c r="B11043" s="23">
        <v>7158</v>
      </c>
      <c r="C11043" s="23" t="s">
        <v>11546</v>
      </c>
      <c r="D11043" s="23" t="s">
        <v>12297</v>
      </c>
      <c r="E11043" s="24">
        <v>21.8</v>
      </c>
    </row>
    <row r="11044" spans="2:5" ht="50.1" customHeight="1">
      <c r="B11044" s="23">
        <v>7162</v>
      </c>
      <c r="C11044" s="23" t="s">
        <v>11547</v>
      </c>
      <c r="D11044" s="23" t="s">
        <v>12297</v>
      </c>
      <c r="E11044" s="24">
        <v>32.78</v>
      </c>
    </row>
    <row r="11045" spans="2:5" ht="50.1" customHeight="1">
      <c r="B11045" s="23">
        <v>10932</v>
      </c>
      <c r="C11045" s="23" t="s">
        <v>11548</v>
      </c>
      <c r="D11045" s="23" t="s">
        <v>12297</v>
      </c>
      <c r="E11045" s="24">
        <v>58.04</v>
      </c>
    </row>
    <row r="11046" spans="2:5" ht="50.1" customHeight="1">
      <c r="B11046" s="23">
        <v>40706</v>
      </c>
      <c r="C11046" s="23" t="s">
        <v>11549</v>
      </c>
      <c r="D11046" s="23" t="s">
        <v>12297</v>
      </c>
      <c r="E11046" s="24">
        <v>34.799999999999997</v>
      </c>
    </row>
    <row r="11047" spans="2:5" ht="50.1" customHeight="1">
      <c r="B11047" s="23">
        <v>10937</v>
      </c>
      <c r="C11047" s="23" t="s">
        <v>11550</v>
      </c>
      <c r="D11047" s="23" t="s">
        <v>12297</v>
      </c>
      <c r="E11047" s="24">
        <v>22.81</v>
      </c>
    </row>
    <row r="11048" spans="2:5" ht="50.1" customHeight="1">
      <c r="B11048" s="23">
        <v>10935</v>
      </c>
      <c r="C11048" s="23" t="s">
        <v>11551</v>
      </c>
      <c r="D11048" s="23" t="s">
        <v>12297</v>
      </c>
      <c r="E11048" s="24">
        <v>30.04</v>
      </c>
    </row>
    <row r="11049" spans="2:5" ht="50.1" customHeight="1">
      <c r="B11049" s="23">
        <v>40707</v>
      </c>
      <c r="C11049" s="23" t="s">
        <v>11552</v>
      </c>
      <c r="D11049" s="23" t="s">
        <v>12297</v>
      </c>
      <c r="E11049" s="24">
        <v>69.17</v>
      </c>
    </row>
    <row r="11050" spans="2:5" ht="50.1" customHeight="1">
      <c r="B11050" s="23">
        <v>10931</v>
      </c>
      <c r="C11050" s="23" t="s">
        <v>11553</v>
      </c>
      <c r="D11050" s="23" t="s">
        <v>12297</v>
      </c>
      <c r="E11050" s="24">
        <v>9.67</v>
      </c>
    </row>
    <row r="11051" spans="2:5" ht="50.1" customHeight="1">
      <c r="B11051" s="23">
        <v>7164</v>
      </c>
      <c r="C11051" s="23" t="s">
        <v>11554</v>
      </c>
      <c r="D11051" s="23" t="s">
        <v>12297</v>
      </c>
      <c r="E11051" s="24">
        <v>27.08</v>
      </c>
    </row>
    <row r="11052" spans="2:5" ht="50.1" customHeight="1">
      <c r="B11052" s="23">
        <v>36887</v>
      </c>
      <c r="C11052" s="23" t="s">
        <v>11555</v>
      </c>
      <c r="D11052" s="23" t="s">
        <v>12297</v>
      </c>
      <c r="E11052" s="24">
        <v>13.01</v>
      </c>
    </row>
    <row r="11053" spans="2:5" ht="50.1" customHeight="1">
      <c r="B11053" s="23">
        <v>34630</v>
      </c>
      <c r="C11053" s="23" t="s">
        <v>11556</v>
      </c>
      <c r="D11053" s="23" t="s">
        <v>12296</v>
      </c>
      <c r="E11053" s="24">
        <v>555.69000000000005</v>
      </c>
    </row>
    <row r="11054" spans="2:5" ht="50.1" customHeight="1">
      <c r="B11054" s="23">
        <v>7161</v>
      </c>
      <c r="C11054" s="23" t="s">
        <v>11557</v>
      </c>
      <c r="D11054" s="23" t="s">
        <v>12297</v>
      </c>
      <c r="E11054" s="24">
        <v>4.1100000000000003</v>
      </c>
    </row>
    <row r="11055" spans="2:5" ht="50.1" customHeight="1">
      <c r="B11055" s="23">
        <v>7170</v>
      </c>
      <c r="C11055" s="23" t="s">
        <v>11558</v>
      </c>
      <c r="D11055" s="23" t="s">
        <v>12297</v>
      </c>
      <c r="E11055" s="24">
        <v>1.85</v>
      </c>
    </row>
    <row r="11056" spans="2:5" ht="50.1" customHeight="1">
      <c r="B11056" s="23">
        <v>37524</v>
      </c>
      <c r="C11056" s="23" t="s">
        <v>11559</v>
      </c>
      <c r="D11056" s="23" t="s">
        <v>12293</v>
      </c>
      <c r="E11056" s="24">
        <v>1.77</v>
      </c>
    </row>
    <row r="11057" spans="2:5" ht="50.1" customHeight="1">
      <c r="B11057" s="23">
        <v>37525</v>
      </c>
      <c r="C11057" s="23" t="s">
        <v>11560</v>
      </c>
      <c r="D11057" s="23" t="s">
        <v>12293</v>
      </c>
      <c r="E11057" s="24">
        <v>2.11</v>
      </c>
    </row>
    <row r="11058" spans="2:5" ht="50.1" customHeight="1">
      <c r="B11058" s="23">
        <v>10920</v>
      </c>
      <c r="C11058" s="23" t="s">
        <v>11561</v>
      </c>
      <c r="D11058" s="23" t="s">
        <v>12297</v>
      </c>
      <c r="E11058" s="24">
        <v>14.54</v>
      </c>
    </row>
    <row r="11059" spans="2:5" ht="50.1" customHeight="1">
      <c r="B11059" s="23">
        <v>7238</v>
      </c>
      <c r="C11059" s="23" t="s">
        <v>11562</v>
      </c>
      <c r="D11059" s="23" t="s">
        <v>12297</v>
      </c>
      <c r="E11059" s="24">
        <v>29.34</v>
      </c>
    </row>
    <row r="11060" spans="2:5" ht="50.1" customHeight="1">
      <c r="B11060" s="23">
        <v>7239</v>
      </c>
      <c r="C11060" s="23" t="s">
        <v>11563</v>
      </c>
      <c r="D11060" s="23" t="s">
        <v>12297</v>
      </c>
      <c r="E11060" s="24">
        <v>36.479999999999997</v>
      </c>
    </row>
    <row r="11061" spans="2:5" ht="50.1" customHeight="1">
      <c r="B11061" s="23">
        <v>7240</v>
      </c>
      <c r="C11061" s="23" t="s">
        <v>11564</v>
      </c>
      <c r="D11061" s="23" t="s">
        <v>12297</v>
      </c>
      <c r="E11061" s="24">
        <v>41.88</v>
      </c>
    </row>
    <row r="11062" spans="2:5" ht="50.1" customHeight="1">
      <c r="B11062" s="23">
        <v>36789</v>
      </c>
      <c r="C11062" s="23" t="s">
        <v>11565</v>
      </c>
      <c r="D11062" s="23" t="s">
        <v>12296</v>
      </c>
      <c r="E11062" s="24">
        <v>1.47</v>
      </c>
    </row>
    <row r="11063" spans="2:5" ht="50.1" customHeight="1">
      <c r="B11063" s="23">
        <v>25007</v>
      </c>
      <c r="C11063" s="23" t="s">
        <v>11566</v>
      </c>
      <c r="D11063" s="23" t="s">
        <v>12297</v>
      </c>
      <c r="E11063" s="24">
        <v>26.53</v>
      </c>
    </row>
    <row r="11064" spans="2:5" ht="50.1" customHeight="1">
      <c r="B11064" s="23">
        <v>14171</v>
      </c>
      <c r="C11064" s="23" t="s">
        <v>11567</v>
      </c>
      <c r="D11064" s="23" t="s">
        <v>12297</v>
      </c>
      <c r="E11064" s="24">
        <v>70.930000000000007</v>
      </c>
    </row>
    <row r="11065" spans="2:5" ht="50.1" customHeight="1">
      <c r="B11065" s="23">
        <v>14170</v>
      </c>
      <c r="C11065" s="23" t="s">
        <v>11568</v>
      </c>
      <c r="D11065" s="23" t="s">
        <v>12297</v>
      </c>
      <c r="E11065" s="24">
        <v>62.67</v>
      </c>
    </row>
    <row r="11066" spans="2:5" ht="50.1" customHeight="1">
      <c r="B11066" s="23">
        <v>14173</v>
      </c>
      <c r="C11066" s="23" t="s">
        <v>11569</v>
      </c>
      <c r="D11066" s="23" t="s">
        <v>12297</v>
      </c>
      <c r="E11066" s="24">
        <v>82.64</v>
      </c>
    </row>
    <row r="11067" spans="2:5" ht="50.1" customHeight="1">
      <c r="B11067" s="23">
        <v>14172</v>
      </c>
      <c r="C11067" s="23" t="s">
        <v>11570</v>
      </c>
      <c r="D11067" s="23" t="s">
        <v>12297</v>
      </c>
      <c r="E11067" s="24">
        <v>66.89</v>
      </c>
    </row>
    <row r="11068" spans="2:5" ht="50.1" customHeight="1">
      <c r="B11068" s="23">
        <v>7243</v>
      </c>
      <c r="C11068" s="23" t="s">
        <v>11571</v>
      </c>
      <c r="D11068" s="23" t="s">
        <v>12297</v>
      </c>
      <c r="E11068" s="24">
        <v>26.24</v>
      </c>
    </row>
    <row r="11069" spans="2:5" ht="50.1" customHeight="1">
      <c r="B11069" s="23">
        <v>11067</v>
      </c>
      <c r="C11069" s="23" t="s">
        <v>11572</v>
      </c>
      <c r="D11069" s="23" t="s">
        <v>12296</v>
      </c>
      <c r="E11069" s="24">
        <v>145.94</v>
      </c>
    </row>
    <row r="11070" spans="2:5" ht="50.1" customHeight="1">
      <c r="B11070" s="23">
        <v>11068</v>
      </c>
      <c r="C11070" s="23" t="s">
        <v>11573</v>
      </c>
      <c r="D11070" s="23" t="s">
        <v>12296</v>
      </c>
      <c r="E11070" s="24">
        <v>206.12</v>
      </c>
    </row>
    <row r="11071" spans="2:5" ht="50.1" customHeight="1">
      <c r="B11071" s="23">
        <v>7173</v>
      </c>
      <c r="C11071" s="23" t="s">
        <v>11574</v>
      </c>
      <c r="D11071" s="23" t="s">
        <v>12294</v>
      </c>
      <c r="E11071" s="24">
        <v>950</v>
      </c>
    </row>
    <row r="11072" spans="2:5" ht="50.1" customHeight="1">
      <c r="B11072" s="23">
        <v>7175</v>
      </c>
      <c r="C11072" s="23" t="s">
        <v>11575</v>
      </c>
      <c r="D11072" s="23" t="s">
        <v>12296</v>
      </c>
      <c r="E11072" s="24">
        <v>1.07</v>
      </c>
    </row>
    <row r="11073" spans="2:5" ht="50.1" customHeight="1">
      <c r="B11073" s="23">
        <v>40865</v>
      </c>
      <c r="C11073" s="23" t="s">
        <v>11576</v>
      </c>
      <c r="D11073" s="23" t="s">
        <v>12296</v>
      </c>
      <c r="E11073" s="24">
        <v>2.2000000000000002</v>
      </c>
    </row>
    <row r="11074" spans="2:5" ht="50.1" customHeight="1">
      <c r="B11074" s="23">
        <v>7184</v>
      </c>
      <c r="C11074" s="23" t="s">
        <v>11577</v>
      </c>
      <c r="D11074" s="23" t="s">
        <v>12297</v>
      </c>
      <c r="E11074" s="24">
        <v>27.62</v>
      </c>
    </row>
    <row r="11075" spans="2:5" ht="50.1" customHeight="1">
      <c r="B11075" s="23">
        <v>34458</v>
      </c>
      <c r="C11075" s="23" t="s">
        <v>11578</v>
      </c>
      <c r="D11075" s="23" t="s">
        <v>12296</v>
      </c>
      <c r="E11075" s="24">
        <v>85.28</v>
      </c>
    </row>
    <row r="11076" spans="2:5" ht="50.1" customHeight="1">
      <c r="B11076" s="23">
        <v>34464</v>
      </c>
      <c r="C11076" s="23" t="s">
        <v>11579</v>
      </c>
      <c r="D11076" s="23" t="s">
        <v>12296</v>
      </c>
      <c r="E11076" s="24">
        <v>114.42</v>
      </c>
    </row>
    <row r="11077" spans="2:5" ht="50.1" customHeight="1">
      <c r="B11077" s="23">
        <v>34468</v>
      </c>
      <c r="C11077" s="23" t="s">
        <v>11580</v>
      </c>
      <c r="D11077" s="23" t="s">
        <v>12296</v>
      </c>
      <c r="E11077" s="24">
        <v>132.05000000000001</v>
      </c>
    </row>
    <row r="11078" spans="2:5" ht="50.1" customHeight="1">
      <c r="B11078" s="23">
        <v>34473</v>
      </c>
      <c r="C11078" s="23" t="s">
        <v>11581</v>
      </c>
      <c r="D11078" s="23" t="s">
        <v>12296</v>
      </c>
      <c r="E11078" s="24">
        <v>108</v>
      </c>
    </row>
    <row r="11079" spans="2:5" ht="50.1" customHeight="1">
      <c r="B11079" s="23">
        <v>34480</v>
      </c>
      <c r="C11079" s="23" t="s">
        <v>11582</v>
      </c>
      <c r="D11079" s="23" t="s">
        <v>12296</v>
      </c>
      <c r="E11079" s="24">
        <v>147.27000000000001</v>
      </c>
    </row>
    <row r="11080" spans="2:5" ht="50.1" customHeight="1">
      <c r="B11080" s="23">
        <v>34486</v>
      </c>
      <c r="C11080" s="23" t="s">
        <v>11583</v>
      </c>
      <c r="D11080" s="23" t="s">
        <v>12296</v>
      </c>
      <c r="E11080" s="24">
        <v>164.95</v>
      </c>
    </row>
    <row r="11081" spans="2:5" ht="50.1" customHeight="1">
      <c r="B11081" s="23">
        <v>7202</v>
      </c>
      <c r="C11081" s="23" t="s">
        <v>11584</v>
      </c>
      <c r="D11081" s="23" t="s">
        <v>12297</v>
      </c>
      <c r="E11081" s="24">
        <v>33.799999999999997</v>
      </c>
    </row>
    <row r="11082" spans="2:5" ht="50.1" customHeight="1">
      <c r="B11082" s="23">
        <v>7190</v>
      </c>
      <c r="C11082" s="23" t="s">
        <v>11585</v>
      </c>
      <c r="D11082" s="23" t="s">
        <v>12296</v>
      </c>
      <c r="E11082" s="24">
        <v>5.8</v>
      </c>
    </row>
    <row r="11083" spans="2:5" ht="50.1" customHeight="1">
      <c r="B11083" s="23">
        <v>34417</v>
      </c>
      <c r="C11083" s="23" t="s">
        <v>11586</v>
      </c>
      <c r="D11083" s="23" t="s">
        <v>12296</v>
      </c>
      <c r="E11083" s="24">
        <v>10.08</v>
      </c>
    </row>
    <row r="11084" spans="2:5" ht="50.1" customHeight="1">
      <c r="B11084" s="23">
        <v>7213</v>
      </c>
      <c r="C11084" s="23" t="s">
        <v>11587</v>
      </c>
      <c r="D11084" s="23" t="s">
        <v>12297</v>
      </c>
      <c r="E11084" s="24">
        <v>9.57</v>
      </c>
    </row>
    <row r="11085" spans="2:5" ht="50.1" customHeight="1">
      <c r="B11085" s="23">
        <v>7191</v>
      </c>
      <c r="C11085" s="23" t="s">
        <v>11587</v>
      </c>
      <c r="D11085" s="23" t="s">
        <v>12296</v>
      </c>
      <c r="E11085" s="24">
        <v>11.68</v>
      </c>
    </row>
    <row r="11086" spans="2:5" ht="50.1" customHeight="1">
      <c r="B11086" s="23">
        <v>7195</v>
      </c>
      <c r="C11086" s="23" t="s">
        <v>11588</v>
      </c>
      <c r="D11086" s="23" t="s">
        <v>12296</v>
      </c>
      <c r="E11086" s="24">
        <v>27.83</v>
      </c>
    </row>
    <row r="11087" spans="2:5" ht="50.1" customHeight="1">
      <c r="B11087" s="23">
        <v>7186</v>
      </c>
      <c r="C11087" s="23" t="s">
        <v>11589</v>
      </c>
      <c r="D11087" s="23" t="s">
        <v>12296</v>
      </c>
      <c r="E11087" s="24">
        <v>33.299999999999997</v>
      </c>
    </row>
    <row r="11088" spans="2:5" ht="50.1" customHeight="1">
      <c r="B11088" s="23">
        <v>7207</v>
      </c>
      <c r="C11088" s="23" t="s">
        <v>11590</v>
      </c>
      <c r="D11088" s="23" t="s">
        <v>12296</v>
      </c>
      <c r="E11088" s="24">
        <v>44.32</v>
      </c>
    </row>
    <row r="11089" spans="2:5" ht="50.1" customHeight="1">
      <c r="B11089" s="23">
        <v>7194</v>
      </c>
      <c r="C11089" s="23" t="s">
        <v>11590</v>
      </c>
      <c r="D11089" s="23" t="s">
        <v>12297</v>
      </c>
      <c r="E11089" s="24">
        <v>16.510000000000002</v>
      </c>
    </row>
    <row r="11090" spans="2:5" ht="50.1" customHeight="1">
      <c r="B11090" s="23">
        <v>7197</v>
      </c>
      <c r="C11090" s="23" t="s">
        <v>11591</v>
      </c>
      <c r="D11090" s="23" t="s">
        <v>12296</v>
      </c>
      <c r="E11090" s="24">
        <v>66.58</v>
      </c>
    </row>
    <row r="11091" spans="2:5" ht="50.1" customHeight="1">
      <c r="B11091" s="23">
        <v>7192</v>
      </c>
      <c r="C11091" s="23" t="s">
        <v>11592</v>
      </c>
      <c r="D11091" s="23" t="s">
        <v>12296</v>
      </c>
      <c r="E11091" s="24">
        <v>36.619999999999997</v>
      </c>
    </row>
    <row r="11092" spans="2:5" ht="50.1" customHeight="1">
      <c r="B11092" s="23">
        <v>7193</v>
      </c>
      <c r="C11092" s="23" t="s">
        <v>11593</v>
      </c>
      <c r="D11092" s="23" t="s">
        <v>12296</v>
      </c>
      <c r="E11092" s="24">
        <v>43.71</v>
      </c>
    </row>
    <row r="11093" spans="2:5" ht="50.1" customHeight="1">
      <c r="B11093" s="23">
        <v>7189</v>
      </c>
      <c r="C11093" s="23" t="s">
        <v>11594</v>
      </c>
      <c r="D11093" s="23" t="s">
        <v>12296</v>
      </c>
      <c r="E11093" s="24">
        <v>61.4</v>
      </c>
    </row>
    <row r="11094" spans="2:5" ht="50.1" customHeight="1">
      <c r="B11094" s="23">
        <v>7198</v>
      </c>
      <c r="C11094" s="23" t="s">
        <v>11595</v>
      </c>
      <c r="D11094" s="23" t="s">
        <v>12297</v>
      </c>
      <c r="E11094" s="24">
        <v>22.86</v>
      </c>
    </row>
    <row r="11095" spans="2:5" ht="50.1" customHeight="1">
      <c r="B11095" s="23">
        <v>34402</v>
      </c>
      <c r="C11095" s="23" t="s">
        <v>11595</v>
      </c>
      <c r="D11095" s="23" t="s">
        <v>12296</v>
      </c>
      <c r="E11095" s="24">
        <v>92.03</v>
      </c>
    </row>
    <row r="11096" spans="2:5" ht="50.1" customHeight="1">
      <c r="B11096" s="23">
        <v>7245</v>
      </c>
      <c r="C11096" s="23" t="s">
        <v>11596</v>
      </c>
      <c r="D11096" s="23" t="s">
        <v>12296</v>
      </c>
      <c r="E11096" s="24">
        <v>28.03</v>
      </c>
    </row>
    <row r="11097" spans="2:5" ht="50.1" customHeight="1">
      <c r="B11097" s="23">
        <v>34425</v>
      </c>
      <c r="C11097" s="23" t="s">
        <v>11597</v>
      </c>
      <c r="D11097" s="23" t="s">
        <v>12296</v>
      </c>
      <c r="E11097" s="24">
        <v>56.91</v>
      </c>
    </row>
    <row r="11098" spans="2:5" ht="50.1" customHeight="1">
      <c r="B11098" s="23">
        <v>7223</v>
      </c>
      <c r="C11098" s="23" t="s">
        <v>11598</v>
      </c>
      <c r="D11098" s="23" t="s">
        <v>12296</v>
      </c>
      <c r="E11098" s="24">
        <v>66.33</v>
      </c>
    </row>
    <row r="11099" spans="2:5" ht="50.1" customHeight="1">
      <c r="B11099" s="23">
        <v>7234</v>
      </c>
      <c r="C11099" s="23" t="s">
        <v>11599</v>
      </c>
      <c r="D11099" s="23" t="s">
        <v>12296</v>
      </c>
      <c r="E11099" s="24">
        <v>95.67</v>
      </c>
    </row>
    <row r="11100" spans="2:5" ht="50.1" customHeight="1">
      <c r="B11100" s="23">
        <v>7224</v>
      </c>
      <c r="C11100" s="23" t="s">
        <v>11600</v>
      </c>
      <c r="D11100" s="23" t="s">
        <v>12296</v>
      </c>
      <c r="E11100" s="24">
        <v>105.67</v>
      </c>
    </row>
    <row r="11101" spans="2:5" ht="50.1" customHeight="1">
      <c r="B11101" s="23">
        <v>7221</v>
      </c>
      <c r="C11101" s="23" t="s">
        <v>11601</v>
      </c>
      <c r="D11101" s="23" t="s">
        <v>12297</v>
      </c>
      <c r="E11101" s="24">
        <v>51.38</v>
      </c>
    </row>
    <row r="11102" spans="2:5" ht="50.1" customHeight="1">
      <c r="B11102" s="23">
        <v>7210</v>
      </c>
      <c r="C11102" s="23" t="s">
        <v>11601</v>
      </c>
      <c r="D11102" s="23" t="s">
        <v>12296</v>
      </c>
      <c r="E11102" s="24">
        <v>120.23</v>
      </c>
    </row>
    <row r="11103" spans="2:5" ht="50.1" customHeight="1">
      <c r="B11103" s="23">
        <v>7225</v>
      </c>
      <c r="C11103" s="23" t="s">
        <v>11602</v>
      </c>
      <c r="D11103" s="23" t="s">
        <v>12296</v>
      </c>
      <c r="E11103" s="24">
        <v>133.6</v>
      </c>
    </row>
    <row r="11104" spans="2:5" ht="50.1" customHeight="1">
      <c r="B11104" s="23">
        <v>7226</v>
      </c>
      <c r="C11104" s="23" t="s">
        <v>11603</v>
      </c>
      <c r="D11104" s="23" t="s">
        <v>12296</v>
      </c>
      <c r="E11104" s="24">
        <v>147.02000000000001</v>
      </c>
    </row>
    <row r="11105" spans="2:5" ht="50.1" customHeight="1">
      <c r="B11105" s="23">
        <v>7236</v>
      </c>
      <c r="C11105" s="23" t="s">
        <v>11604</v>
      </c>
      <c r="D11105" s="23" t="s">
        <v>12296</v>
      </c>
      <c r="E11105" s="24">
        <v>160.34</v>
      </c>
    </row>
    <row r="11106" spans="2:5" ht="50.1" customHeight="1">
      <c r="B11106" s="23">
        <v>7227</v>
      </c>
      <c r="C11106" s="23" t="s">
        <v>11605</v>
      </c>
      <c r="D11106" s="23" t="s">
        <v>12296</v>
      </c>
      <c r="E11106" s="24">
        <v>173.71</v>
      </c>
    </row>
    <row r="11107" spans="2:5" ht="50.1" customHeight="1">
      <c r="B11107" s="23">
        <v>7212</v>
      </c>
      <c r="C11107" s="23" t="s">
        <v>11606</v>
      </c>
      <c r="D11107" s="23" t="s">
        <v>12296</v>
      </c>
      <c r="E11107" s="24">
        <v>192.34</v>
      </c>
    </row>
    <row r="11108" spans="2:5" ht="50.1" customHeight="1">
      <c r="B11108" s="23">
        <v>7229</v>
      </c>
      <c r="C11108" s="23" t="s">
        <v>11607</v>
      </c>
      <c r="D11108" s="23" t="s">
        <v>12296</v>
      </c>
      <c r="E11108" s="24">
        <v>127.19</v>
      </c>
    </row>
    <row r="11109" spans="2:5" ht="50.1" customHeight="1">
      <c r="B11109" s="23">
        <v>7230</v>
      </c>
      <c r="C11109" s="23" t="s">
        <v>11608</v>
      </c>
      <c r="D11109" s="23" t="s">
        <v>12296</v>
      </c>
      <c r="E11109" s="24">
        <v>202.69</v>
      </c>
    </row>
    <row r="11110" spans="2:5" ht="50.1" customHeight="1">
      <c r="B11110" s="23">
        <v>7231</v>
      </c>
      <c r="C11110" s="23" t="s">
        <v>11609</v>
      </c>
      <c r="D11110" s="23" t="s">
        <v>12296</v>
      </c>
      <c r="E11110" s="24">
        <v>266.19</v>
      </c>
    </row>
    <row r="11111" spans="2:5" ht="50.1" customHeight="1">
      <c r="B11111" s="23">
        <v>7220</v>
      </c>
      <c r="C11111" s="23" t="s">
        <v>11610</v>
      </c>
      <c r="D11111" s="23" t="s">
        <v>12296</v>
      </c>
      <c r="E11111" s="24">
        <v>327.26</v>
      </c>
    </row>
    <row r="11112" spans="2:5" ht="50.1" customHeight="1">
      <c r="B11112" s="23">
        <v>34447</v>
      </c>
      <c r="C11112" s="23" t="s">
        <v>11611</v>
      </c>
      <c r="D11112" s="23" t="s">
        <v>12296</v>
      </c>
      <c r="E11112" s="24">
        <v>364.25</v>
      </c>
    </row>
    <row r="11113" spans="2:5" ht="50.1" customHeight="1">
      <c r="B11113" s="23">
        <v>7233</v>
      </c>
      <c r="C11113" s="23" t="s">
        <v>11612</v>
      </c>
      <c r="D11113" s="23" t="s">
        <v>12296</v>
      </c>
      <c r="E11113" s="24">
        <v>407.79</v>
      </c>
    </row>
    <row r="11114" spans="2:5" ht="50.1" customHeight="1">
      <c r="B11114" s="23">
        <v>42172</v>
      </c>
      <c r="C11114" s="23" t="s">
        <v>11613</v>
      </c>
      <c r="D11114" s="23" t="s">
        <v>12297</v>
      </c>
      <c r="E11114" s="24">
        <v>101.54</v>
      </c>
    </row>
    <row r="11115" spans="2:5" ht="50.1" customHeight="1">
      <c r="B11115" s="23">
        <v>39520</v>
      </c>
      <c r="C11115" s="23" t="s">
        <v>11614</v>
      </c>
      <c r="D11115" s="23" t="s">
        <v>12297</v>
      </c>
      <c r="E11115" s="24">
        <v>105.91</v>
      </c>
    </row>
    <row r="11116" spans="2:5" ht="50.1" customHeight="1">
      <c r="B11116" s="23">
        <v>39521</v>
      </c>
      <c r="C11116" s="23" t="s">
        <v>11615</v>
      </c>
      <c r="D11116" s="23" t="s">
        <v>12297</v>
      </c>
      <c r="E11116" s="24">
        <v>113.44</v>
      </c>
    </row>
    <row r="11117" spans="2:5" ht="50.1" customHeight="1">
      <c r="B11117" s="23">
        <v>39522</v>
      </c>
      <c r="C11117" s="23" t="s">
        <v>11616</v>
      </c>
      <c r="D11117" s="23" t="s">
        <v>12297</v>
      </c>
      <c r="E11117" s="24">
        <v>90.7</v>
      </c>
    </row>
    <row r="11118" spans="2:5" ht="50.1" customHeight="1">
      <c r="B11118" s="23">
        <v>7246</v>
      </c>
      <c r="C11118" s="23" t="s">
        <v>11617</v>
      </c>
      <c r="D11118" s="23" t="s">
        <v>12296</v>
      </c>
      <c r="E11118" s="24">
        <v>26.08</v>
      </c>
    </row>
    <row r="11119" spans="2:5" ht="50.1" customHeight="1">
      <c r="B11119" s="23">
        <v>12869</v>
      </c>
      <c r="C11119" s="23" t="s">
        <v>11618</v>
      </c>
      <c r="D11119" s="23" t="s">
        <v>12331</v>
      </c>
      <c r="E11119" s="24">
        <v>18.079999999999998</v>
      </c>
    </row>
    <row r="11120" spans="2:5" ht="50.1" customHeight="1">
      <c r="B11120" s="23">
        <v>41097</v>
      </c>
      <c r="C11120" s="23" t="s">
        <v>11619</v>
      </c>
      <c r="D11120" s="23" t="s">
        <v>12304</v>
      </c>
      <c r="E11120" s="24">
        <v>3202.44</v>
      </c>
    </row>
    <row r="11121" spans="2:5" ht="50.1" customHeight="1">
      <c r="B11121" s="23">
        <v>1574</v>
      </c>
      <c r="C11121" s="23" t="s">
        <v>11620</v>
      </c>
      <c r="D11121" s="23" t="s">
        <v>12296</v>
      </c>
      <c r="E11121" s="24">
        <v>0.99</v>
      </c>
    </row>
    <row r="11122" spans="2:5" ht="50.1" customHeight="1">
      <c r="B11122" s="23">
        <v>1581</v>
      </c>
      <c r="C11122" s="23" t="s">
        <v>11621</v>
      </c>
      <c r="D11122" s="23" t="s">
        <v>12296</v>
      </c>
      <c r="E11122" s="24">
        <v>6.87</v>
      </c>
    </row>
    <row r="11123" spans="2:5" ht="50.1" customHeight="1">
      <c r="B11123" s="23">
        <v>1575</v>
      </c>
      <c r="C11123" s="23" t="s">
        <v>11622</v>
      </c>
      <c r="D11123" s="23" t="s">
        <v>12296</v>
      </c>
      <c r="E11123" s="24">
        <v>1.17</v>
      </c>
    </row>
    <row r="11124" spans="2:5" ht="50.1" customHeight="1">
      <c r="B11124" s="23">
        <v>1570</v>
      </c>
      <c r="C11124" s="23" t="s">
        <v>11623</v>
      </c>
      <c r="D11124" s="23" t="s">
        <v>12296</v>
      </c>
      <c r="E11124" s="24">
        <v>0.59</v>
      </c>
    </row>
    <row r="11125" spans="2:5" ht="50.1" customHeight="1">
      <c r="B11125" s="23">
        <v>1576</v>
      </c>
      <c r="C11125" s="23" t="s">
        <v>11624</v>
      </c>
      <c r="D11125" s="23" t="s">
        <v>12296</v>
      </c>
      <c r="E11125" s="24">
        <v>1.62</v>
      </c>
    </row>
    <row r="11126" spans="2:5" ht="50.1" customHeight="1">
      <c r="B11126" s="23">
        <v>1577</v>
      </c>
      <c r="C11126" s="23" t="s">
        <v>11625</v>
      </c>
      <c r="D11126" s="23" t="s">
        <v>12296</v>
      </c>
      <c r="E11126" s="24">
        <v>1.83</v>
      </c>
    </row>
    <row r="11127" spans="2:5" ht="50.1" customHeight="1">
      <c r="B11127" s="23">
        <v>1571</v>
      </c>
      <c r="C11127" s="23" t="s">
        <v>11626</v>
      </c>
      <c r="D11127" s="23" t="s">
        <v>12296</v>
      </c>
      <c r="E11127" s="24">
        <v>0.77</v>
      </c>
    </row>
    <row r="11128" spans="2:5" ht="50.1" customHeight="1">
      <c r="B11128" s="23">
        <v>1578</v>
      </c>
      <c r="C11128" s="23" t="s">
        <v>11627</v>
      </c>
      <c r="D11128" s="23" t="s">
        <v>12296</v>
      </c>
      <c r="E11128" s="24">
        <v>3.18</v>
      </c>
    </row>
    <row r="11129" spans="2:5" ht="50.1" customHeight="1">
      <c r="B11129" s="23">
        <v>1573</v>
      </c>
      <c r="C11129" s="23" t="s">
        <v>11628</v>
      </c>
      <c r="D11129" s="23" t="s">
        <v>12296</v>
      </c>
      <c r="E11129" s="24">
        <v>0.91</v>
      </c>
    </row>
    <row r="11130" spans="2:5" ht="50.1" customHeight="1">
      <c r="B11130" s="23">
        <v>1579</v>
      </c>
      <c r="C11130" s="23" t="s">
        <v>11629</v>
      </c>
      <c r="D11130" s="23" t="s">
        <v>12296</v>
      </c>
      <c r="E11130" s="24">
        <v>3.96</v>
      </c>
    </row>
    <row r="11131" spans="2:5" ht="50.1" customHeight="1">
      <c r="B11131" s="23">
        <v>1580</v>
      </c>
      <c r="C11131" s="23" t="s">
        <v>11630</v>
      </c>
      <c r="D11131" s="23" t="s">
        <v>12296</v>
      </c>
      <c r="E11131" s="24">
        <v>4.88</v>
      </c>
    </row>
    <row r="11132" spans="2:5" ht="50.1" customHeight="1">
      <c r="B11132" s="23">
        <v>7571</v>
      </c>
      <c r="C11132" s="23" t="s">
        <v>11631</v>
      </c>
      <c r="D11132" s="23" t="s">
        <v>12296</v>
      </c>
      <c r="E11132" s="24">
        <v>7.05</v>
      </c>
    </row>
    <row r="11133" spans="2:5" ht="50.1" customHeight="1">
      <c r="B11133" s="23">
        <v>39321</v>
      </c>
      <c r="C11133" s="23" t="s">
        <v>11632</v>
      </c>
      <c r="D11133" s="23" t="s">
        <v>12296</v>
      </c>
      <c r="E11133" s="24">
        <v>9.82</v>
      </c>
    </row>
    <row r="11134" spans="2:5" ht="50.1" customHeight="1">
      <c r="B11134" s="23">
        <v>39319</v>
      </c>
      <c r="C11134" s="23" t="s">
        <v>11633</v>
      </c>
      <c r="D11134" s="23" t="s">
        <v>12296</v>
      </c>
      <c r="E11134" s="24">
        <v>3.83</v>
      </c>
    </row>
    <row r="11135" spans="2:5" ht="50.1" customHeight="1">
      <c r="B11135" s="23">
        <v>39320</v>
      </c>
      <c r="C11135" s="23" t="s">
        <v>11634</v>
      </c>
      <c r="D11135" s="23" t="s">
        <v>12296</v>
      </c>
      <c r="E11135" s="24">
        <v>6.37</v>
      </c>
    </row>
    <row r="11136" spans="2:5" ht="50.1" customHeight="1">
      <c r="B11136" s="23">
        <v>1591</v>
      </c>
      <c r="C11136" s="23" t="s">
        <v>11635</v>
      </c>
      <c r="D11136" s="23" t="s">
        <v>12296</v>
      </c>
      <c r="E11136" s="24">
        <v>15.14</v>
      </c>
    </row>
    <row r="11137" spans="2:5" ht="50.1" customHeight="1">
      <c r="B11137" s="23">
        <v>1547</v>
      </c>
      <c r="C11137" s="23" t="s">
        <v>11636</v>
      </c>
      <c r="D11137" s="23" t="s">
        <v>12296</v>
      </c>
      <c r="E11137" s="24">
        <v>79.37</v>
      </c>
    </row>
    <row r="11138" spans="2:5" ht="50.1" customHeight="1">
      <c r="B11138" s="23">
        <v>38196</v>
      </c>
      <c r="C11138" s="23" t="s">
        <v>11637</v>
      </c>
      <c r="D11138" s="23" t="s">
        <v>12296</v>
      </c>
      <c r="E11138" s="24">
        <v>15.46</v>
      </c>
    </row>
    <row r="11139" spans="2:5" ht="50.1" customHeight="1">
      <c r="B11139" s="23">
        <v>1543</v>
      </c>
      <c r="C11139" s="23" t="s">
        <v>11638</v>
      </c>
      <c r="D11139" s="23" t="s">
        <v>12296</v>
      </c>
      <c r="E11139" s="24">
        <v>16.43</v>
      </c>
    </row>
    <row r="11140" spans="2:5" ht="50.1" customHeight="1">
      <c r="B11140" s="23">
        <v>1585</v>
      </c>
      <c r="C11140" s="23" t="s">
        <v>11639</v>
      </c>
      <c r="D11140" s="23" t="s">
        <v>12296</v>
      </c>
      <c r="E11140" s="24">
        <v>3.18</v>
      </c>
    </row>
    <row r="11141" spans="2:5" ht="50.1" customHeight="1">
      <c r="B11141" s="23">
        <v>1593</v>
      </c>
      <c r="C11141" s="23" t="s">
        <v>11640</v>
      </c>
      <c r="D11141" s="23" t="s">
        <v>12296</v>
      </c>
      <c r="E11141" s="24">
        <v>16.89</v>
      </c>
    </row>
    <row r="11142" spans="2:5" ht="50.1" customHeight="1">
      <c r="B11142" s="23">
        <v>11838</v>
      </c>
      <c r="C11142" s="23" t="s">
        <v>11641</v>
      </c>
      <c r="D11142" s="23" t="s">
        <v>12296</v>
      </c>
      <c r="E11142" s="24">
        <v>22.29</v>
      </c>
    </row>
    <row r="11143" spans="2:5" ht="50.1" customHeight="1">
      <c r="B11143" s="23">
        <v>1594</v>
      </c>
      <c r="C11143" s="23" t="s">
        <v>11642</v>
      </c>
      <c r="D11143" s="23" t="s">
        <v>12296</v>
      </c>
      <c r="E11143" s="24">
        <v>22.53</v>
      </c>
    </row>
    <row r="11144" spans="2:5" ht="50.1" customHeight="1">
      <c r="B11144" s="23">
        <v>1586</v>
      </c>
      <c r="C11144" s="23" t="s">
        <v>11643</v>
      </c>
      <c r="D11144" s="23" t="s">
        <v>12296</v>
      </c>
      <c r="E11144" s="24">
        <v>4.0199999999999996</v>
      </c>
    </row>
    <row r="11145" spans="2:5" ht="50.1" customHeight="1">
      <c r="B11145" s="23">
        <v>11839</v>
      </c>
      <c r="C11145" s="23" t="s">
        <v>11644</v>
      </c>
      <c r="D11145" s="23" t="s">
        <v>12296</v>
      </c>
      <c r="E11145" s="24">
        <v>32.43</v>
      </c>
    </row>
    <row r="11146" spans="2:5" ht="50.1" customHeight="1">
      <c r="B11146" s="23">
        <v>1587</v>
      </c>
      <c r="C11146" s="23" t="s">
        <v>11645</v>
      </c>
      <c r="D11146" s="23" t="s">
        <v>12296</v>
      </c>
      <c r="E11146" s="24">
        <v>4.0999999999999996</v>
      </c>
    </row>
    <row r="11147" spans="2:5" ht="50.1" customHeight="1">
      <c r="B11147" s="23">
        <v>1545</v>
      </c>
      <c r="C11147" s="23" t="s">
        <v>11646</v>
      </c>
      <c r="D11147" s="23" t="s">
        <v>12296</v>
      </c>
      <c r="E11147" s="24">
        <v>38.92</v>
      </c>
    </row>
    <row r="11148" spans="2:5" ht="50.1" customHeight="1">
      <c r="B11148" s="23">
        <v>1588</v>
      </c>
      <c r="C11148" s="23" t="s">
        <v>11647</v>
      </c>
      <c r="D11148" s="23" t="s">
        <v>12296</v>
      </c>
      <c r="E11148" s="24">
        <v>5.62</v>
      </c>
    </row>
    <row r="11149" spans="2:5" ht="50.1" customHeight="1">
      <c r="B11149" s="23">
        <v>1535</v>
      </c>
      <c r="C11149" s="23" t="s">
        <v>11648</v>
      </c>
      <c r="D11149" s="23" t="s">
        <v>12296</v>
      </c>
      <c r="E11149" s="24">
        <v>3.24</v>
      </c>
    </row>
    <row r="11150" spans="2:5" ht="50.1" customHeight="1">
      <c r="B11150" s="23">
        <v>1589</v>
      </c>
      <c r="C11150" s="23" t="s">
        <v>11649</v>
      </c>
      <c r="D11150" s="23" t="s">
        <v>12296</v>
      </c>
      <c r="E11150" s="24">
        <v>5.8</v>
      </c>
    </row>
    <row r="11151" spans="2:5" ht="50.1" customHeight="1">
      <c r="B11151" s="23">
        <v>1546</v>
      </c>
      <c r="C11151" s="23" t="s">
        <v>11650</v>
      </c>
      <c r="D11151" s="23" t="s">
        <v>12296</v>
      </c>
      <c r="E11151" s="24">
        <v>65.680000000000007</v>
      </c>
    </row>
    <row r="11152" spans="2:5" ht="50.1" customHeight="1">
      <c r="B11152" s="23">
        <v>1590</v>
      </c>
      <c r="C11152" s="23" t="s">
        <v>11651</v>
      </c>
      <c r="D11152" s="23" t="s">
        <v>12296</v>
      </c>
      <c r="E11152" s="24">
        <v>10.210000000000001</v>
      </c>
    </row>
    <row r="11153" spans="2:5" ht="50.1" customHeight="1">
      <c r="B11153" s="23">
        <v>1542</v>
      </c>
      <c r="C11153" s="23" t="s">
        <v>11652</v>
      </c>
      <c r="D11153" s="23" t="s">
        <v>12296</v>
      </c>
      <c r="E11153" s="24">
        <v>13.53</v>
      </c>
    </row>
    <row r="11154" spans="2:5" ht="50.1" customHeight="1">
      <c r="B11154" s="23">
        <v>38415</v>
      </c>
      <c r="C11154" s="23" t="s">
        <v>11653</v>
      </c>
      <c r="D11154" s="23" t="s">
        <v>12296</v>
      </c>
      <c r="E11154" s="24">
        <v>630.44000000000005</v>
      </c>
    </row>
    <row r="11155" spans="2:5" ht="50.1" customHeight="1">
      <c r="B11155" s="23">
        <v>38414</v>
      </c>
      <c r="C11155" s="23" t="s">
        <v>11654</v>
      </c>
      <c r="D11155" s="23" t="s">
        <v>12296</v>
      </c>
      <c r="E11155" s="24">
        <v>884.82</v>
      </c>
    </row>
    <row r="11156" spans="2:5" ht="50.1" customHeight="1">
      <c r="B11156" s="23">
        <v>38128</v>
      </c>
      <c r="C11156" s="23" t="s">
        <v>11655</v>
      </c>
      <c r="D11156" s="23" t="s">
        <v>12334</v>
      </c>
      <c r="E11156" s="24">
        <v>0.47</v>
      </c>
    </row>
    <row r="11157" spans="2:5" ht="50.1" customHeight="1">
      <c r="B11157" s="23">
        <v>7253</v>
      </c>
      <c r="C11157" s="23" t="s">
        <v>11656</v>
      </c>
      <c r="D11157" s="23" t="s">
        <v>12300</v>
      </c>
      <c r="E11157" s="24">
        <v>100.71</v>
      </c>
    </row>
    <row r="11158" spans="2:5" ht="50.1" customHeight="1">
      <c r="B11158" s="23">
        <v>4806</v>
      </c>
      <c r="C11158" s="23" t="s">
        <v>11657</v>
      </c>
      <c r="D11158" s="23" t="s">
        <v>12293</v>
      </c>
      <c r="E11158" s="24">
        <v>8.4499999999999993</v>
      </c>
    </row>
    <row r="11159" spans="2:5" ht="50.1" customHeight="1">
      <c r="B11159" s="23">
        <v>34401</v>
      </c>
      <c r="C11159" s="23" t="s">
        <v>11658</v>
      </c>
      <c r="D11159" s="23" t="s">
        <v>12296</v>
      </c>
      <c r="E11159" s="24">
        <v>0.87</v>
      </c>
    </row>
    <row r="11160" spans="2:5" ht="50.1" customHeight="1">
      <c r="B11160" s="23">
        <v>7258</v>
      </c>
      <c r="C11160" s="23" t="s">
        <v>11659</v>
      </c>
      <c r="D11160" s="23" t="s">
        <v>12296</v>
      </c>
      <c r="E11160" s="24">
        <v>0.27</v>
      </c>
    </row>
    <row r="11161" spans="2:5" ht="50.1" customHeight="1">
      <c r="B11161" s="23">
        <v>7260</v>
      </c>
      <c r="C11161" s="23" t="s">
        <v>11660</v>
      </c>
      <c r="D11161" s="23" t="s">
        <v>12296</v>
      </c>
      <c r="E11161" s="24">
        <v>0.84</v>
      </c>
    </row>
    <row r="11162" spans="2:5" ht="50.1" customHeight="1">
      <c r="B11162" s="23">
        <v>7256</v>
      </c>
      <c r="C11162" s="23" t="s">
        <v>11661</v>
      </c>
      <c r="D11162" s="23" t="s">
        <v>12296</v>
      </c>
      <c r="E11162" s="24">
        <v>0.49</v>
      </c>
    </row>
    <row r="11163" spans="2:5" ht="50.1" customHeight="1">
      <c r="B11163" s="23">
        <v>34400</v>
      </c>
      <c r="C11163" s="23" t="s">
        <v>11662</v>
      </c>
      <c r="D11163" s="23" t="s">
        <v>12296</v>
      </c>
      <c r="E11163" s="24">
        <v>2.12</v>
      </c>
    </row>
    <row r="11164" spans="2:5" ht="50.1" customHeight="1">
      <c r="B11164" s="23">
        <v>10617</v>
      </c>
      <c r="C11164" s="23" t="s">
        <v>11663</v>
      </c>
      <c r="D11164" s="23" t="s">
        <v>12296</v>
      </c>
      <c r="E11164" s="24">
        <v>2.96</v>
      </c>
    </row>
    <row r="11165" spans="2:5" ht="50.1" customHeight="1">
      <c r="B11165" s="23">
        <v>7274</v>
      </c>
      <c r="C11165" s="23" t="s">
        <v>11664</v>
      </c>
      <c r="D11165" s="23" t="s">
        <v>12296</v>
      </c>
      <c r="E11165" s="24">
        <v>23.24</v>
      </c>
    </row>
    <row r="11166" spans="2:5" ht="50.1" customHeight="1">
      <c r="B11166" s="23">
        <v>7284</v>
      </c>
      <c r="C11166" s="23" t="s">
        <v>11665</v>
      </c>
      <c r="D11166" s="23" t="s">
        <v>12296</v>
      </c>
      <c r="E11166" s="24">
        <v>1769.97</v>
      </c>
    </row>
    <row r="11167" spans="2:5" ht="50.1" customHeight="1">
      <c r="B11167" s="23">
        <v>11663</v>
      </c>
      <c r="C11167" s="23" t="s">
        <v>11666</v>
      </c>
      <c r="D11167" s="23" t="s">
        <v>12296</v>
      </c>
      <c r="E11167" s="24">
        <v>191.19</v>
      </c>
    </row>
    <row r="11168" spans="2:5" ht="50.1" customHeight="1">
      <c r="B11168" s="23">
        <v>38121</v>
      </c>
      <c r="C11168" s="23" t="s">
        <v>11667</v>
      </c>
      <c r="D11168" s="23" t="s">
        <v>7079</v>
      </c>
      <c r="E11168" s="24">
        <v>12.95</v>
      </c>
    </row>
    <row r="11169" spans="2:5" ht="50.1" customHeight="1">
      <c r="B11169" s="23">
        <v>7343</v>
      </c>
      <c r="C11169" s="23" t="s">
        <v>11668</v>
      </c>
      <c r="D11169" s="23" t="s">
        <v>7079</v>
      </c>
      <c r="E11169" s="24">
        <v>13.11</v>
      </c>
    </row>
    <row r="11170" spans="2:5" ht="50.1" customHeight="1">
      <c r="B11170" s="23">
        <v>7287</v>
      </c>
      <c r="C11170" s="23" t="s">
        <v>11669</v>
      </c>
      <c r="D11170" s="23" t="s">
        <v>9320</v>
      </c>
      <c r="E11170" s="24">
        <v>82.65</v>
      </c>
    </row>
    <row r="11171" spans="2:5" ht="50.1" customHeight="1">
      <c r="B11171" s="23">
        <v>7350</v>
      </c>
      <c r="C11171" s="23" t="s">
        <v>11670</v>
      </c>
      <c r="D11171" s="23" t="s">
        <v>7079</v>
      </c>
      <c r="E11171" s="24">
        <v>18.34</v>
      </c>
    </row>
    <row r="11172" spans="2:5" ht="50.1" customHeight="1">
      <c r="B11172" s="23">
        <v>7348</v>
      </c>
      <c r="C11172" s="23" t="s">
        <v>11671</v>
      </c>
      <c r="D11172" s="23" t="s">
        <v>7079</v>
      </c>
      <c r="E11172" s="24">
        <v>10.28</v>
      </c>
    </row>
    <row r="11173" spans="2:5" ht="50.1" customHeight="1">
      <c r="B11173" s="23">
        <v>7347</v>
      </c>
      <c r="C11173" s="23" t="s">
        <v>11671</v>
      </c>
      <c r="D11173" s="23" t="s">
        <v>9320</v>
      </c>
      <c r="E11173" s="24">
        <v>37.03</v>
      </c>
    </row>
    <row r="11174" spans="2:5" ht="50.1" customHeight="1">
      <c r="B11174" s="23">
        <v>7355</v>
      </c>
      <c r="C11174" s="23" t="s">
        <v>11672</v>
      </c>
      <c r="D11174" s="23" t="s">
        <v>9320</v>
      </c>
      <c r="E11174" s="24">
        <v>55.5</v>
      </c>
    </row>
    <row r="11175" spans="2:5" ht="50.1" customHeight="1">
      <c r="B11175" s="23">
        <v>7356</v>
      </c>
      <c r="C11175" s="23" t="s">
        <v>11673</v>
      </c>
      <c r="D11175" s="23" t="s">
        <v>7079</v>
      </c>
      <c r="E11175" s="24">
        <v>15.42</v>
      </c>
    </row>
    <row r="11176" spans="2:5" ht="50.1" customHeight="1">
      <c r="B11176" s="23">
        <v>7313</v>
      </c>
      <c r="C11176" s="23" t="s">
        <v>11674</v>
      </c>
      <c r="D11176" s="23" t="s">
        <v>7079</v>
      </c>
      <c r="E11176" s="24">
        <v>13.33</v>
      </c>
    </row>
    <row r="11177" spans="2:5" ht="50.1" customHeight="1">
      <c r="B11177" s="23">
        <v>7319</v>
      </c>
      <c r="C11177" s="23" t="s">
        <v>11675</v>
      </c>
      <c r="D11177" s="23" t="s">
        <v>7079</v>
      </c>
      <c r="E11177" s="24">
        <v>7.63</v>
      </c>
    </row>
    <row r="11178" spans="2:5" ht="50.1" customHeight="1">
      <c r="B11178" s="23">
        <v>38119</v>
      </c>
      <c r="C11178" s="23" t="s">
        <v>11676</v>
      </c>
      <c r="D11178" s="23" t="s">
        <v>7079</v>
      </c>
      <c r="E11178" s="24">
        <v>70.75</v>
      </c>
    </row>
    <row r="11179" spans="2:5" ht="50.1" customHeight="1">
      <c r="B11179" s="23">
        <v>7314</v>
      </c>
      <c r="C11179" s="23" t="s">
        <v>11677</v>
      </c>
      <c r="D11179" s="23" t="s">
        <v>7079</v>
      </c>
      <c r="E11179" s="24">
        <v>76.25</v>
      </c>
    </row>
    <row r="11180" spans="2:5" ht="50.1" customHeight="1">
      <c r="B11180" s="23">
        <v>38131</v>
      </c>
      <c r="C11180" s="23" t="s">
        <v>11678</v>
      </c>
      <c r="D11180" s="23" t="s">
        <v>7079</v>
      </c>
      <c r="E11180" s="24">
        <v>71.38</v>
      </c>
    </row>
    <row r="11181" spans="2:5" ht="50.1" customHeight="1">
      <c r="B11181" s="23">
        <v>7304</v>
      </c>
      <c r="C11181" s="23" t="s">
        <v>11679</v>
      </c>
      <c r="D11181" s="23" t="s">
        <v>7079</v>
      </c>
      <c r="E11181" s="24">
        <v>61.67</v>
      </c>
    </row>
    <row r="11182" spans="2:5" ht="50.1" customHeight="1">
      <c r="B11182" s="23">
        <v>7293</v>
      </c>
      <c r="C11182" s="23" t="s">
        <v>11680</v>
      </c>
      <c r="D11182" s="23" t="s">
        <v>7079</v>
      </c>
      <c r="E11182" s="24">
        <v>27.65</v>
      </c>
    </row>
    <row r="11183" spans="2:5" ht="50.1" customHeight="1">
      <c r="B11183" s="23">
        <v>7311</v>
      </c>
      <c r="C11183" s="23" t="s">
        <v>11681</v>
      </c>
      <c r="D11183" s="23" t="s">
        <v>7079</v>
      </c>
      <c r="E11183" s="24">
        <v>26.75</v>
      </c>
    </row>
    <row r="11184" spans="2:5" ht="50.1" customHeight="1">
      <c r="B11184" s="23">
        <v>7292</v>
      </c>
      <c r="C11184" s="23" t="s">
        <v>11682</v>
      </c>
      <c r="D11184" s="23" t="s">
        <v>7079</v>
      </c>
      <c r="E11184" s="24">
        <v>25.97</v>
      </c>
    </row>
    <row r="11185" spans="2:5" ht="50.1" customHeight="1">
      <c r="B11185" s="23">
        <v>7288</v>
      </c>
      <c r="C11185" s="23" t="s">
        <v>11683</v>
      </c>
      <c r="D11185" s="23" t="s">
        <v>7079</v>
      </c>
      <c r="E11185" s="24">
        <v>29.43</v>
      </c>
    </row>
    <row r="11186" spans="2:5" ht="50.1" customHeight="1">
      <c r="B11186" s="23">
        <v>35693</v>
      </c>
      <c r="C11186" s="23" t="s">
        <v>11684</v>
      </c>
      <c r="D11186" s="23" t="s">
        <v>7079</v>
      </c>
      <c r="E11186" s="24">
        <v>7.07</v>
      </c>
    </row>
    <row r="11187" spans="2:5" ht="50.1" customHeight="1">
      <c r="B11187" s="23">
        <v>35692</v>
      </c>
      <c r="C11187" s="23" t="s">
        <v>11685</v>
      </c>
      <c r="D11187" s="23" t="s">
        <v>7079</v>
      </c>
      <c r="E11187" s="24">
        <v>37.92</v>
      </c>
    </row>
    <row r="11188" spans="2:5" ht="50.1" customHeight="1">
      <c r="B11188" s="23">
        <v>7344</v>
      </c>
      <c r="C11188" s="23" t="s">
        <v>11686</v>
      </c>
      <c r="D11188" s="23" t="s">
        <v>9320</v>
      </c>
      <c r="E11188" s="24">
        <v>47.98</v>
      </c>
    </row>
    <row r="11189" spans="2:5" ht="50.1" customHeight="1">
      <c r="B11189" s="23">
        <v>7345</v>
      </c>
      <c r="C11189" s="23" t="s">
        <v>11687</v>
      </c>
      <c r="D11189" s="23" t="s">
        <v>7079</v>
      </c>
      <c r="E11189" s="24">
        <v>13.32</v>
      </c>
    </row>
    <row r="11190" spans="2:5" ht="50.1" customHeight="1">
      <c r="B11190" s="23">
        <v>35691</v>
      </c>
      <c r="C11190" s="23" t="s">
        <v>11688</v>
      </c>
      <c r="D11190" s="23" t="s">
        <v>7079</v>
      </c>
      <c r="E11190" s="24">
        <v>10.53</v>
      </c>
    </row>
    <row r="11191" spans="2:5" ht="50.1" customHeight="1">
      <c r="B11191" s="23">
        <v>7342</v>
      </c>
      <c r="C11191" s="23" t="s">
        <v>11689</v>
      </c>
      <c r="D11191" s="23" t="s">
        <v>12334</v>
      </c>
      <c r="E11191" s="24">
        <v>1.46</v>
      </c>
    </row>
    <row r="11192" spans="2:5" ht="50.1" customHeight="1">
      <c r="B11192" s="23">
        <v>7306</v>
      </c>
      <c r="C11192" s="23" t="s">
        <v>11690</v>
      </c>
      <c r="D11192" s="23" t="s">
        <v>7079</v>
      </c>
      <c r="E11192" s="24">
        <v>31.71</v>
      </c>
    </row>
    <row r="11193" spans="2:5" ht="50.1" customHeight="1">
      <c r="B11193" s="23">
        <v>154</v>
      </c>
      <c r="C11193" s="23" t="s">
        <v>11691</v>
      </c>
      <c r="D11193" s="23" t="s">
        <v>7079</v>
      </c>
      <c r="E11193" s="24">
        <v>36.68</v>
      </c>
    </row>
    <row r="11194" spans="2:5" ht="50.1" customHeight="1">
      <c r="B11194" s="23">
        <v>7338</v>
      </c>
      <c r="C11194" s="23" t="s">
        <v>11692</v>
      </c>
      <c r="D11194" s="23" t="s">
        <v>12334</v>
      </c>
      <c r="E11194" s="24">
        <v>24.45</v>
      </c>
    </row>
    <row r="11195" spans="2:5" ht="50.1" customHeight="1">
      <c r="B11195" s="23">
        <v>39574</v>
      </c>
      <c r="C11195" s="23" t="s">
        <v>11693</v>
      </c>
      <c r="D11195" s="23" t="s">
        <v>12296</v>
      </c>
      <c r="E11195" s="24">
        <v>2.19</v>
      </c>
    </row>
    <row r="11196" spans="2:5" ht="50.1" customHeight="1">
      <c r="B11196" s="23">
        <v>11060</v>
      </c>
      <c r="C11196" s="23" t="s">
        <v>11694</v>
      </c>
      <c r="D11196" s="23" t="s">
        <v>12296</v>
      </c>
      <c r="E11196" s="24">
        <v>27.3</v>
      </c>
    </row>
    <row r="11197" spans="2:5" ht="50.1" customHeight="1">
      <c r="B11197" s="23">
        <v>37401</v>
      </c>
      <c r="C11197" s="23" t="s">
        <v>11695</v>
      </c>
      <c r="D11197" s="23" t="s">
        <v>12296</v>
      </c>
      <c r="E11197" s="24">
        <v>36.85</v>
      </c>
    </row>
    <row r="11198" spans="2:5" ht="50.1" customHeight="1">
      <c r="B11198" s="23">
        <v>7525</v>
      </c>
      <c r="C11198" s="23" t="s">
        <v>11696</v>
      </c>
      <c r="D11198" s="23" t="s">
        <v>12296</v>
      </c>
      <c r="E11198" s="24">
        <v>30.97</v>
      </c>
    </row>
    <row r="11199" spans="2:5" ht="50.1" customHeight="1">
      <c r="B11199" s="23">
        <v>7524</v>
      </c>
      <c r="C11199" s="23" t="s">
        <v>11697</v>
      </c>
      <c r="D11199" s="23" t="s">
        <v>12296</v>
      </c>
      <c r="E11199" s="24">
        <v>29.18</v>
      </c>
    </row>
    <row r="11200" spans="2:5" ht="50.1" customHeight="1">
      <c r="B11200" s="23">
        <v>38105</v>
      </c>
      <c r="C11200" s="23" t="s">
        <v>11698</v>
      </c>
      <c r="D11200" s="23" t="s">
        <v>12296</v>
      </c>
      <c r="E11200" s="24">
        <v>7.49</v>
      </c>
    </row>
    <row r="11201" spans="2:5" ht="50.1" customHeight="1">
      <c r="B11201" s="23">
        <v>38084</v>
      </c>
      <c r="C11201" s="23" t="s">
        <v>11699</v>
      </c>
      <c r="D11201" s="23" t="s">
        <v>12296</v>
      </c>
      <c r="E11201" s="24">
        <v>10.65</v>
      </c>
    </row>
    <row r="11202" spans="2:5" ht="50.1" customHeight="1">
      <c r="B11202" s="23">
        <v>38103</v>
      </c>
      <c r="C11202" s="23" t="s">
        <v>11700</v>
      </c>
      <c r="D11202" s="23" t="s">
        <v>12296</v>
      </c>
      <c r="E11202" s="24">
        <v>11.25</v>
      </c>
    </row>
    <row r="11203" spans="2:5" ht="50.1" customHeight="1">
      <c r="B11203" s="23">
        <v>38082</v>
      </c>
      <c r="C11203" s="23" t="s">
        <v>11701</v>
      </c>
      <c r="D11203" s="23" t="s">
        <v>12296</v>
      </c>
      <c r="E11203" s="24">
        <v>13.86</v>
      </c>
    </row>
    <row r="11204" spans="2:5" ht="50.1" customHeight="1">
      <c r="B11204" s="23">
        <v>38104</v>
      </c>
      <c r="C11204" s="23" t="s">
        <v>11702</v>
      </c>
      <c r="D11204" s="23" t="s">
        <v>12296</v>
      </c>
      <c r="E11204" s="24">
        <v>22.03</v>
      </c>
    </row>
    <row r="11205" spans="2:5" ht="50.1" customHeight="1">
      <c r="B11205" s="23">
        <v>38083</v>
      </c>
      <c r="C11205" s="23" t="s">
        <v>11703</v>
      </c>
      <c r="D11205" s="23" t="s">
        <v>12296</v>
      </c>
      <c r="E11205" s="24">
        <v>24.46</v>
      </c>
    </row>
    <row r="11206" spans="2:5" ht="50.1" customHeight="1">
      <c r="B11206" s="23">
        <v>38101</v>
      </c>
      <c r="C11206" s="23" t="s">
        <v>11704</v>
      </c>
      <c r="D11206" s="23" t="s">
        <v>12296</v>
      </c>
      <c r="E11206" s="24">
        <v>5.35</v>
      </c>
    </row>
    <row r="11207" spans="2:5" ht="50.1" customHeight="1">
      <c r="B11207" s="23">
        <v>7528</v>
      </c>
      <c r="C11207" s="23" t="s">
        <v>11705</v>
      </c>
      <c r="D11207" s="23" t="s">
        <v>12296</v>
      </c>
      <c r="E11207" s="24">
        <v>6.29</v>
      </c>
    </row>
    <row r="11208" spans="2:5" ht="50.1" customHeight="1">
      <c r="B11208" s="23">
        <v>12147</v>
      </c>
      <c r="C11208" s="23" t="s">
        <v>11706</v>
      </c>
      <c r="D11208" s="23" t="s">
        <v>12296</v>
      </c>
      <c r="E11208" s="24">
        <v>9.59</v>
      </c>
    </row>
    <row r="11209" spans="2:5" ht="50.1" customHeight="1">
      <c r="B11209" s="23">
        <v>38075</v>
      </c>
      <c r="C11209" s="23" t="s">
        <v>11707</v>
      </c>
      <c r="D11209" s="23" t="s">
        <v>12296</v>
      </c>
      <c r="E11209" s="24">
        <v>10.89</v>
      </c>
    </row>
    <row r="11210" spans="2:5" ht="50.1" customHeight="1">
      <c r="B11210" s="23">
        <v>38102</v>
      </c>
      <c r="C11210" s="23" t="s">
        <v>11708</v>
      </c>
      <c r="D11210" s="23" t="s">
        <v>12296</v>
      </c>
      <c r="E11210" s="24">
        <v>6.84</v>
      </c>
    </row>
    <row r="11211" spans="2:5" ht="50.1" customHeight="1">
      <c r="B11211" s="23">
        <v>38076</v>
      </c>
      <c r="C11211" s="23" t="s">
        <v>11709</v>
      </c>
      <c r="D11211" s="23" t="s">
        <v>12296</v>
      </c>
      <c r="E11211" s="24">
        <v>12.21</v>
      </c>
    </row>
    <row r="11212" spans="2:5" ht="50.1" customHeight="1">
      <c r="B11212" s="23">
        <v>7592</v>
      </c>
      <c r="C11212" s="23" t="s">
        <v>11710</v>
      </c>
      <c r="D11212" s="23" t="s">
        <v>12331</v>
      </c>
      <c r="E11212" s="24">
        <v>24.71</v>
      </c>
    </row>
    <row r="11213" spans="2:5" ht="50.1" customHeight="1">
      <c r="B11213" s="23">
        <v>40820</v>
      </c>
      <c r="C11213" s="23" t="s">
        <v>11711</v>
      </c>
      <c r="D11213" s="23" t="s">
        <v>12304</v>
      </c>
      <c r="E11213" s="24">
        <v>4587.1000000000004</v>
      </c>
    </row>
    <row r="11214" spans="2:5" ht="50.1" customHeight="1">
      <c r="B11214" s="23">
        <v>11762</v>
      </c>
      <c r="C11214" s="23" t="s">
        <v>11712</v>
      </c>
      <c r="D11214" s="23" t="s">
        <v>12296</v>
      </c>
      <c r="E11214" s="24">
        <v>42.77</v>
      </c>
    </row>
    <row r="11215" spans="2:5" ht="50.1" customHeight="1">
      <c r="B11215" s="23">
        <v>13418</v>
      </c>
      <c r="C11215" s="23" t="s">
        <v>11713</v>
      </c>
      <c r="D11215" s="23" t="s">
        <v>12296</v>
      </c>
      <c r="E11215" s="24">
        <v>11.95</v>
      </c>
    </row>
    <row r="11216" spans="2:5" ht="50.1" customHeight="1">
      <c r="B11216" s="23">
        <v>13984</v>
      </c>
      <c r="C11216" s="23" t="s">
        <v>11714</v>
      </c>
      <c r="D11216" s="23" t="s">
        <v>12296</v>
      </c>
      <c r="E11216" s="24">
        <v>29.89</v>
      </c>
    </row>
    <row r="11217" spans="2:5" ht="50.1" customHeight="1">
      <c r="B11217" s="23">
        <v>11772</v>
      </c>
      <c r="C11217" s="23" t="s">
        <v>11715</v>
      </c>
      <c r="D11217" s="23" t="s">
        <v>12296</v>
      </c>
      <c r="E11217" s="24">
        <v>72.59</v>
      </c>
    </row>
    <row r="11218" spans="2:5" ht="50.1" customHeight="1">
      <c r="B11218" s="23">
        <v>36795</v>
      </c>
      <c r="C11218" s="23" t="s">
        <v>11716</v>
      </c>
      <c r="D11218" s="23" t="s">
        <v>12296</v>
      </c>
      <c r="E11218" s="24">
        <v>466.86</v>
      </c>
    </row>
    <row r="11219" spans="2:5" ht="50.1" customHeight="1">
      <c r="B11219" s="23">
        <v>36796</v>
      </c>
      <c r="C11219" s="23" t="s">
        <v>11717</v>
      </c>
      <c r="D11219" s="23" t="s">
        <v>12296</v>
      </c>
      <c r="E11219" s="24">
        <v>120.2</v>
      </c>
    </row>
    <row r="11220" spans="2:5" ht="50.1" customHeight="1">
      <c r="B11220" s="23">
        <v>36791</v>
      </c>
      <c r="C11220" s="23" t="s">
        <v>11718</v>
      </c>
      <c r="D11220" s="23" t="s">
        <v>12296</v>
      </c>
      <c r="E11220" s="24">
        <v>61.93</v>
      </c>
    </row>
    <row r="11221" spans="2:5" ht="50.1" customHeight="1">
      <c r="B11221" s="23">
        <v>13415</v>
      </c>
      <c r="C11221" s="23" t="s">
        <v>11719</v>
      </c>
      <c r="D11221" s="23" t="s">
        <v>12296</v>
      </c>
      <c r="E11221" s="24">
        <v>36</v>
      </c>
    </row>
    <row r="11222" spans="2:5" ht="50.1" customHeight="1">
      <c r="B11222" s="23">
        <v>36792</v>
      </c>
      <c r="C11222" s="23" t="s">
        <v>11720</v>
      </c>
      <c r="D11222" s="23" t="s">
        <v>12296</v>
      </c>
      <c r="E11222" s="24">
        <v>118.38</v>
      </c>
    </row>
    <row r="11223" spans="2:5" ht="50.1" customHeight="1">
      <c r="B11223" s="23">
        <v>11773</v>
      </c>
      <c r="C11223" s="23" t="s">
        <v>11721</v>
      </c>
      <c r="D11223" s="23" t="s">
        <v>12296</v>
      </c>
      <c r="E11223" s="24">
        <v>69.3</v>
      </c>
    </row>
    <row r="11224" spans="2:5" ht="50.1" customHeight="1">
      <c r="B11224" s="23">
        <v>11775</v>
      </c>
      <c r="C11224" s="23" t="s">
        <v>11722</v>
      </c>
      <c r="D11224" s="23" t="s">
        <v>12296</v>
      </c>
      <c r="E11224" s="24">
        <v>72.36</v>
      </c>
    </row>
    <row r="11225" spans="2:5" ht="50.1" customHeight="1">
      <c r="B11225" s="23">
        <v>13983</v>
      </c>
      <c r="C11225" s="23" t="s">
        <v>11723</v>
      </c>
      <c r="D11225" s="23" t="s">
        <v>12296</v>
      </c>
      <c r="E11225" s="24">
        <v>36.97</v>
      </c>
    </row>
    <row r="11226" spans="2:5" ht="50.1" customHeight="1">
      <c r="B11226" s="23">
        <v>13416</v>
      </c>
      <c r="C11226" s="23" t="s">
        <v>11724</v>
      </c>
      <c r="D11226" s="23" t="s">
        <v>12296</v>
      </c>
      <c r="E11226" s="24">
        <v>29.81</v>
      </c>
    </row>
    <row r="11227" spans="2:5" ht="50.1" customHeight="1">
      <c r="B11227" s="23">
        <v>13417</v>
      </c>
      <c r="C11227" s="23" t="s">
        <v>11725</v>
      </c>
      <c r="D11227" s="23" t="s">
        <v>12296</v>
      </c>
      <c r="E11227" s="24">
        <v>26.3</v>
      </c>
    </row>
    <row r="11228" spans="2:5" ht="50.1" customHeight="1">
      <c r="B11228" s="23">
        <v>7604</v>
      </c>
      <c r="C11228" s="23" t="s">
        <v>11726</v>
      </c>
      <c r="D11228" s="23" t="s">
        <v>12296</v>
      </c>
      <c r="E11228" s="24">
        <v>11.39</v>
      </c>
    </row>
    <row r="11229" spans="2:5" ht="50.1" customHeight="1">
      <c r="B11229" s="23">
        <v>11777</v>
      </c>
      <c r="C11229" s="23" t="s">
        <v>11727</v>
      </c>
      <c r="D11229" s="23" t="s">
        <v>12296</v>
      </c>
      <c r="E11229" s="24">
        <v>109.87</v>
      </c>
    </row>
    <row r="11230" spans="2:5" ht="50.1" customHeight="1">
      <c r="B11230" s="23">
        <v>7602</v>
      </c>
      <c r="C11230" s="23" t="s">
        <v>11728</v>
      </c>
      <c r="D11230" s="23" t="s">
        <v>12296</v>
      </c>
      <c r="E11230" s="24">
        <v>11.29</v>
      </c>
    </row>
    <row r="11231" spans="2:5" ht="50.1" customHeight="1">
      <c r="B11231" s="23">
        <v>7603</v>
      </c>
      <c r="C11231" s="23" t="s">
        <v>11729</v>
      </c>
      <c r="D11231" s="23" t="s">
        <v>12296</v>
      </c>
      <c r="E11231" s="24">
        <v>10.95</v>
      </c>
    </row>
    <row r="11232" spans="2:5" ht="50.1" customHeight="1">
      <c r="B11232" s="23">
        <v>11763</v>
      </c>
      <c r="C11232" s="23" t="s">
        <v>11730</v>
      </c>
      <c r="D11232" s="23" t="s">
        <v>12296</v>
      </c>
      <c r="E11232" s="24">
        <v>46.11</v>
      </c>
    </row>
    <row r="11233" spans="2:5" ht="50.1" customHeight="1">
      <c r="B11233" s="23">
        <v>11764</v>
      </c>
      <c r="C11233" s="23" t="s">
        <v>11731</v>
      </c>
      <c r="D11233" s="23" t="s">
        <v>12296</v>
      </c>
      <c r="E11233" s="24">
        <v>49.26</v>
      </c>
    </row>
    <row r="11234" spans="2:5" ht="50.1" customHeight="1">
      <c r="B11234" s="23">
        <v>11826</v>
      </c>
      <c r="C11234" s="23" t="s">
        <v>11732</v>
      </c>
      <c r="D11234" s="23" t="s">
        <v>12296</v>
      </c>
      <c r="E11234" s="24">
        <v>19.64</v>
      </c>
    </row>
    <row r="11235" spans="2:5" ht="50.1" customHeight="1">
      <c r="B11235" s="23">
        <v>11829</v>
      </c>
      <c r="C11235" s="23" t="s">
        <v>11733</v>
      </c>
      <c r="D11235" s="23" t="s">
        <v>12296</v>
      </c>
      <c r="E11235" s="24">
        <v>11.8</v>
      </c>
    </row>
    <row r="11236" spans="2:5" ht="50.1" customHeight="1">
      <c r="B11236" s="23">
        <v>11825</v>
      </c>
      <c r="C11236" s="23" t="s">
        <v>11734</v>
      </c>
      <c r="D11236" s="23" t="s">
        <v>12296</v>
      </c>
      <c r="E11236" s="24">
        <v>20.239999999999998</v>
      </c>
    </row>
    <row r="11237" spans="2:5" ht="50.1" customHeight="1">
      <c r="B11237" s="23">
        <v>11767</v>
      </c>
      <c r="C11237" s="23" t="s">
        <v>11735</v>
      </c>
      <c r="D11237" s="23" t="s">
        <v>12296</v>
      </c>
      <c r="E11237" s="24">
        <v>81.760000000000005</v>
      </c>
    </row>
    <row r="11238" spans="2:5" ht="50.1" customHeight="1">
      <c r="B11238" s="23">
        <v>7606</v>
      </c>
      <c r="C11238" s="23" t="s">
        <v>11736</v>
      </c>
      <c r="D11238" s="23" t="s">
        <v>12296</v>
      </c>
      <c r="E11238" s="24">
        <v>20.47</v>
      </c>
    </row>
    <row r="11239" spans="2:5" ht="50.1" customHeight="1">
      <c r="B11239" s="23">
        <v>11830</v>
      </c>
      <c r="C11239" s="23" t="s">
        <v>11737</v>
      </c>
      <c r="D11239" s="23" t="s">
        <v>12296</v>
      </c>
      <c r="E11239" s="24">
        <v>12.75</v>
      </c>
    </row>
    <row r="11240" spans="2:5" ht="50.1" customHeight="1">
      <c r="B11240" s="23">
        <v>11766</v>
      </c>
      <c r="C11240" s="23" t="s">
        <v>11738</v>
      </c>
      <c r="D11240" s="23" t="s">
        <v>12296</v>
      </c>
      <c r="E11240" s="24">
        <v>22.67</v>
      </c>
    </row>
    <row r="11241" spans="2:5" ht="50.1" customHeight="1">
      <c r="B11241" s="23">
        <v>11765</v>
      </c>
      <c r="C11241" s="23" t="s">
        <v>11739</v>
      </c>
      <c r="D11241" s="23" t="s">
        <v>12296</v>
      </c>
      <c r="E11241" s="24">
        <v>30.88</v>
      </c>
    </row>
    <row r="11242" spans="2:5" ht="50.1" customHeight="1">
      <c r="B11242" s="23">
        <v>11824</v>
      </c>
      <c r="C11242" s="23" t="s">
        <v>11740</v>
      </c>
      <c r="D11242" s="23" t="s">
        <v>12296</v>
      </c>
      <c r="E11242" s="24">
        <v>23.39</v>
      </c>
    </row>
    <row r="11243" spans="2:5" ht="50.1" customHeight="1">
      <c r="B11243" s="23">
        <v>40329</v>
      </c>
      <c r="C11243" s="23" t="s">
        <v>11741</v>
      </c>
      <c r="D11243" s="23" t="s">
        <v>12296</v>
      </c>
      <c r="E11243" s="24">
        <v>9.9</v>
      </c>
    </row>
    <row r="11244" spans="2:5" ht="50.1" customHeight="1">
      <c r="B11244" s="23">
        <v>11823</v>
      </c>
      <c r="C11244" s="23" t="s">
        <v>11742</v>
      </c>
      <c r="D11244" s="23" t="s">
        <v>12296</v>
      </c>
      <c r="E11244" s="24">
        <v>4.2699999999999996</v>
      </c>
    </row>
    <row r="11245" spans="2:5" ht="50.1" customHeight="1">
      <c r="B11245" s="23">
        <v>11822</v>
      </c>
      <c r="C11245" s="23" t="s">
        <v>11743</v>
      </c>
      <c r="D11245" s="23" t="s">
        <v>12296</v>
      </c>
      <c r="E11245" s="24">
        <v>35.86</v>
      </c>
    </row>
    <row r="11246" spans="2:5" ht="50.1" customHeight="1">
      <c r="B11246" s="23">
        <v>11831</v>
      </c>
      <c r="C11246" s="23" t="s">
        <v>11744</v>
      </c>
      <c r="D11246" s="23" t="s">
        <v>12296</v>
      </c>
      <c r="E11246" s="24">
        <v>27.23</v>
      </c>
    </row>
    <row r="11247" spans="2:5" ht="50.1" customHeight="1">
      <c r="B11247" s="23">
        <v>7613</v>
      </c>
      <c r="C11247" s="23" t="s">
        <v>11745</v>
      </c>
      <c r="D11247" s="23" t="s">
        <v>12296</v>
      </c>
      <c r="E11247" s="24">
        <v>63684.39</v>
      </c>
    </row>
    <row r="11248" spans="2:5" ht="50.1" customHeight="1">
      <c r="B11248" s="23">
        <v>7619</v>
      </c>
      <c r="C11248" s="23" t="s">
        <v>11746</v>
      </c>
      <c r="D11248" s="23" t="s">
        <v>12296</v>
      </c>
      <c r="E11248" s="24">
        <v>9844.24</v>
      </c>
    </row>
    <row r="11249" spans="2:5" ht="50.1" customHeight="1">
      <c r="B11249" s="23">
        <v>12076</v>
      </c>
      <c r="C11249" s="23" t="s">
        <v>11747</v>
      </c>
      <c r="D11249" s="23" t="s">
        <v>12296</v>
      </c>
      <c r="E11249" s="24">
        <v>4515.7</v>
      </c>
    </row>
    <row r="11250" spans="2:5" ht="50.1" customHeight="1">
      <c r="B11250" s="23">
        <v>7614</v>
      </c>
      <c r="C11250" s="23" t="s">
        <v>11748</v>
      </c>
      <c r="D11250" s="23" t="s">
        <v>12296</v>
      </c>
      <c r="E11250" s="24">
        <v>12415.94</v>
      </c>
    </row>
    <row r="11251" spans="2:5" ht="50.1" customHeight="1">
      <c r="B11251" s="23">
        <v>7618</v>
      </c>
      <c r="C11251" s="23" t="s">
        <v>11749</v>
      </c>
      <c r="D11251" s="23" t="s">
        <v>12296</v>
      </c>
      <c r="E11251" s="24">
        <v>80526.69</v>
      </c>
    </row>
    <row r="11252" spans="2:5" ht="50.1" customHeight="1">
      <c r="B11252" s="23">
        <v>7620</v>
      </c>
      <c r="C11252" s="23" t="s">
        <v>11750</v>
      </c>
      <c r="D11252" s="23" t="s">
        <v>12296</v>
      </c>
      <c r="E11252" s="24">
        <v>17417.73</v>
      </c>
    </row>
    <row r="11253" spans="2:5" ht="50.1" customHeight="1">
      <c r="B11253" s="23">
        <v>7610</v>
      </c>
      <c r="C11253" s="23" t="s">
        <v>11751</v>
      </c>
      <c r="D11253" s="23" t="s">
        <v>12296</v>
      </c>
      <c r="E11253" s="24">
        <v>5515.61</v>
      </c>
    </row>
    <row r="11254" spans="2:5" ht="50.1" customHeight="1">
      <c r="B11254" s="23">
        <v>7615</v>
      </c>
      <c r="C11254" s="23" t="s">
        <v>11752</v>
      </c>
      <c r="D11254" s="23" t="s">
        <v>12296</v>
      </c>
      <c r="E11254" s="24">
        <v>20320.68</v>
      </c>
    </row>
    <row r="11255" spans="2:5" ht="50.1" customHeight="1">
      <c r="B11255" s="23">
        <v>7617</v>
      </c>
      <c r="C11255" s="23" t="s">
        <v>11753</v>
      </c>
      <c r="D11255" s="23" t="s">
        <v>12296</v>
      </c>
      <c r="E11255" s="24">
        <v>6160.71</v>
      </c>
    </row>
    <row r="11256" spans="2:5" ht="50.1" customHeight="1">
      <c r="B11256" s="23">
        <v>7616</v>
      </c>
      <c r="C11256" s="23" t="s">
        <v>11754</v>
      </c>
      <c r="D11256" s="23" t="s">
        <v>12296</v>
      </c>
      <c r="E11256" s="24">
        <v>33160.129999999997</v>
      </c>
    </row>
    <row r="11257" spans="2:5" ht="50.1" customHeight="1">
      <c r="B11257" s="23">
        <v>7611</v>
      </c>
      <c r="C11257" s="23" t="s">
        <v>11755</v>
      </c>
      <c r="D11257" s="23" t="s">
        <v>12296</v>
      </c>
      <c r="E11257" s="24">
        <v>7967</v>
      </c>
    </row>
    <row r="11258" spans="2:5" ht="50.1" customHeight="1">
      <c r="B11258" s="23">
        <v>7612</v>
      </c>
      <c r="C11258" s="23" t="s">
        <v>11756</v>
      </c>
      <c r="D11258" s="23" t="s">
        <v>12296</v>
      </c>
      <c r="E11258" s="24">
        <v>45484.79</v>
      </c>
    </row>
    <row r="11259" spans="2:5" ht="50.1" customHeight="1">
      <c r="B11259" s="23">
        <v>37371</v>
      </c>
      <c r="C11259" s="23" t="s">
        <v>11757</v>
      </c>
      <c r="D11259" s="23" t="s">
        <v>12331</v>
      </c>
      <c r="E11259" s="24">
        <v>1.19</v>
      </c>
    </row>
    <row r="11260" spans="2:5" ht="50.1" customHeight="1">
      <c r="B11260" s="23">
        <v>40861</v>
      </c>
      <c r="C11260" s="23" t="s">
        <v>11758</v>
      </c>
      <c r="D11260" s="23" t="s">
        <v>12304</v>
      </c>
      <c r="E11260" s="24">
        <v>223.9</v>
      </c>
    </row>
    <row r="11261" spans="2:5" ht="50.1" customHeight="1">
      <c r="B11261" s="23">
        <v>36510</v>
      </c>
      <c r="C11261" s="23" t="s">
        <v>11759</v>
      </c>
      <c r="D11261" s="23" t="s">
        <v>12296</v>
      </c>
      <c r="E11261" s="24">
        <v>508868.48</v>
      </c>
    </row>
    <row r="11262" spans="2:5" ht="50.1" customHeight="1">
      <c r="B11262" s="23">
        <v>25020</v>
      </c>
      <c r="C11262" s="23" t="s">
        <v>11760</v>
      </c>
      <c r="D11262" s="23" t="s">
        <v>12296</v>
      </c>
      <c r="E11262" s="24">
        <v>2096359.1</v>
      </c>
    </row>
    <row r="11263" spans="2:5" ht="50.1" customHeight="1">
      <c r="B11263" s="23">
        <v>7622</v>
      </c>
      <c r="C11263" s="23" t="s">
        <v>11761</v>
      </c>
      <c r="D11263" s="23" t="s">
        <v>12296</v>
      </c>
      <c r="E11263" s="24">
        <v>493676.79999999999</v>
      </c>
    </row>
    <row r="11264" spans="2:5" ht="50.1" customHeight="1">
      <c r="B11264" s="23">
        <v>7624</v>
      </c>
      <c r="C11264" s="23" t="s">
        <v>11762</v>
      </c>
      <c r="D11264" s="23" t="s">
        <v>12296</v>
      </c>
      <c r="E11264" s="24">
        <v>640000</v>
      </c>
    </row>
    <row r="11265" spans="2:5" ht="50.1" customHeight="1">
      <c r="B11265" s="23">
        <v>7625</v>
      </c>
      <c r="C11265" s="23" t="s">
        <v>11763</v>
      </c>
      <c r="D11265" s="23" t="s">
        <v>12296</v>
      </c>
      <c r="E11265" s="24">
        <v>636085.56000000006</v>
      </c>
    </row>
    <row r="11266" spans="2:5" ht="50.1" customHeight="1">
      <c r="B11266" s="23">
        <v>7623</v>
      </c>
      <c r="C11266" s="23" t="s">
        <v>11764</v>
      </c>
      <c r="D11266" s="23" t="s">
        <v>12296</v>
      </c>
      <c r="E11266" s="24">
        <v>2096359.1</v>
      </c>
    </row>
    <row r="11267" spans="2:5" ht="50.1" customHeight="1">
      <c r="B11267" s="23">
        <v>36508</v>
      </c>
      <c r="C11267" s="23" t="s">
        <v>11765</v>
      </c>
      <c r="D11267" s="23" t="s">
        <v>12296</v>
      </c>
      <c r="E11267" s="24">
        <v>942815.87</v>
      </c>
    </row>
    <row r="11268" spans="2:5" ht="50.1" customHeight="1">
      <c r="B11268" s="23">
        <v>36509</v>
      </c>
      <c r="C11268" s="23" t="s">
        <v>11766</v>
      </c>
      <c r="D11268" s="23" t="s">
        <v>12296</v>
      </c>
      <c r="E11268" s="24">
        <v>516697.21</v>
      </c>
    </row>
    <row r="11269" spans="2:5" ht="50.1" customHeight="1">
      <c r="B11269" s="23">
        <v>13238</v>
      </c>
      <c r="C11269" s="23" t="s">
        <v>11767</v>
      </c>
      <c r="D11269" s="23" t="s">
        <v>12296</v>
      </c>
      <c r="E11269" s="24">
        <v>156616.81</v>
      </c>
    </row>
    <row r="11270" spans="2:5" ht="50.1" customHeight="1">
      <c r="B11270" s="23">
        <v>36511</v>
      </c>
      <c r="C11270" s="23" t="s">
        <v>11768</v>
      </c>
      <c r="D11270" s="23" t="s">
        <v>12296</v>
      </c>
      <c r="E11270" s="24">
        <v>181476.62</v>
      </c>
    </row>
    <row r="11271" spans="2:5" ht="50.1" customHeight="1">
      <c r="B11271" s="23">
        <v>36515</v>
      </c>
      <c r="C11271" s="23" t="s">
        <v>11769</v>
      </c>
      <c r="D11271" s="23" t="s">
        <v>12296</v>
      </c>
      <c r="E11271" s="24">
        <v>53448.59</v>
      </c>
    </row>
    <row r="11272" spans="2:5" ht="50.1" customHeight="1">
      <c r="B11272" s="23">
        <v>10598</v>
      </c>
      <c r="C11272" s="23" t="s">
        <v>11770</v>
      </c>
      <c r="D11272" s="23" t="s">
        <v>12296</v>
      </c>
      <c r="E11272" s="24">
        <v>86674.96</v>
      </c>
    </row>
    <row r="11273" spans="2:5" ht="50.1" customHeight="1">
      <c r="B11273" s="23">
        <v>7640</v>
      </c>
      <c r="C11273" s="23" t="s">
        <v>11771</v>
      </c>
      <c r="D11273" s="23" t="s">
        <v>12296</v>
      </c>
      <c r="E11273" s="24">
        <v>133000</v>
      </c>
    </row>
    <row r="11274" spans="2:5" ht="50.1" customHeight="1">
      <c r="B11274" s="23">
        <v>36513</v>
      </c>
      <c r="C11274" s="23" t="s">
        <v>11772</v>
      </c>
      <c r="D11274" s="23" t="s">
        <v>12296</v>
      </c>
      <c r="E11274" s="24">
        <v>128121.25</v>
      </c>
    </row>
    <row r="11275" spans="2:5" ht="50.1" customHeight="1">
      <c r="B11275" s="23">
        <v>36514</v>
      </c>
      <c r="C11275" s="23" t="s">
        <v>11773</v>
      </c>
      <c r="D11275" s="23" t="s">
        <v>12296</v>
      </c>
      <c r="E11275" s="24">
        <v>142943.91</v>
      </c>
    </row>
    <row r="11276" spans="2:5" ht="50.1" customHeight="1">
      <c r="B11276" s="23">
        <v>36149</v>
      </c>
      <c r="C11276" s="23" t="s">
        <v>11774</v>
      </c>
      <c r="D11276" s="23" t="s">
        <v>12296</v>
      </c>
      <c r="E11276" s="24">
        <v>117.38</v>
      </c>
    </row>
    <row r="11277" spans="2:5" ht="50.1" customHeight="1">
      <c r="B11277" s="23">
        <v>43066</v>
      </c>
      <c r="C11277" s="23" t="s">
        <v>11775</v>
      </c>
      <c r="D11277" s="23" t="s">
        <v>12293</v>
      </c>
      <c r="E11277" s="24">
        <v>5.98</v>
      </c>
    </row>
    <row r="11278" spans="2:5" ht="50.1" customHeight="1">
      <c r="B11278" s="23">
        <v>11581</v>
      </c>
      <c r="C11278" s="23" t="s">
        <v>11776</v>
      </c>
      <c r="D11278" s="23" t="s">
        <v>12293</v>
      </c>
      <c r="E11278" s="24">
        <v>22.93</v>
      </c>
    </row>
    <row r="11279" spans="2:5" ht="50.1" customHeight="1">
      <c r="B11279" s="23">
        <v>11580</v>
      </c>
      <c r="C11279" s="23" t="s">
        <v>11777</v>
      </c>
      <c r="D11279" s="23" t="s">
        <v>12293</v>
      </c>
      <c r="E11279" s="24">
        <v>10.44</v>
      </c>
    </row>
    <row r="11280" spans="2:5" ht="50.1" customHeight="1">
      <c r="B11280" s="23">
        <v>38177</v>
      </c>
      <c r="C11280" s="23" t="s">
        <v>11778</v>
      </c>
      <c r="D11280" s="23" t="s">
        <v>12296</v>
      </c>
      <c r="E11280" s="24">
        <v>7.08</v>
      </c>
    </row>
    <row r="11281" spans="2:5" ht="50.1" customHeight="1">
      <c r="B11281" s="23">
        <v>10743</v>
      </c>
      <c r="C11281" s="23" t="s">
        <v>11779</v>
      </c>
      <c r="D11281" s="23" t="s">
        <v>12296</v>
      </c>
      <c r="E11281" s="24">
        <v>658.79</v>
      </c>
    </row>
    <row r="11282" spans="2:5" ht="50.1" customHeight="1">
      <c r="B11282" s="23">
        <v>39848</v>
      </c>
      <c r="C11282" s="23" t="s">
        <v>11780</v>
      </c>
      <c r="D11282" s="23" t="s">
        <v>12293</v>
      </c>
      <c r="E11282" s="24">
        <v>1.26</v>
      </c>
    </row>
    <row r="11283" spans="2:5" ht="50.1" customHeight="1">
      <c r="B11283" s="23">
        <v>20999</v>
      </c>
      <c r="C11283" s="23" t="s">
        <v>11781</v>
      </c>
      <c r="D11283" s="23" t="s">
        <v>12293</v>
      </c>
      <c r="E11283" s="24">
        <v>7.57</v>
      </c>
    </row>
    <row r="11284" spans="2:5" ht="50.1" customHeight="1">
      <c r="B11284" s="23">
        <v>21001</v>
      </c>
      <c r="C11284" s="23" t="s">
        <v>11782</v>
      </c>
      <c r="D11284" s="23" t="s">
        <v>12293</v>
      </c>
      <c r="E11284" s="24">
        <v>14.14</v>
      </c>
    </row>
    <row r="11285" spans="2:5" ht="50.1" customHeight="1">
      <c r="B11285" s="23">
        <v>21003</v>
      </c>
      <c r="C11285" s="23" t="s">
        <v>11783</v>
      </c>
      <c r="D11285" s="23" t="s">
        <v>12293</v>
      </c>
      <c r="E11285" s="24">
        <v>23.23</v>
      </c>
    </row>
    <row r="11286" spans="2:5" ht="50.1" customHeight="1">
      <c r="B11286" s="23">
        <v>21006</v>
      </c>
      <c r="C11286" s="23" t="s">
        <v>11784</v>
      </c>
      <c r="D11286" s="23" t="s">
        <v>12293</v>
      </c>
      <c r="E11286" s="24">
        <v>49.31</v>
      </c>
    </row>
    <row r="11287" spans="2:5" ht="50.1" customHeight="1">
      <c r="B11287" s="23">
        <v>21019</v>
      </c>
      <c r="C11287" s="23" t="s">
        <v>11785</v>
      </c>
      <c r="D11287" s="23" t="s">
        <v>12293</v>
      </c>
      <c r="E11287" s="24">
        <v>17.14</v>
      </c>
    </row>
    <row r="11288" spans="2:5" ht="50.1" customHeight="1">
      <c r="B11288" s="23">
        <v>21021</v>
      </c>
      <c r="C11288" s="23" t="s">
        <v>11786</v>
      </c>
      <c r="D11288" s="23" t="s">
        <v>12293</v>
      </c>
      <c r="E11288" s="24">
        <v>27.09</v>
      </c>
    </row>
    <row r="11289" spans="2:5" ht="50.1" customHeight="1">
      <c r="B11289" s="23">
        <v>21024</v>
      </c>
      <c r="C11289" s="23" t="s">
        <v>11787</v>
      </c>
      <c r="D11289" s="23" t="s">
        <v>12293</v>
      </c>
      <c r="E11289" s="24">
        <v>58.05</v>
      </c>
    </row>
    <row r="11290" spans="2:5" ht="50.1" customHeight="1">
      <c r="B11290" s="23">
        <v>40624</v>
      </c>
      <c r="C11290" s="23" t="s">
        <v>11788</v>
      </c>
      <c r="D11290" s="23" t="s">
        <v>12293</v>
      </c>
      <c r="E11290" s="24">
        <v>43.19</v>
      </c>
    </row>
    <row r="11291" spans="2:5" ht="50.1" customHeight="1">
      <c r="B11291" s="23">
        <v>13127</v>
      </c>
      <c r="C11291" s="23" t="s">
        <v>11789</v>
      </c>
      <c r="D11291" s="23" t="s">
        <v>12293</v>
      </c>
      <c r="E11291" s="24">
        <v>19.260000000000002</v>
      </c>
    </row>
    <row r="11292" spans="2:5" ht="50.1" customHeight="1">
      <c r="B11292" s="23">
        <v>13137</v>
      </c>
      <c r="C11292" s="23" t="s">
        <v>11790</v>
      </c>
      <c r="D11292" s="23" t="s">
        <v>12293</v>
      </c>
      <c r="E11292" s="24">
        <v>25.56</v>
      </c>
    </row>
    <row r="11293" spans="2:5" ht="50.1" customHeight="1">
      <c r="B11293" s="23">
        <v>20989</v>
      </c>
      <c r="C11293" s="23" t="s">
        <v>11791</v>
      </c>
      <c r="D11293" s="23" t="s">
        <v>12293</v>
      </c>
      <c r="E11293" s="24">
        <v>915.85</v>
      </c>
    </row>
    <row r="11294" spans="2:5" ht="50.1" customHeight="1">
      <c r="B11294" s="23">
        <v>21147</v>
      </c>
      <c r="C11294" s="23" t="s">
        <v>11792</v>
      </c>
      <c r="D11294" s="23" t="s">
        <v>12293</v>
      </c>
      <c r="E11294" s="24">
        <v>85.87</v>
      </c>
    </row>
    <row r="11295" spans="2:5" ht="50.1" customHeight="1">
      <c r="B11295" s="23">
        <v>21148</v>
      </c>
      <c r="C11295" s="23" t="s">
        <v>11793</v>
      </c>
      <c r="D11295" s="23" t="s">
        <v>12293</v>
      </c>
      <c r="E11295" s="24">
        <v>53</v>
      </c>
    </row>
    <row r="11296" spans="2:5" ht="50.1" customHeight="1">
      <c r="B11296" s="23">
        <v>20984</v>
      </c>
      <c r="C11296" s="23" t="s">
        <v>11794</v>
      </c>
      <c r="D11296" s="23" t="s">
        <v>12293</v>
      </c>
      <c r="E11296" s="24">
        <v>1757.34</v>
      </c>
    </row>
    <row r="11297" spans="2:5" ht="50.1" customHeight="1">
      <c r="B11297" s="23">
        <v>13042</v>
      </c>
      <c r="C11297" s="23" t="s">
        <v>11795</v>
      </c>
      <c r="D11297" s="23" t="s">
        <v>12293</v>
      </c>
      <c r="E11297" s="24">
        <v>973.82</v>
      </c>
    </row>
    <row r="11298" spans="2:5" ht="50.1" customHeight="1">
      <c r="B11298" s="23">
        <v>21150</v>
      </c>
      <c r="C11298" s="23" t="s">
        <v>11796</v>
      </c>
      <c r="D11298" s="23" t="s">
        <v>12293</v>
      </c>
      <c r="E11298" s="24">
        <v>26.28</v>
      </c>
    </row>
    <row r="11299" spans="2:5" ht="50.1" customHeight="1">
      <c r="B11299" s="23">
        <v>13141</v>
      </c>
      <c r="C11299" s="23" t="s">
        <v>11797</v>
      </c>
      <c r="D11299" s="23" t="s">
        <v>12293</v>
      </c>
      <c r="E11299" s="24">
        <v>33.11</v>
      </c>
    </row>
    <row r="11300" spans="2:5" ht="50.1" customHeight="1">
      <c r="B11300" s="23">
        <v>21151</v>
      </c>
      <c r="C11300" s="23" t="s">
        <v>11798</v>
      </c>
      <c r="D11300" s="23" t="s">
        <v>12293</v>
      </c>
      <c r="E11300" s="24">
        <v>157.30000000000001</v>
      </c>
    </row>
    <row r="11301" spans="2:5" ht="50.1" customHeight="1">
      <c r="B11301" s="23">
        <v>13142</v>
      </c>
      <c r="C11301" s="23" t="s">
        <v>11799</v>
      </c>
      <c r="D11301" s="23" t="s">
        <v>12293</v>
      </c>
      <c r="E11301" s="24">
        <v>224.87</v>
      </c>
    </row>
    <row r="11302" spans="2:5" ht="50.1" customHeight="1">
      <c r="B11302" s="23">
        <v>20994</v>
      </c>
      <c r="C11302" s="23" t="s">
        <v>11800</v>
      </c>
      <c r="D11302" s="23" t="s">
        <v>12293</v>
      </c>
      <c r="E11302" s="24">
        <v>423.99</v>
      </c>
    </row>
    <row r="11303" spans="2:5" ht="50.1" customHeight="1">
      <c r="B11303" s="23">
        <v>7672</v>
      </c>
      <c r="C11303" s="23" t="s">
        <v>11801</v>
      </c>
      <c r="D11303" s="23" t="s">
        <v>12293</v>
      </c>
      <c r="E11303" s="24">
        <v>277.76</v>
      </c>
    </row>
    <row r="11304" spans="2:5" ht="50.1" customHeight="1">
      <c r="B11304" s="23">
        <v>20995</v>
      </c>
      <c r="C11304" s="23" t="s">
        <v>11802</v>
      </c>
      <c r="D11304" s="23" t="s">
        <v>12293</v>
      </c>
      <c r="E11304" s="24">
        <v>557.20000000000005</v>
      </c>
    </row>
    <row r="11305" spans="2:5" ht="50.1" customHeight="1">
      <c r="B11305" s="23">
        <v>7690</v>
      </c>
      <c r="C11305" s="23" t="s">
        <v>11803</v>
      </c>
      <c r="D11305" s="23" t="s">
        <v>12293</v>
      </c>
      <c r="E11305" s="24">
        <v>322.27</v>
      </c>
    </row>
    <row r="11306" spans="2:5" ht="50.1" customHeight="1">
      <c r="B11306" s="23">
        <v>20980</v>
      </c>
      <c r="C11306" s="23" t="s">
        <v>11804</v>
      </c>
      <c r="D11306" s="23" t="s">
        <v>12293</v>
      </c>
      <c r="E11306" s="24">
        <v>351.56</v>
      </c>
    </row>
    <row r="11307" spans="2:5" ht="50.1" customHeight="1">
      <c r="B11307" s="23">
        <v>7661</v>
      </c>
      <c r="C11307" s="23" t="s">
        <v>11805</v>
      </c>
      <c r="D11307" s="23" t="s">
        <v>12293</v>
      </c>
      <c r="E11307" s="24">
        <v>418.21</v>
      </c>
    </row>
    <row r="11308" spans="2:5" ht="50.1" customHeight="1">
      <c r="B11308" s="23">
        <v>21016</v>
      </c>
      <c r="C11308" s="23" t="s">
        <v>11806</v>
      </c>
      <c r="D11308" s="23" t="s">
        <v>12293</v>
      </c>
      <c r="E11308" s="24">
        <v>93.91</v>
      </c>
    </row>
    <row r="11309" spans="2:5" ht="50.1" customHeight="1">
      <c r="B11309" s="23">
        <v>21008</v>
      </c>
      <c r="C11309" s="23" t="s">
        <v>11807</v>
      </c>
      <c r="D11309" s="23" t="s">
        <v>12293</v>
      </c>
      <c r="E11309" s="24">
        <v>10.97</v>
      </c>
    </row>
    <row r="11310" spans="2:5" ht="50.1" customHeight="1">
      <c r="B11310" s="23">
        <v>21009</v>
      </c>
      <c r="C11310" s="23" t="s">
        <v>11808</v>
      </c>
      <c r="D11310" s="23" t="s">
        <v>12293</v>
      </c>
      <c r="E11310" s="24">
        <v>14.28</v>
      </c>
    </row>
    <row r="11311" spans="2:5" ht="50.1" customHeight="1">
      <c r="B11311" s="23">
        <v>21010</v>
      </c>
      <c r="C11311" s="23" t="s">
        <v>11809</v>
      </c>
      <c r="D11311" s="23" t="s">
        <v>12293</v>
      </c>
      <c r="E11311" s="24">
        <v>19.18</v>
      </c>
    </row>
    <row r="11312" spans="2:5" ht="50.1" customHeight="1">
      <c r="B11312" s="23">
        <v>21011</v>
      </c>
      <c r="C11312" s="23" t="s">
        <v>11810</v>
      </c>
      <c r="D11312" s="23" t="s">
        <v>12293</v>
      </c>
      <c r="E11312" s="24">
        <v>27.95</v>
      </c>
    </row>
    <row r="11313" spans="2:5" ht="50.1" customHeight="1">
      <c r="B11313" s="23">
        <v>21012</v>
      </c>
      <c r="C11313" s="23" t="s">
        <v>11811</v>
      </c>
      <c r="D11313" s="23" t="s">
        <v>12293</v>
      </c>
      <c r="E11313" s="24">
        <v>30.89</v>
      </c>
    </row>
    <row r="11314" spans="2:5" ht="50.1" customHeight="1">
      <c r="B11314" s="23">
        <v>21013</v>
      </c>
      <c r="C11314" s="23" t="s">
        <v>11812</v>
      </c>
      <c r="D11314" s="23" t="s">
        <v>12293</v>
      </c>
      <c r="E11314" s="24">
        <v>40.31</v>
      </c>
    </row>
    <row r="11315" spans="2:5" ht="50.1" customHeight="1">
      <c r="B11315" s="23">
        <v>21014</v>
      </c>
      <c r="C11315" s="23" t="s">
        <v>11813</v>
      </c>
      <c r="D11315" s="23" t="s">
        <v>12293</v>
      </c>
      <c r="E11315" s="24">
        <v>56.4</v>
      </c>
    </row>
    <row r="11316" spans="2:5" ht="50.1" customHeight="1">
      <c r="B11316" s="23">
        <v>21015</v>
      </c>
      <c r="C11316" s="23" t="s">
        <v>11814</v>
      </c>
      <c r="D11316" s="23" t="s">
        <v>12293</v>
      </c>
      <c r="E11316" s="24">
        <v>64.8</v>
      </c>
    </row>
    <row r="11317" spans="2:5" ht="50.1" customHeight="1">
      <c r="B11317" s="23">
        <v>7697</v>
      </c>
      <c r="C11317" s="23" t="s">
        <v>11815</v>
      </c>
      <c r="D11317" s="23" t="s">
        <v>12293</v>
      </c>
      <c r="E11317" s="24">
        <v>30.92</v>
      </c>
    </row>
    <row r="11318" spans="2:5" ht="50.1" customHeight="1">
      <c r="B11318" s="23">
        <v>7698</v>
      </c>
      <c r="C11318" s="23" t="s">
        <v>11816</v>
      </c>
      <c r="D11318" s="23" t="s">
        <v>12293</v>
      </c>
      <c r="E11318" s="24">
        <v>26.62</v>
      </c>
    </row>
    <row r="11319" spans="2:5" ht="50.1" customHeight="1">
      <c r="B11319" s="23">
        <v>7691</v>
      </c>
      <c r="C11319" s="23" t="s">
        <v>11817</v>
      </c>
      <c r="D11319" s="23" t="s">
        <v>12293</v>
      </c>
      <c r="E11319" s="24">
        <v>11.24</v>
      </c>
    </row>
    <row r="11320" spans="2:5" ht="50.1" customHeight="1">
      <c r="B11320" s="23">
        <v>40626</v>
      </c>
      <c r="C11320" s="23" t="s">
        <v>11818</v>
      </c>
      <c r="D11320" s="23" t="s">
        <v>12293</v>
      </c>
      <c r="E11320" s="24">
        <v>21.1</v>
      </c>
    </row>
    <row r="11321" spans="2:5" ht="50.1" customHeight="1">
      <c r="B11321" s="23">
        <v>7701</v>
      </c>
      <c r="C11321" s="23" t="s">
        <v>11819</v>
      </c>
      <c r="D11321" s="23" t="s">
        <v>12293</v>
      </c>
      <c r="E11321" s="24">
        <v>55.33</v>
      </c>
    </row>
    <row r="11322" spans="2:5" ht="50.1" customHeight="1">
      <c r="B11322" s="23">
        <v>7696</v>
      </c>
      <c r="C11322" s="23" t="s">
        <v>11820</v>
      </c>
      <c r="D11322" s="23" t="s">
        <v>12293</v>
      </c>
      <c r="E11322" s="24">
        <v>44.59</v>
      </c>
    </row>
    <row r="11323" spans="2:5" ht="50.1" customHeight="1">
      <c r="B11323" s="23">
        <v>7700</v>
      </c>
      <c r="C11323" s="23" t="s">
        <v>11821</v>
      </c>
      <c r="D11323" s="23" t="s">
        <v>12293</v>
      </c>
      <c r="E11323" s="24">
        <v>14.22</v>
      </c>
    </row>
    <row r="11324" spans="2:5" ht="50.1" customHeight="1">
      <c r="B11324" s="23">
        <v>7694</v>
      </c>
      <c r="C11324" s="23" t="s">
        <v>11822</v>
      </c>
      <c r="D11324" s="23" t="s">
        <v>12293</v>
      </c>
      <c r="E11324" s="24">
        <v>74.459999999999994</v>
      </c>
    </row>
    <row r="11325" spans="2:5" ht="50.1" customHeight="1">
      <c r="B11325" s="23">
        <v>7693</v>
      </c>
      <c r="C11325" s="23" t="s">
        <v>11823</v>
      </c>
      <c r="D11325" s="23" t="s">
        <v>12293</v>
      </c>
      <c r="E11325" s="24">
        <v>102.55</v>
      </c>
    </row>
    <row r="11326" spans="2:5" ht="50.1" customHeight="1">
      <c r="B11326" s="23">
        <v>7692</v>
      </c>
      <c r="C11326" s="23" t="s">
        <v>11824</v>
      </c>
      <c r="D11326" s="23" t="s">
        <v>12293</v>
      </c>
      <c r="E11326" s="24">
        <v>153.54</v>
      </c>
    </row>
    <row r="11327" spans="2:5" ht="50.1" customHeight="1">
      <c r="B11327" s="23">
        <v>7695</v>
      </c>
      <c r="C11327" s="23" t="s">
        <v>11825</v>
      </c>
      <c r="D11327" s="23" t="s">
        <v>12293</v>
      </c>
      <c r="E11327" s="24">
        <v>166.52</v>
      </c>
    </row>
    <row r="11328" spans="2:5" ht="50.1" customHeight="1">
      <c r="B11328" s="23">
        <v>13356</v>
      </c>
      <c r="C11328" s="23" t="s">
        <v>11826</v>
      </c>
      <c r="D11328" s="23" t="s">
        <v>12293</v>
      </c>
      <c r="E11328" s="24">
        <v>12.07</v>
      </c>
    </row>
    <row r="11329" spans="2:5" ht="50.1" customHeight="1">
      <c r="B11329" s="23">
        <v>36365</v>
      </c>
      <c r="C11329" s="23" t="s">
        <v>11827</v>
      </c>
      <c r="D11329" s="23" t="s">
        <v>12293</v>
      </c>
      <c r="E11329" s="24">
        <v>14.22</v>
      </c>
    </row>
    <row r="11330" spans="2:5" ht="50.1" customHeight="1">
      <c r="B11330" s="23">
        <v>41930</v>
      </c>
      <c r="C11330" s="23" t="s">
        <v>11828</v>
      </c>
      <c r="D11330" s="23" t="s">
        <v>12293</v>
      </c>
      <c r="E11330" s="24">
        <v>46.03</v>
      </c>
    </row>
    <row r="11331" spans="2:5" ht="50.1" customHeight="1">
      <c r="B11331" s="23">
        <v>41931</v>
      </c>
      <c r="C11331" s="23" t="s">
        <v>11829</v>
      </c>
      <c r="D11331" s="23" t="s">
        <v>12293</v>
      </c>
      <c r="E11331" s="24">
        <v>78.489999999999995</v>
      </c>
    </row>
    <row r="11332" spans="2:5" ht="50.1" customHeight="1">
      <c r="B11332" s="23">
        <v>41932</v>
      </c>
      <c r="C11332" s="23" t="s">
        <v>11830</v>
      </c>
      <c r="D11332" s="23" t="s">
        <v>12293</v>
      </c>
      <c r="E11332" s="24">
        <v>126.78</v>
      </c>
    </row>
    <row r="11333" spans="2:5" ht="50.1" customHeight="1">
      <c r="B11333" s="23">
        <v>41933</v>
      </c>
      <c r="C11333" s="23" t="s">
        <v>11831</v>
      </c>
      <c r="D11333" s="23" t="s">
        <v>12293</v>
      </c>
      <c r="E11333" s="24">
        <v>157.02000000000001</v>
      </c>
    </row>
    <row r="11334" spans="2:5" ht="50.1" customHeight="1">
      <c r="B11334" s="23">
        <v>41934</v>
      </c>
      <c r="C11334" s="23" t="s">
        <v>11832</v>
      </c>
      <c r="D11334" s="23" t="s">
        <v>12293</v>
      </c>
      <c r="E11334" s="24">
        <v>203.38</v>
      </c>
    </row>
    <row r="11335" spans="2:5" ht="50.1" customHeight="1">
      <c r="B11335" s="23">
        <v>41936</v>
      </c>
      <c r="C11335" s="23" t="s">
        <v>11833</v>
      </c>
      <c r="D11335" s="23" t="s">
        <v>12293</v>
      </c>
      <c r="E11335" s="24">
        <v>30.66</v>
      </c>
    </row>
    <row r="11336" spans="2:5" ht="50.1" customHeight="1">
      <c r="B11336" s="23">
        <v>7720</v>
      </c>
      <c r="C11336" s="23" t="s">
        <v>11834</v>
      </c>
      <c r="D11336" s="23" t="s">
        <v>12293</v>
      </c>
      <c r="E11336" s="24">
        <v>369.66</v>
      </c>
    </row>
    <row r="11337" spans="2:5" ht="50.1" customHeight="1">
      <c r="B11337" s="23">
        <v>40335</v>
      </c>
      <c r="C11337" s="23" t="s">
        <v>11835</v>
      </c>
      <c r="D11337" s="23" t="s">
        <v>12293</v>
      </c>
      <c r="E11337" s="24">
        <v>75.290000000000006</v>
      </c>
    </row>
    <row r="11338" spans="2:5" ht="50.1" customHeight="1">
      <c r="B11338" s="23">
        <v>7740</v>
      </c>
      <c r="C11338" s="23" t="s">
        <v>11836</v>
      </c>
      <c r="D11338" s="23" t="s">
        <v>12293</v>
      </c>
      <c r="E11338" s="24">
        <v>102.72</v>
      </c>
    </row>
    <row r="11339" spans="2:5" ht="50.1" customHeight="1">
      <c r="B11339" s="23">
        <v>7741</v>
      </c>
      <c r="C11339" s="23" t="s">
        <v>11837</v>
      </c>
      <c r="D11339" s="23" t="s">
        <v>12293</v>
      </c>
      <c r="E11339" s="24">
        <v>129.63999999999999</v>
      </c>
    </row>
    <row r="11340" spans="2:5" ht="50.1" customHeight="1">
      <c r="B11340" s="23">
        <v>7774</v>
      </c>
      <c r="C11340" s="23" t="s">
        <v>11838</v>
      </c>
      <c r="D11340" s="23" t="s">
        <v>12293</v>
      </c>
      <c r="E11340" s="24">
        <v>174.52</v>
      </c>
    </row>
    <row r="11341" spans="2:5" ht="50.1" customHeight="1">
      <c r="B11341" s="23">
        <v>7744</v>
      </c>
      <c r="C11341" s="23" t="s">
        <v>11839</v>
      </c>
      <c r="D11341" s="23" t="s">
        <v>12293</v>
      </c>
      <c r="E11341" s="24">
        <v>201.17</v>
      </c>
    </row>
    <row r="11342" spans="2:5" ht="50.1" customHeight="1">
      <c r="B11342" s="23">
        <v>7773</v>
      </c>
      <c r="C11342" s="23" t="s">
        <v>11840</v>
      </c>
      <c r="D11342" s="23" t="s">
        <v>12293</v>
      </c>
      <c r="E11342" s="24">
        <v>250.54</v>
      </c>
    </row>
    <row r="11343" spans="2:5" ht="50.1" customHeight="1">
      <c r="B11343" s="23">
        <v>7754</v>
      </c>
      <c r="C11343" s="23" t="s">
        <v>11841</v>
      </c>
      <c r="D11343" s="23" t="s">
        <v>12293</v>
      </c>
      <c r="E11343" s="24">
        <v>340.46</v>
      </c>
    </row>
    <row r="11344" spans="2:5" ht="50.1" customHeight="1">
      <c r="B11344" s="23">
        <v>7735</v>
      </c>
      <c r="C11344" s="23" t="s">
        <v>11842</v>
      </c>
      <c r="D11344" s="23" t="s">
        <v>12293</v>
      </c>
      <c r="E11344" s="24">
        <v>466.65</v>
      </c>
    </row>
    <row r="11345" spans="2:5" ht="50.1" customHeight="1">
      <c r="B11345" s="23">
        <v>7755</v>
      </c>
      <c r="C11345" s="23" t="s">
        <v>11843</v>
      </c>
      <c r="D11345" s="23" t="s">
        <v>12293</v>
      </c>
      <c r="E11345" s="24">
        <v>125.14</v>
      </c>
    </row>
    <row r="11346" spans="2:5" ht="50.1" customHeight="1">
      <c r="B11346" s="23">
        <v>7776</v>
      </c>
      <c r="C11346" s="23" t="s">
        <v>11844</v>
      </c>
      <c r="D11346" s="23" t="s">
        <v>12293</v>
      </c>
      <c r="E11346" s="24">
        <v>162.88</v>
      </c>
    </row>
    <row r="11347" spans="2:5" ht="50.1" customHeight="1">
      <c r="B11347" s="23">
        <v>7743</v>
      </c>
      <c r="C11347" s="23" t="s">
        <v>11845</v>
      </c>
      <c r="D11347" s="23" t="s">
        <v>12293</v>
      </c>
      <c r="E11347" s="24">
        <v>215.09</v>
      </c>
    </row>
    <row r="11348" spans="2:5" ht="50.1" customHeight="1">
      <c r="B11348" s="23">
        <v>7733</v>
      </c>
      <c r="C11348" s="23" t="s">
        <v>11846</v>
      </c>
      <c r="D11348" s="23" t="s">
        <v>12293</v>
      </c>
      <c r="E11348" s="24">
        <v>239.85</v>
      </c>
    </row>
    <row r="11349" spans="2:5" ht="50.1" customHeight="1">
      <c r="B11349" s="23">
        <v>7775</v>
      </c>
      <c r="C11349" s="23" t="s">
        <v>11847</v>
      </c>
      <c r="D11349" s="23" t="s">
        <v>12293</v>
      </c>
      <c r="E11349" s="24">
        <v>295.08999999999997</v>
      </c>
    </row>
    <row r="11350" spans="2:5" ht="50.1" customHeight="1">
      <c r="B11350" s="23">
        <v>7734</v>
      </c>
      <c r="C11350" s="23" t="s">
        <v>11848</v>
      </c>
      <c r="D11350" s="23" t="s">
        <v>12293</v>
      </c>
      <c r="E11350" s="24">
        <v>426.61</v>
      </c>
    </row>
    <row r="11351" spans="2:5" ht="50.1" customHeight="1">
      <c r="B11351" s="23">
        <v>7753</v>
      </c>
      <c r="C11351" s="23" t="s">
        <v>11849</v>
      </c>
      <c r="D11351" s="23" t="s">
        <v>12293</v>
      </c>
      <c r="E11351" s="24">
        <v>216.3</v>
      </c>
    </row>
    <row r="11352" spans="2:5" ht="50.1" customHeight="1">
      <c r="B11352" s="23">
        <v>13256</v>
      </c>
      <c r="C11352" s="23" t="s">
        <v>11850</v>
      </c>
      <c r="D11352" s="23" t="s">
        <v>12293</v>
      </c>
      <c r="E11352" s="24">
        <v>252.49</v>
      </c>
    </row>
    <row r="11353" spans="2:5" ht="50.1" customHeight="1">
      <c r="B11353" s="23">
        <v>7757</v>
      </c>
      <c r="C11353" s="23" t="s">
        <v>11851</v>
      </c>
      <c r="D11353" s="23" t="s">
        <v>12293</v>
      </c>
      <c r="E11353" s="24">
        <v>306.52999999999997</v>
      </c>
    </row>
    <row r="11354" spans="2:5" ht="50.1" customHeight="1">
      <c r="B11354" s="23">
        <v>7758</v>
      </c>
      <c r="C11354" s="23" t="s">
        <v>11852</v>
      </c>
      <c r="D11354" s="23" t="s">
        <v>12293</v>
      </c>
      <c r="E11354" s="24">
        <v>455.94</v>
      </c>
    </row>
    <row r="11355" spans="2:5" ht="50.1" customHeight="1">
      <c r="B11355" s="23">
        <v>7759</v>
      </c>
      <c r="C11355" s="23" t="s">
        <v>11853</v>
      </c>
      <c r="D11355" s="23" t="s">
        <v>12293</v>
      </c>
      <c r="E11355" s="24">
        <v>993.33</v>
      </c>
    </row>
    <row r="11356" spans="2:5" ht="50.1" customHeight="1">
      <c r="B11356" s="23">
        <v>40334</v>
      </c>
      <c r="C11356" s="23" t="s">
        <v>11854</v>
      </c>
      <c r="D11356" s="23" t="s">
        <v>12293</v>
      </c>
      <c r="E11356" s="24">
        <v>53.63</v>
      </c>
    </row>
    <row r="11357" spans="2:5" ht="50.1" customHeight="1">
      <c r="B11357" s="23">
        <v>7745</v>
      </c>
      <c r="C11357" s="23" t="s">
        <v>11855</v>
      </c>
      <c r="D11357" s="23" t="s">
        <v>12293</v>
      </c>
      <c r="E11357" s="24">
        <v>56.67</v>
      </c>
    </row>
    <row r="11358" spans="2:5" ht="50.1" customHeight="1">
      <c r="B11358" s="23">
        <v>7714</v>
      </c>
      <c r="C11358" s="23" t="s">
        <v>11856</v>
      </c>
      <c r="D11358" s="23" t="s">
        <v>12293</v>
      </c>
      <c r="E11358" s="24">
        <v>74.84</v>
      </c>
    </row>
    <row r="11359" spans="2:5" ht="50.1" customHeight="1">
      <c r="B11359" s="23">
        <v>7725</v>
      </c>
      <c r="C11359" s="23" t="s">
        <v>11857</v>
      </c>
      <c r="D11359" s="23" t="s">
        <v>12293</v>
      </c>
      <c r="E11359" s="24">
        <v>99</v>
      </c>
    </row>
    <row r="11360" spans="2:5" ht="50.1" customHeight="1">
      <c r="B11360" s="23">
        <v>7742</v>
      </c>
      <c r="C11360" s="23" t="s">
        <v>11858</v>
      </c>
      <c r="D11360" s="23" t="s">
        <v>12293</v>
      </c>
      <c r="E11360" s="24">
        <v>138.96</v>
      </c>
    </row>
    <row r="11361" spans="2:5" ht="50.1" customHeight="1">
      <c r="B11361" s="23">
        <v>7750</v>
      </c>
      <c r="C11361" s="23" t="s">
        <v>11859</v>
      </c>
      <c r="D11361" s="23" t="s">
        <v>12293</v>
      </c>
      <c r="E11361" s="24">
        <v>157.58000000000001</v>
      </c>
    </row>
    <row r="11362" spans="2:5" ht="50.1" customHeight="1">
      <c r="B11362" s="23">
        <v>7756</v>
      </c>
      <c r="C11362" s="23" t="s">
        <v>11860</v>
      </c>
      <c r="D11362" s="23" t="s">
        <v>12293</v>
      </c>
      <c r="E11362" s="24">
        <v>194.54</v>
      </c>
    </row>
    <row r="11363" spans="2:5" ht="50.1" customHeight="1">
      <c r="B11363" s="23">
        <v>7765</v>
      </c>
      <c r="C11363" s="23" t="s">
        <v>11861</v>
      </c>
      <c r="D11363" s="23" t="s">
        <v>12293</v>
      </c>
      <c r="E11363" s="24">
        <v>238.87</v>
      </c>
    </row>
    <row r="11364" spans="2:5" ht="50.1" customHeight="1">
      <c r="B11364" s="23">
        <v>12569</v>
      </c>
      <c r="C11364" s="23" t="s">
        <v>11862</v>
      </c>
      <c r="D11364" s="23" t="s">
        <v>12293</v>
      </c>
      <c r="E11364" s="24">
        <v>257.02999999999997</v>
      </c>
    </row>
    <row r="11365" spans="2:5" ht="50.1" customHeight="1">
      <c r="B11365" s="23">
        <v>7766</v>
      </c>
      <c r="C11365" s="23" t="s">
        <v>11863</v>
      </c>
      <c r="D11365" s="23" t="s">
        <v>12293</v>
      </c>
      <c r="E11365" s="24">
        <v>347.4</v>
      </c>
    </row>
    <row r="11366" spans="2:5" ht="50.1" customHeight="1">
      <c r="B11366" s="23">
        <v>7767</v>
      </c>
      <c r="C11366" s="23" t="s">
        <v>11864</v>
      </c>
      <c r="D11366" s="23" t="s">
        <v>12293</v>
      </c>
      <c r="E11366" s="24">
        <v>535.33000000000004</v>
      </c>
    </row>
    <row r="11367" spans="2:5" ht="50.1" customHeight="1">
      <c r="B11367" s="23">
        <v>7727</v>
      </c>
      <c r="C11367" s="23" t="s">
        <v>11865</v>
      </c>
      <c r="D11367" s="23" t="s">
        <v>12293</v>
      </c>
      <c r="E11367" s="24">
        <v>1162.56</v>
      </c>
    </row>
    <row r="11368" spans="2:5" ht="50.1" customHeight="1">
      <c r="B11368" s="23">
        <v>7760</v>
      </c>
      <c r="C11368" s="23" t="s">
        <v>11866</v>
      </c>
      <c r="D11368" s="23" t="s">
        <v>12293</v>
      </c>
      <c r="E11368" s="24">
        <v>56.4</v>
      </c>
    </row>
    <row r="11369" spans="2:5" ht="50.1" customHeight="1">
      <c r="B11369" s="23">
        <v>7761</v>
      </c>
      <c r="C11369" s="23" t="s">
        <v>11867</v>
      </c>
      <c r="D11369" s="23" t="s">
        <v>12293</v>
      </c>
      <c r="E11369" s="24">
        <v>59.94</v>
      </c>
    </row>
    <row r="11370" spans="2:5" ht="50.1" customHeight="1">
      <c r="B11370" s="23">
        <v>7752</v>
      </c>
      <c r="C11370" s="23" t="s">
        <v>11868</v>
      </c>
      <c r="D11370" s="23" t="s">
        <v>12293</v>
      </c>
      <c r="E11370" s="24">
        <v>72.61</v>
      </c>
    </row>
    <row r="11371" spans="2:5" ht="50.1" customHeight="1">
      <c r="B11371" s="23">
        <v>7762</v>
      </c>
      <c r="C11371" s="23" t="s">
        <v>11869</v>
      </c>
      <c r="D11371" s="23" t="s">
        <v>12293</v>
      </c>
      <c r="E11371" s="24">
        <v>95</v>
      </c>
    </row>
    <row r="11372" spans="2:5" ht="50.1" customHeight="1">
      <c r="B11372" s="23">
        <v>7722</v>
      </c>
      <c r="C11372" s="23" t="s">
        <v>11870</v>
      </c>
      <c r="D11372" s="23" t="s">
        <v>12293</v>
      </c>
      <c r="E11372" s="24">
        <v>146.49</v>
      </c>
    </row>
    <row r="11373" spans="2:5" ht="50.1" customHeight="1">
      <c r="B11373" s="23">
        <v>7763</v>
      </c>
      <c r="C11373" s="23" t="s">
        <v>11871</v>
      </c>
      <c r="D11373" s="23" t="s">
        <v>12293</v>
      </c>
      <c r="E11373" s="24">
        <v>163.25</v>
      </c>
    </row>
    <row r="11374" spans="2:5" ht="50.1" customHeight="1">
      <c r="B11374" s="23">
        <v>7764</v>
      </c>
      <c r="C11374" s="23" t="s">
        <v>11872</v>
      </c>
      <c r="D11374" s="23" t="s">
        <v>12293</v>
      </c>
      <c r="E11374" s="24">
        <v>245.22</v>
      </c>
    </row>
    <row r="11375" spans="2:5" ht="50.1" customHeight="1">
      <c r="B11375" s="23">
        <v>12572</v>
      </c>
      <c r="C11375" s="23" t="s">
        <v>11873</v>
      </c>
      <c r="D11375" s="23" t="s">
        <v>12293</v>
      </c>
      <c r="E11375" s="24">
        <v>321.52</v>
      </c>
    </row>
    <row r="11376" spans="2:5" ht="50.1" customHeight="1">
      <c r="B11376" s="23">
        <v>12573</v>
      </c>
      <c r="C11376" s="23" t="s">
        <v>11874</v>
      </c>
      <c r="D11376" s="23" t="s">
        <v>12293</v>
      </c>
      <c r="E11376" s="24">
        <v>337.87</v>
      </c>
    </row>
    <row r="11377" spans="2:5" ht="50.1" customHeight="1">
      <c r="B11377" s="23">
        <v>12574</v>
      </c>
      <c r="C11377" s="23" t="s">
        <v>11875</v>
      </c>
      <c r="D11377" s="23" t="s">
        <v>12293</v>
      </c>
      <c r="E11377" s="24">
        <v>439.03</v>
      </c>
    </row>
    <row r="11378" spans="2:5" ht="50.1" customHeight="1">
      <c r="B11378" s="23">
        <v>12575</v>
      </c>
      <c r="C11378" s="23" t="s">
        <v>11876</v>
      </c>
      <c r="D11378" s="23" t="s">
        <v>12293</v>
      </c>
      <c r="E11378" s="24">
        <v>644.4</v>
      </c>
    </row>
    <row r="11379" spans="2:5" ht="50.1" customHeight="1">
      <c r="B11379" s="23">
        <v>12576</v>
      </c>
      <c r="C11379" s="23" t="s">
        <v>11877</v>
      </c>
      <c r="D11379" s="23" t="s">
        <v>12293</v>
      </c>
      <c r="E11379" s="24">
        <v>68.11</v>
      </c>
    </row>
    <row r="11380" spans="2:5" ht="50.1" customHeight="1">
      <c r="B11380" s="23">
        <v>12577</v>
      </c>
      <c r="C11380" s="23" t="s">
        <v>11878</v>
      </c>
      <c r="D11380" s="23" t="s">
        <v>12293</v>
      </c>
      <c r="E11380" s="24">
        <v>88.1</v>
      </c>
    </row>
    <row r="11381" spans="2:5" ht="50.1" customHeight="1">
      <c r="B11381" s="23">
        <v>12578</v>
      </c>
      <c r="C11381" s="23" t="s">
        <v>11879</v>
      </c>
      <c r="D11381" s="23" t="s">
        <v>12293</v>
      </c>
      <c r="E11381" s="24">
        <v>118.16</v>
      </c>
    </row>
    <row r="11382" spans="2:5" ht="50.1" customHeight="1">
      <c r="B11382" s="23">
        <v>12579</v>
      </c>
      <c r="C11382" s="23" t="s">
        <v>11880</v>
      </c>
      <c r="D11382" s="23" t="s">
        <v>12293</v>
      </c>
      <c r="E11382" s="24">
        <v>173.02</v>
      </c>
    </row>
    <row r="11383" spans="2:5" ht="50.1" customHeight="1">
      <c r="B11383" s="23">
        <v>12580</v>
      </c>
      <c r="C11383" s="23" t="s">
        <v>11881</v>
      </c>
      <c r="D11383" s="23" t="s">
        <v>12293</v>
      </c>
      <c r="E11383" s="24">
        <v>223.36</v>
      </c>
    </row>
    <row r="11384" spans="2:5" ht="50.1" customHeight="1">
      <c r="B11384" s="23">
        <v>12581</v>
      </c>
      <c r="C11384" s="23" t="s">
        <v>11882</v>
      </c>
      <c r="D11384" s="23" t="s">
        <v>12293</v>
      </c>
      <c r="E11384" s="24">
        <v>305.62</v>
      </c>
    </row>
    <row r="11385" spans="2:5" ht="50.1" customHeight="1">
      <c r="B11385" s="23">
        <v>41785</v>
      </c>
      <c r="C11385" s="23" t="s">
        <v>11883</v>
      </c>
      <c r="D11385" s="23" t="s">
        <v>12293</v>
      </c>
      <c r="E11385" s="24">
        <v>810.74</v>
      </c>
    </row>
    <row r="11386" spans="2:5" ht="50.1" customHeight="1">
      <c r="B11386" s="23">
        <v>41781</v>
      </c>
      <c r="C11386" s="23" t="s">
        <v>11884</v>
      </c>
      <c r="D11386" s="23" t="s">
        <v>12293</v>
      </c>
      <c r="E11386" s="24">
        <v>231.14</v>
      </c>
    </row>
    <row r="11387" spans="2:5" ht="50.1" customHeight="1">
      <c r="B11387" s="23">
        <v>41783</v>
      </c>
      <c r="C11387" s="23" t="s">
        <v>11885</v>
      </c>
      <c r="D11387" s="23" t="s">
        <v>12293</v>
      </c>
      <c r="E11387" s="24">
        <v>609.96</v>
      </c>
    </row>
    <row r="11388" spans="2:5" ht="50.1" customHeight="1">
      <c r="B11388" s="23">
        <v>41786</v>
      </c>
      <c r="C11388" s="23" t="s">
        <v>11886</v>
      </c>
      <c r="D11388" s="23" t="s">
        <v>12293</v>
      </c>
      <c r="E11388" s="24">
        <v>1272.44</v>
      </c>
    </row>
    <row r="11389" spans="2:5" ht="50.1" customHeight="1">
      <c r="B11389" s="23">
        <v>41779</v>
      </c>
      <c r="C11389" s="23" t="s">
        <v>11887</v>
      </c>
      <c r="D11389" s="23" t="s">
        <v>12293</v>
      </c>
      <c r="E11389" s="24">
        <v>88.65</v>
      </c>
    </row>
    <row r="11390" spans="2:5" ht="50.1" customHeight="1">
      <c r="B11390" s="23">
        <v>41780</v>
      </c>
      <c r="C11390" s="23" t="s">
        <v>11888</v>
      </c>
      <c r="D11390" s="23" t="s">
        <v>12293</v>
      </c>
      <c r="E11390" s="24">
        <v>104.85</v>
      </c>
    </row>
    <row r="11391" spans="2:5" ht="50.1" customHeight="1">
      <c r="B11391" s="23">
        <v>41782</v>
      </c>
      <c r="C11391" s="23" t="s">
        <v>11889</v>
      </c>
      <c r="D11391" s="23" t="s">
        <v>12293</v>
      </c>
      <c r="E11391" s="24">
        <v>432.23</v>
      </c>
    </row>
    <row r="11392" spans="2:5" ht="50.1" customHeight="1">
      <c r="B11392" s="23">
        <v>38130</v>
      </c>
      <c r="C11392" s="23" t="s">
        <v>11890</v>
      </c>
      <c r="D11392" s="23" t="s">
        <v>12293</v>
      </c>
      <c r="E11392" s="24">
        <v>23.92</v>
      </c>
    </row>
    <row r="11393" spans="2:5" ht="50.1" customHeight="1">
      <c r="B11393" s="23">
        <v>21123</v>
      </c>
      <c r="C11393" s="23" t="s">
        <v>11891</v>
      </c>
      <c r="D11393" s="23" t="s">
        <v>12293</v>
      </c>
      <c r="E11393" s="24">
        <v>6.79</v>
      </c>
    </row>
    <row r="11394" spans="2:5" ht="50.1" customHeight="1">
      <c r="B11394" s="23">
        <v>21124</v>
      </c>
      <c r="C11394" s="23" t="s">
        <v>11892</v>
      </c>
      <c r="D11394" s="23" t="s">
        <v>12293</v>
      </c>
      <c r="E11394" s="24">
        <v>12.04</v>
      </c>
    </row>
    <row r="11395" spans="2:5" ht="50.1" customHeight="1">
      <c r="B11395" s="23">
        <v>21125</v>
      </c>
      <c r="C11395" s="23" t="s">
        <v>11893</v>
      </c>
      <c r="D11395" s="23" t="s">
        <v>12293</v>
      </c>
      <c r="E11395" s="24">
        <v>19.32</v>
      </c>
    </row>
    <row r="11396" spans="2:5" ht="50.1" customHeight="1">
      <c r="B11396" s="23">
        <v>38028</v>
      </c>
      <c r="C11396" s="23" t="s">
        <v>11894</v>
      </c>
      <c r="D11396" s="23" t="s">
        <v>12293</v>
      </c>
      <c r="E11396" s="24">
        <v>32.79</v>
      </c>
    </row>
    <row r="11397" spans="2:5" ht="50.1" customHeight="1">
      <c r="B11397" s="23">
        <v>38029</v>
      </c>
      <c r="C11397" s="23" t="s">
        <v>11895</v>
      </c>
      <c r="D11397" s="23" t="s">
        <v>12293</v>
      </c>
      <c r="E11397" s="24">
        <v>49.98</v>
      </c>
    </row>
    <row r="11398" spans="2:5" ht="50.1" customHeight="1">
      <c r="B11398" s="23">
        <v>38030</v>
      </c>
      <c r="C11398" s="23" t="s">
        <v>11896</v>
      </c>
      <c r="D11398" s="23" t="s">
        <v>12293</v>
      </c>
      <c r="E11398" s="24">
        <v>76.77</v>
      </c>
    </row>
    <row r="11399" spans="2:5" ht="50.1" customHeight="1">
      <c r="B11399" s="23">
        <v>38031</v>
      </c>
      <c r="C11399" s="23" t="s">
        <v>11897</v>
      </c>
      <c r="D11399" s="23" t="s">
        <v>12293</v>
      </c>
      <c r="E11399" s="24">
        <v>121.66</v>
      </c>
    </row>
    <row r="11400" spans="2:5" ht="50.1" customHeight="1">
      <c r="B11400" s="23">
        <v>39735</v>
      </c>
      <c r="C11400" s="23" t="s">
        <v>11898</v>
      </c>
      <c r="D11400" s="23" t="s">
        <v>12293</v>
      </c>
      <c r="E11400" s="24">
        <v>63.17</v>
      </c>
    </row>
    <row r="11401" spans="2:5" ht="50.1" customHeight="1">
      <c r="B11401" s="23">
        <v>39734</v>
      </c>
      <c r="C11401" s="23" t="s">
        <v>11899</v>
      </c>
      <c r="D11401" s="23" t="s">
        <v>12293</v>
      </c>
      <c r="E11401" s="24">
        <v>74.930000000000007</v>
      </c>
    </row>
    <row r="11402" spans="2:5" ht="50.1" customHeight="1">
      <c r="B11402" s="23">
        <v>39736</v>
      </c>
      <c r="C11402" s="23" t="s">
        <v>11900</v>
      </c>
      <c r="D11402" s="23" t="s">
        <v>12293</v>
      </c>
      <c r="E11402" s="24">
        <v>85.52</v>
      </c>
    </row>
    <row r="11403" spans="2:5" ht="50.1" customHeight="1">
      <c r="B11403" s="23">
        <v>39737</v>
      </c>
      <c r="C11403" s="23" t="s">
        <v>11901</v>
      </c>
      <c r="D11403" s="23" t="s">
        <v>12293</v>
      </c>
      <c r="E11403" s="24">
        <v>11.5</v>
      </c>
    </row>
    <row r="11404" spans="2:5" ht="50.1" customHeight="1">
      <c r="B11404" s="23">
        <v>39738</v>
      </c>
      <c r="C11404" s="23" t="s">
        <v>11902</v>
      </c>
      <c r="D11404" s="23" t="s">
        <v>12293</v>
      </c>
      <c r="E11404" s="24">
        <v>4.16</v>
      </c>
    </row>
    <row r="11405" spans="2:5" ht="50.1" customHeight="1">
      <c r="B11405" s="23">
        <v>39739</v>
      </c>
      <c r="C11405" s="23" t="s">
        <v>11903</v>
      </c>
      <c r="D11405" s="23" t="s">
        <v>12293</v>
      </c>
      <c r="E11405" s="24">
        <v>59.14</v>
      </c>
    </row>
    <row r="11406" spans="2:5" ht="50.1" customHeight="1">
      <c r="B11406" s="23">
        <v>39733</v>
      </c>
      <c r="C11406" s="23" t="s">
        <v>11904</v>
      </c>
      <c r="D11406" s="23" t="s">
        <v>12293</v>
      </c>
      <c r="E11406" s="24">
        <v>102.34</v>
      </c>
    </row>
    <row r="11407" spans="2:5" ht="50.1" customHeight="1">
      <c r="B11407" s="23">
        <v>39854</v>
      </c>
      <c r="C11407" s="23" t="s">
        <v>11905</v>
      </c>
      <c r="D11407" s="23" t="s">
        <v>12293</v>
      </c>
      <c r="E11407" s="24">
        <v>103.79</v>
      </c>
    </row>
    <row r="11408" spans="2:5" ht="50.1" customHeight="1">
      <c r="B11408" s="23">
        <v>39740</v>
      </c>
      <c r="C11408" s="23" t="s">
        <v>11906</v>
      </c>
      <c r="D11408" s="23" t="s">
        <v>12293</v>
      </c>
      <c r="E11408" s="24">
        <v>56.79</v>
      </c>
    </row>
    <row r="11409" spans="2:5" ht="50.1" customHeight="1">
      <c r="B11409" s="23">
        <v>39741</v>
      </c>
      <c r="C11409" s="23" t="s">
        <v>11907</v>
      </c>
      <c r="D11409" s="23" t="s">
        <v>12293</v>
      </c>
      <c r="E11409" s="24">
        <v>10.46</v>
      </c>
    </row>
    <row r="11410" spans="2:5" ht="50.1" customHeight="1">
      <c r="B11410" s="23">
        <v>39853</v>
      </c>
      <c r="C11410" s="23" t="s">
        <v>11908</v>
      </c>
      <c r="D11410" s="23" t="s">
        <v>12293</v>
      </c>
      <c r="E11410" s="24">
        <v>13.74</v>
      </c>
    </row>
    <row r="11411" spans="2:5" ht="50.1" customHeight="1">
      <c r="B11411" s="23">
        <v>39742</v>
      </c>
      <c r="C11411" s="23" t="s">
        <v>11909</v>
      </c>
      <c r="D11411" s="23" t="s">
        <v>12293</v>
      </c>
      <c r="E11411" s="24">
        <v>45.64</v>
      </c>
    </row>
    <row r="11412" spans="2:5" ht="50.1" customHeight="1">
      <c r="B11412" s="23">
        <v>39749</v>
      </c>
      <c r="C11412" s="23" t="s">
        <v>11910</v>
      </c>
      <c r="D11412" s="23" t="s">
        <v>12293</v>
      </c>
      <c r="E11412" s="24">
        <v>50.35</v>
      </c>
    </row>
    <row r="11413" spans="2:5" ht="50.1" customHeight="1">
      <c r="B11413" s="23">
        <v>39751</v>
      </c>
      <c r="C11413" s="23" t="s">
        <v>11911</v>
      </c>
      <c r="D11413" s="23" t="s">
        <v>12293</v>
      </c>
      <c r="E11413" s="24">
        <v>91.5</v>
      </c>
    </row>
    <row r="11414" spans="2:5" ht="50.1" customHeight="1">
      <c r="B11414" s="23">
        <v>39750</v>
      </c>
      <c r="C11414" s="23" t="s">
        <v>11912</v>
      </c>
      <c r="D11414" s="23" t="s">
        <v>12293</v>
      </c>
      <c r="E11414" s="24">
        <v>76.05</v>
      </c>
    </row>
    <row r="11415" spans="2:5" ht="50.1" customHeight="1">
      <c r="B11415" s="23">
        <v>39747</v>
      </c>
      <c r="C11415" s="23" t="s">
        <v>11913</v>
      </c>
      <c r="D11415" s="23" t="s">
        <v>12293</v>
      </c>
      <c r="E11415" s="24">
        <v>24.46</v>
      </c>
    </row>
    <row r="11416" spans="2:5" ht="50.1" customHeight="1">
      <c r="B11416" s="23">
        <v>39753</v>
      </c>
      <c r="C11416" s="23" t="s">
        <v>11914</v>
      </c>
      <c r="D11416" s="23" t="s">
        <v>12293</v>
      </c>
      <c r="E11416" s="24">
        <v>168.42</v>
      </c>
    </row>
    <row r="11417" spans="2:5" ht="50.1" customHeight="1">
      <c r="B11417" s="23">
        <v>39754</v>
      </c>
      <c r="C11417" s="23" t="s">
        <v>11915</v>
      </c>
      <c r="D11417" s="23" t="s">
        <v>12293</v>
      </c>
      <c r="E11417" s="24">
        <v>248.13</v>
      </c>
    </row>
    <row r="11418" spans="2:5" ht="50.1" customHeight="1">
      <c r="B11418" s="23">
        <v>39748</v>
      </c>
      <c r="C11418" s="23" t="s">
        <v>11916</v>
      </c>
      <c r="D11418" s="23" t="s">
        <v>12293</v>
      </c>
      <c r="E11418" s="24">
        <v>39.58</v>
      </c>
    </row>
    <row r="11419" spans="2:5" ht="50.1" customHeight="1">
      <c r="B11419" s="23">
        <v>39755</v>
      </c>
      <c r="C11419" s="23" t="s">
        <v>11917</v>
      </c>
      <c r="D11419" s="23" t="s">
        <v>12293</v>
      </c>
      <c r="E11419" s="24">
        <v>376.23</v>
      </c>
    </row>
    <row r="11420" spans="2:5" ht="50.1" customHeight="1">
      <c r="B11420" s="23">
        <v>12742</v>
      </c>
      <c r="C11420" s="23" t="s">
        <v>11918</v>
      </c>
      <c r="D11420" s="23" t="s">
        <v>12293</v>
      </c>
      <c r="E11420" s="24">
        <v>297.91000000000003</v>
      </c>
    </row>
    <row r="11421" spans="2:5" ht="50.1" customHeight="1">
      <c r="B11421" s="23">
        <v>12713</v>
      </c>
      <c r="C11421" s="23" t="s">
        <v>11919</v>
      </c>
      <c r="D11421" s="23" t="s">
        <v>12293</v>
      </c>
      <c r="E11421" s="24">
        <v>15.8</v>
      </c>
    </row>
    <row r="11422" spans="2:5" ht="50.1" customHeight="1">
      <c r="B11422" s="23">
        <v>12743</v>
      </c>
      <c r="C11422" s="23" t="s">
        <v>11920</v>
      </c>
      <c r="D11422" s="23" t="s">
        <v>12293</v>
      </c>
      <c r="E11422" s="24">
        <v>27.18</v>
      </c>
    </row>
    <row r="11423" spans="2:5" ht="50.1" customHeight="1">
      <c r="B11423" s="23">
        <v>12744</v>
      </c>
      <c r="C11423" s="23" t="s">
        <v>11921</v>
      </c>
      <c r="D11423" s="23" t="s">
        <v>12293</v>
      </c>
      <c r="E11423" s="24">
        <v>34.49</v>
      </c>
    </row>
    <row r="11424" spans="2:5" ht="50.1" customHeight="1">
      <c r="B11424" s="23">
        <v>12745</v>
      </c>
      <c r="C11424" s="23" t="s">
        <v>11922</v>
      </c>
      <c r="D11424" s="23" t="s">
        <v>12293</v>
      </c>
      <c r="E11424" s="24">
        <v>50.09</v>
      </c>
    </row>
    <row r="11425" spans="2:5" ht="50.1" customHeight="1">
      <c r="B11425" s="23">
        <v>12746</v>
      </c>
      <c r="C11425" s="23" t="s">
        <v>11923</v>
      </c>
      <c r="D11425" s="23" t="s">
        <v>12293</v>
      </c>
      <c r="E11425" s="24">
        <v>67.64</v>
      </c>
    </row>
    <row r="11426" spans="2:5" ht="50.1" customHeight="1">
      <c r="B11426" s="23">
        <v>12747</v>
      </c>
      <c r="C11426" s="23" t="s">
        <v>11924</v>
      </c>
      <c r="D11426" s="23" t="s">
        <v>12293</v>
      </c>
      <c r="E11426" s="24">
        <v>98.1</v>
      </c>
    </row>
    <row r="11427" spans="2:5" ht="50.1" customHeight="1">
      <c r="B11427" s="23">
        <v>12748</v>
      </c>
      <c r="C11427" s="23" t="s">
        <v>11925</v>
      </c>
      <c r="D11427" s="23" t="s">
        <v>12293</v>
      </c>
      <c r="E11427" s="24">
        <v>138.19999999999999</v>
      </c>
    </row>
    <row r="11428" spans="2:5" ht="50.1" customHeight="1">
      <c r="B11428" s="23">
        <v>12749</v>
      </c>
      <c r="C11428" s="23" t="s">
        <v>11926</v>
      </c>
      <c r="D11428" s="23" t="s">
        <v>12293</v>
      </c>
      <c r="E11428" s="24">
        <v>202.03</v>
      </c>
    </row>
    <row r="11429" spans="2:5" ht="50.1" customHeight="1">
      <c r="B11429" s="23">
        <v>39726</v>
      </c>
      <c r="C11429" s="23" t="s">
        <v>11927</v>
      </c>
      <c r="D11429" s="23" t="s">
        <v>12293</v>
      </c>
      <c r="E11429" s="24">
        <v>66.36</v>
      </c>
    </row>
    <row r="11430" spans="2:5" ht="50.1" customHeight="1">
      <c r="B11430" s="23">
        <v>39728</v>
      </c>
      <c r="C11430" s="23" t="s">
        <v>11928</v>
      </c>
      <c r="D11430" s="23" t="s">
        <v>12293</v>
      </c>
      <c r="E11430" s="24">
        <v>116.63</v>
      </c>
    </row>
    <row r="11431" spans="2:5" ht="50.1" customHeight="1">
      <c r="B11431" s="23">
        <v>39727</v>
      </c>
      <c r="C11431" s="23" t="s">
        <v>11929</v>
      </c>
      <c r="D11431" s="23" t="s">
        <v>12293</v>
      </c>
      <c r="E11431" s="24">
        <v>95.98</v>
      </c>
    </row>
    <row r="11432" spans="2:5" ht="50.1" customHeight="1">
      <c r="B11432" s="23">
        <v>39724</v>
      </c>
      <c r="C11432" s="23" t="s">
        <v>11930</v>
      </c>
      <c r="D11432" s="23" t="s">
        <v>12293</v>
      </c>
      <c r="E11432" s="24">
        <v>29.38</v>
      </c>
    </row>
    <row r="11433" spans="2:5" ht="50.1" customHeight="1">
      <c r="B11433" s="23">
        <v>39729</v>
      </c>
      <c r="C11433" s="23" t="s">
        <v>11931</v>
      </c>
      <c r="D11433" s="23" t="s">
        <v>12293</v>
      </c>
      <c r="E11433" s="24">
        <v>161.51</v>
      </c>
    </row>
    <row r="11434" spans="2:5" ht="50.1" customHeight="1">
      <c r="B11434" s="23">
        <v>39730</v>
      </c>
      <c r="C11434" s="23" t="s">
        <v>11932</v>
      </c>
      <c r="D11434" s="23" t="s">
        <v>12293</v>
      </c>
      <c r="E11434" s="24">
        <v>209.55</v>
      </c>
    </row>
    <row r="11435" spans="2:5" ht="50.1" customHeight="1">
      <c r="B11435" s="23">
        <v>39731</v>
      </c>
      <c r="C11435" s="23" t="s">
        <v>11933</v>
      </c>
      <c r="D11435" s="23" t="s">
        <v>12293</v>
      </c>
      <c r="E11435" s="24">
        <v>310.36</v>
      </c>
    </row>
    <row r="11436" spans="2:5" ht="50.1" customHeight="1">
      <c r="B11436" s="23">
        <v>39725</v>
      </c>
      <c r="C11436" s="23" t="s">
        <v>11934</v>
      </c>
      <c r="D11436" s="23" t="s">
        <v>12293</v>
      </c>
      <c r="E11436" s="24">
        <v>47.89</v>
      </c>
    </row>
    <row r="11437" spans="2:5" ht="50.1" customHeight="1">
      <c r="B11437" s="23">
        <v>39732</v>
      </c>
      <c r="C11437" s="23" t="s">
        <v>11935</v>
      </c>
      <c r="D11437" s="23" t="s">
        <v>12293</v>
      </c>
      <c r="E11437" s="24">
        <v>456.83</v>
      </c>
    </row>
    <row r="11438" spans="2:5" ht="50.1" customHeight="1">
      <c r="B11438" s="23">
        <v>39660</v>
      </c>
      <c r="C11438" s="23" t="s">
        <v>11936</v>
      </c>
      <c r="D11438" s="23" t="s">
        <v>12293</v>
      </c>
      <c r="E11438" s="24">
        <v>20.81</v>
      </c>
    </row>
    <row r="11439" spans="2:5" ht="50.1" customHeight="1">
      <c r="B11439" s="23">
        <v>39662</v>
      </c>
      <c r="C11439" s="23" t="s">
        <v>11937</v>
      </c>
      <c r="D11439" s="23" t="s">
        <v>12293</v>
      </c>
      <c r="E11439" s="24">
        <v>9.9700000000000006</v>
      </c>
    </row>
    <row r="11440" spans="2:5" ht="50.1" customHeight="1">
      <c r="B11440" s="23">
        <v>39661</v>
      </c>
      <c r="C11440" s="23" t="s">
        <v>11938</v>
      </c>
      <c r="D11440" s="23" t="s">
        <v>12293</v>
      </c>
      <c r="E11440" s="24">
        <v>6.8</v>
      </c>
    </row>
    <row r="11441" spans="2:5" ht="50.1" customHeight="1">
      <c r="B11441" s="23">
        <v>39666</v>
      </c>
      <c r="C11441" s="23" t="s">
        <v>11939</v>
      </c>
      <c r="D11441" s="23" t="s">
        <v>12293</v>
      </c>
      <c r="E11441" s="24">
        <v>31.31</v>
      </c>
    </row>
    <row r="11442" spans="2:5" ht="50.1" customHeight="1">
      <c r="B11442" s="23">
        <v>39664</v>
      </c>
      <c r="C11442" s="23" t="s">
        <v>11940</v>
      </c>
      <c r="D11442" s="23" t="s">
        <v>12293</v>
      </c>
      <c r="E11442" s="24">
        <v>15.34</v>
      </c>
    </row>
    <row r="11443" spans="2:5" ht="50.1" customHeight="1">
      <c r="B11443" s="23">
        <v>39663</v>
      </c>
      <c r="C11443" s="23" t="s">
        <v>11941</v>
      </c>
      <c r="D11443" s="23" t="s">
        <v>12293</v>
      </c>
      <c r="E11443" s="24">
        <v>12.27</v>
      </c>
    </row>
    <row r="11444" spans="2:5" ht="50.1" customHeight="1">
      <c r="B11444" s="23">
        <v>39665</v>
      </c>
      <c r="C11444" s="23" t="s">
        <v>11942</v>
      </c>
      <c r="D11444" s="23" t="s">
        <v>12293</v>
      </c>
      <c r="E11444" s="24">
        <v>25.89</v>
      </c>
    </row>
    <row r="11445" spans="2:5" ht="50.1" customHeight="1">
      <c r="B11445" s="23">
        <v>39752</v>
      </c>
      <c r="C11445" s="23" t="s">
        <v>11943</v>
      </c>
      <c r="D11445" s="23" t="s">
        <v>12293</v>
      </c>
      <c r="E11445" s="24">
        <v>130.19</v>
      </c>
    </row>
    <row r="11446" spans="2:5" ht="50.1" customHeight="1">
      <c r="B11446" s="23">
        <v>12583</v>
      </c>
      <c r="C11446" s="23" t="s">
        <v>11944</v>
      </c>
      <c r="D11446" s="23" t="s">
        <v>12293</v>
      </c>
      <c r="E11446" s="24">
        <v>37.44</v>
      </c>
    </row>
    <row r="11447" spans="2:5" ht="50.1" customHeight="1">
      <c r="B11447" s="23">
        <v>12584</v>
      </c>
      <c r="C11447" s="23" t="s">
        <v>11945</v>
      </c>
      <c r="D11447" s="23" t="s">
        <v>12293</v>
      </c>
      <c r="E11447" s="24">
        <v>36.03</v>
      </c>
    </row>
    <row r="11448" spans="2:5" ht="50.1" customHeight="1">
      <c r="B11448" s="23">
        <v>13159</v>
      </c>
      <c r="C11448" s="23" t="s">
        <v>11946</v>
      </c>
      <c r="D11448" s="23" t="s">
        <v>12293</v>
      </c>
      <c r="E11448" s="24">
        <v>109.13</v>
      </c>
    </row>
    <row r="11449" spans="2:5" ht="50.1" customHeight="1">
      <c r="B11449" s="23">
        <v>13168</v>
      </c>
      <c r="C11449" s="23" t="s">
        <v>11947</v>
      </c>
      <c r="D11449" s="23" t="s">
        <v>12293</v>
      </c>
      <c r="E11449" s="24">
        <v>164.1</v>
      </c>
    </row>
    <row r="11450" spans="2:5" ht="50.1" customHeight="1">
      <c r="B11450" s="23">
        <v>13173</v>
      </c>
      <c r="C11450" s="23" t="s">
        <v>11948</v>
      </c>
      <c r="D11450" s="23" t="s">
        <v>12293</v>
      </c>
      <c r="E11450" s="24">
        <v>202.33</v>
      </c>
    </row>
    <row r="11451" spans="2:5" ht="50.1" customHeight="1">
      <c r="B11451" s="23">
        <v>37449</v>
      </c>
      <c r="C11451" s="23" t="s">
        <v>11949</v>
      </c>
      <c r="D11451" s="23" t="s">
        <v>12293</v>
      </c>
      <c r="E11451" s="24">
        <v>33.450000000000003</v>
      </c>
    </row>
    <row r="11452" spans="2:5" ht="50.1" customHeight="1">
      <c r="B11452" s="23">
        <v>37450</v>
      </c>
      <c r="C11452" s="23" t="s">
        <v>11950</v>
      </c>
      <c r="D11452" s="23" t="s">
        <v>12293</v>
      </c>
      <c r="E11452" s="24">
        <v>40.78</v>
      </c>
    </row>
    <row r="11453" spans="2:5" ht="50.1" customHeight="1">
      <c r="B11453" s="23">
        <v>37451</v>
      </c>
      <c r="C11453" s="23" t="s">
        <v>11951</v>
      </c>
      <c r="D11453" s="23" t="s">
        <v>12293</v>
      </c>
      <c r="E11453" s="24">
        <v>62.45</v>
      </c>
    </row>
    <row r="11454" spans="2:5" ht="50.1" customHeight="1">
      <c r="B11454" s="23">
        <v>37452</v>
      </c>
      <c r="C11454" s="23" t="s">
        <v>11952</v>
      </c>
      <c r="D11454" s="23" t="s">
        <v>12293</v>
      </c>
      <c r="E11454" s="24">
        <v>82.84</v>
      </c>
    </row>
    <row r="11455" spans="2:5" ht="50.1" customHeight="1">
      <c r="B11455" s="23">
        <v>37453</v>
      </c>
      <c r="C11455" s="23" t="s">
        <v>11953</v>
      </c>
      <c r="D11455" s="23" t="s">
        <v>12293</v>
      </c>
      <c r="E11455" s="24">
        <v>103.95</v>
      </c>
    </row>
    <row r="11456" spans="2:5" ht="50.1" customHeight="1">
      <c r="B11456" s="23">
        <v>7778</v>
      </c>
      <c r="C11456" s="23" t="s">
        <v>11954</v>
      </c>
      <c r="D11456" s="23" t="s">
        <v>12293</v>
      </c>
      <c r="E11456" s="24">
        <v>39.03</v>
      </c>
    </row>
    <row r="11457" spans="2:5" ht="50.1" customHeight="1">
      <c r="B11457" s="23">
        <v>7796</v>
      </c>
      <c r="C11457" s="23" t="s">
        <v>11955</v>
      </c>
      <c r="D11457" s="23" t="s">
        <v>12293</v>
      </c>
      <c r="E11457" s="24">
        <v>47</v>
      </c>
    </row>
    <row r="11458" spans="2:5" ht="50.1" customHeight="1">
      <c r="B11458" s="23">
        <v>7781</v>
      </c>
      <c r="C11458" s="23" t="s">
        <v>11956</v>
      </c>
      <c r="D11458" s="23" t="s">
        <v>12293</v>
      </c>
      <c r="E11458" s="24">
        <v>62.13</v>
      </c>
    </row>
    <row r="11459" spans="2:5" ht="50.1" customHeight="1">
      <c r="B11459" s="23">
        <v>7795</v>
      </c>
      <c r="C11459" s="23" t="s">
        <v>11957</v>
      </c>
      <c r="D11459" s="23" t="s">
        <v>12293</v>
      </c>
      <c r="E11459" s="24">
        <v>90.01</v>
      </c>
    </row>
    <row r="11460" spans="2:5" ht="50.1" customHeight="1">
      <c r="B11460" s="23">
        <v>7791</v>
      </c>
      <c r="C11460" s="23" t="s">
        <v>11958</v>
      </c>
      <c r="D11460" s="23" t="s">
        <v>12293</v>
      </c>
      <c r="E11460" s="24">
        <v>114.71</v>
      </c>
    </row>
    <row r="11461" spans="2:5" ht="50.1" customHeight="1">
      <c r="B11461" s="23">
        <v>7783</v>
      </c>
      <c r="C11461" s="23" t="s">
        <v>11959</v>
      </c>
      <c r="D11461" s="23" t="s">
        <v>12293</v>
      </c>
      <c r="E11461" s="24">
        <v>43.81</v>
      </c>
    </row>
    <row r="11462" spans="2:5" ht="50.1" customHeight="1">
      <c r="B11462" s="23">
        <v>7790</v>
      </c>
      <c r="C11462" s="23" t="s">
        <v>11960</v>
      </c>
      <c r="D11462" s="23" t="s">
        <v>12293</v>
      </c>
      <c r="E11462" s="24">
        <v>50.98</v>
      </c>
    </row>
    <row r="11463" spans="2:5" ht="50.1" customHeight="1">
      <c r="B11463" s="23">
        <v>7785</v>
      </c>
      <c r="C11463" s="23" t="s">
        <v>11961</v>
      </c>
      <c r="D11463" s="23" t="s">
        <v>12293</v>
      </c>
      <c r="E11463" s="24">
        <v>66.91</v>
      </c>
    </row>
    <row r="11464" spans="2:5" ht="50.1" customHeight="1">
      <c r="B11464" s="23">
        <v>7792</v>
      </c>
      <c r="C11464" s="23" t="s">
        <v>11962</v>
      </c>
      <c r="D11464" s="23" t="s">
        <v>12293</v>
      </c>
      <c r="E11464" s="24">
        <v>97.18</v>
      </c>
    </row>
    <row r="11465" spans="2:5" ht="50.1" customHeight="1">
      <c r="B11465" s="23">
        <v>7793</v>
      </c>
      <c r="C11465" s="23" t="s">
        <v>11963</v>
      </c>
      <c r="D11465" s="23" t="s">
        <v>12293</v>
      </c>
      <c r="E11465" s="24">
        <v>125.42</v>
      </c>
    </row>
    <row r="11466" spans="2:5" ht="50.1" customHeight="1">
      <c r="B11466" s="23">
        <v>12613</v>
      </c>
      <c r="C11466" s="23" t="s">
        <v>11964</v>
      </c>
      <c r="D11466" s="23" t="s">
        <v>12296</v>
      </c>
      <c r="E11466" s="24">
        <v>12.17</v>
      </c>
    </row>
    <row r="11467" spans="2:5" ht="50.1" customHeight="1">
      <c r="B11467" s="23">
        <v>1031</v>
      </c>
      <c r="C11467" s="23" t="s">
        <v>11965</v>
      </c>
      <c r="D11467" s="23" t="s">
        <v>12296</v>
      </c>
      <c r="E11467" s="24">
        <v>9.67</v>
      </c>
    </row>
    <row r="11468" spans="2:5" ht="50.1" customHeight="1">
      <c r="B11468" s="23">
        <v>39707</v>
      </c>
      <c r="C11468" s="23" t="s">
        <v>11966</v>
      </c>
      <c r="D11468" s="23" t="s">
        <v>12293</v>
      </c>
      <c r="E11468" s="24">
        <v>2.52</v>
      </c>
    </row>
    <row r="11469" spans="2:5" ht="50.1" customHeight="1">
      <c r="B11469" s="23">
        <v>39708</v>
      </c>
      <c r="C11469" s="23" t="s">
        <v>11967</v>
      </c>
      <c r="D11469" s="23" t="s">
        <v>12293</v>
      </c>
      <c r="E11469" s="24">
        <v>2.44</v>
      </c>
    </row>
    <row r="11470" spans="2:5" ht="50.1" customHeight="1">
      <c r="B11470" s="23">
        <v>39710</v>
      </c>
      <c r="C11470" s="23" t="s">
        <v>11968</v>
      </c>
      <c r="D11470" s="23" t="s">
        <v>12293</v>
      </c>
      <c r="E11470" s="24">
        <v>1.72</v>
      </c>
    </row>
    <row r="11471" spans="2:5" ht="50.1" customHeight="1">
      <c r="B11471" s="23">
        <v>39709</v>
      </c>
      <c r="C11471" s="23" t="s">
        <v>11969</v>
      </c>
      <c r="D11471" s="23" t="s">
        <v>12293</v>
      </c>
      <c r="E11471" s="24">
        <v>2.38</v>
      </c>
    </row>
    <row r="11472" spans="2:5" ht="50.1" customHeight="1">
      <c r="B11472" s="23">
        <v>39711</v>
      </c>
      <c r="C11472" s="23" t="s">
        <v>11970</v>
      </c>
      <c r="D11472" s="23" t="s">
        <v>12293</v>
      </c>
      <c r="E11472" s="24">
        <v>2.68</v>
      </c>
    </row>
    <row r="11473" spans="2:5" ht="50.1" customHeight="1">
      <c r="B11473" s="23">
        <v>39712</v>
      </c>
      <c r="C11473" s="23" t="s">
        <v>11971</v>
      </c>
      <c r="D11473" s="23" t="s">
        <v>12293</v>
      </c>
      <c r="E11473" s="24">
        <v>0.94</v>
      </c>
    </row>
    <row r="11474" spans="2:5" ht="50.1" customHeight="1">
      <c r="B11474" s="23">
        <v>39713</v>
      </c>
      <c r="C11474" s="23" t="s">
        <v>11972</v>
      </c>
      <c r="D11474" s="23" t="s">
        <v>12293</v>
      </c>
      <c r="E11474" s="24">
        <v>0.74</v>
      </c>
    </row>
    <row r="11475" spans="2:5" ht="50.1" customHeight="1">
      <c r="B11475" s="23">
        <v>39714</v>
      </c>
      <c r="C11475" s="23" t="s">
        <v>11973</v>
      </c>
      <c r="D11475" s="23" t="s">
        <v>12293</v>
      </c>
      <c r="E11475" s="24">
        <v>1.7</v>
      </c>
    </row>
    <row r="11476" spans="2:5" ht="50.1" customHeight="1">
      <c r="B11476" s="23">
        <v>39715</v>
      </c>
      <c r="C11476" s="23" t="s">
        <v>11974</v>
      </c>
      <c r="D11476" s="23" t="s">
        <v>12293</v>
      </c>
      <c r="E11476" s="24">
        <v>1.21</v>
      </c>
    </row>
    <row r="11477" spans="2:5" ht="50.1" customHeight="1">
      <c r="B11477" s="23">
        <v>39716</v>
      </c>
      <c r="C11477" s="23" t="s">
        <v>11975</v>
      </c>
      <c r="D11477" s="23" t="s">
        <v>12293</v>
      </c>
      <c r="E11477" s="24">
        <v>0.92</v>
      </c>
    </row>
    <row r="11478" spans="2:5" ht="50.1" customHeight="1">
      <c r="B11478" s="23">
        <v>39718</v>
      </c>
      <c r="C11478" s="23" t="s">
        <v>11976</v>
      </c>
      <c r="D11478" s="23" t="s">
        <v>12293</v>
      </c>
      <c r="E11478" s="24">
        <v>1.56</v>
      </c>
    </row>
    <row r="11479" spans="2:5" ht="50.1" customHeight="1">
      <c r="B11479" s="23">
        <v>9813</v>
      </c>
      <c r="C11479" s="23" t="s">
        <v>11977</v>
      </c>
      <c r="D11479" s="23" t="s">
        <v>12293</v>
      </c>
      <c r="E11479" s="24">
        <v>3.61</v>
      </c>
    </row>
    <row r="11480" spans="2:5" ht="50.1" customHeight="1">
      <c r="B11480" s="23">
        <v>9815</v>
      </c>
      <c r="C11480" s="23" t="s">
        <v>11978</v>
      </c>
      <c r="D11480" s="23" t="s">
        <v>12293</v>
      </c>
      <c r="E11480" s="24">
        <v>7.13</v>
      </c>
    </row>
    <row r="11481" spans="2:5" ht="50.1" customHeight="1">
      <c r="B11481" s="23">
        <v>25876</v>
      </c>
      <c r="C11481" s="23" t="s">
        <v>11979</v>
      </c>
      <c r="D11481" s="23" t="s">
        <v>12293</v>
      </c>
      <c r="E11481" s="24">
        <v>3547.42</v>
      </c>
    </row>
    <row r="11482" spans="2:5" ht="50.1" customHeight="1">
      <c r="B11482" s="23">
        <v>25888</v>
      </c>
      <c r="C11482" s="23" t="s">
        <v>11980</v>
      </c>
      <c r="D11482" s="23" t="s">
        <v>12293</v>
      </c>
      <c r="E11482" s="24">
        <v>86.94</v>
      </c>
    </row>
    <row r="11483" spans="2:5" ht="50.1" customHeight="1">
      <c r="B11483" s="23">
        <v>25874</v>
      </c>
      <c r="C11483" s="23" t="s">
        <v>11981</v>
      </c>
      <c r="D11483" s="23" t="s">
        <v>12293</v>
      </c>
      <c r="E11483" s="24">
        <v>6221.65</v>
      </c>
    </row>
    <row r="11484" spans="2:5" ht="50.1" customHeight="1">
      <c r="B11484" s="23">
        <v>25877</v>
      </c>
      <c r="C11484" s="23" t="s">
        <v>11982</v>
      </c>
      <c r="D11484" s="23" t="s">
        <v>12293</v>
      </c>
      <c r="E11484" s="24">
        <v>8489.67</v>
      </c>
    </row>
    <row r="11485" spans="2:5" ht="50.1" customHeight="1">
      <c r="B11485" s="23">
        <v>25878</v>
      </c>
      <c r="C11485" s="23" t="s">
        <v>11983</v>
      </c>
      <c r="D11485" s="23" t="s">
        <v>12293</v>
      </c>
      <c r="E11485" s="24">
        <v>186.62</v>
      </c>
    </row>
    <row r="11486" spans="2:5" ht="50.1" customHeight="1">
      <c r="B11486" s="23">
        <v>25879</v>
      </c>
      <c r="C11486" s="23" t="s">
        <v>11984</v>
      </c>
      <c r="D11486" s="23" t="s">
        <v>12293</v>
      </c>
      <c r="E11486" s="24">
        <v>8053.47</v>
      </c>
    </row>
    <row r="11487" spans="2:5" ht="50.1" customHeight="1">
      <c r="B11487" s="23">
        <v>25887</v>
      </c>
      <c r="C11487" s="23" t="s">
        <v>11985</v>
      </c>
      <c r="D11487" s="23" t="s">
        <v>12293</v>
      </c>
      <c r="E11487" s="24">
        <v>3217.49</v>
      </c>
    </row>
    <row r="11488" spans="2:5" ht="50.1" customHeight="1">
      <c r="B11488" s="23">
        <v>25880</v>
      </c>
      <c r="C11488" s="23" t="s">
        <v>11986</v>
      </c>
      <c r="D11488" s="23" t="s">
        <v>12293</v>
      </c>
      <c r="E11488" s="24">
        <v>290.92</v>
      </c>
    </row>
    <row r="11489" spans="2:5" ht="50.1" customHeight="1">
      <c r="B11489" s="23">
        <v>25881</v>
      </c>
      <c r="C11489" s="23" t="s">
        <v>11987</v>
      </c>
      <c r="D11489" s="23" t="s">
        <v>12293</v>
      </c>
      <c r="E11489" s="24">
        <v>712.83</v>
      </c>
    </row>
    <row r="11490" spans="2:5" ht="50.1" customHeight="1">
      <c r="B11490" s="23">
        <v>25882</v>
      </c>
      <c r="C11490" s="23" t="s">
        <v>11988</v>
      </c>
      <c r="D11490" s="23" t="s">
        <v>12293</v>
      </c>
      <c r="E11490" s="24">
        <v>1148.1199999999999</v>
      </c>
    </row>
    <row r="11491" spans="2:5" ht="50.1" customHeight="1">
      <c r="B11491" s="23">
        <v>25883</v>
      </c>
      <c r="C11491" s="23" t="s">
        <v>11989</v>
      </c>
      <c r="D11491" s="23" t="s">
        <v>12293</v>
      </c>
      <c r="E11491" s="24">
        <v>18.52</v>
      </c>
    </row>
    <row r="11492" spans="2:5" ht="50.1" customHeight="1">
      <c r="B11492" s="23">
        <v>25884</v>
      </c>
      <c r="C11492" s="23" t="s">
        <v>11990</v>
      </c>
      <c r="D11492" s="23" t="s">
        <v>12293</v>
      </c>
      <c r="E11492" s="24">
        <v>2015.67</v>
      </c>
    </row>
    <row r="11493" spans="2:5" ht="50.1" customHeight="1">
      <c r="B11493" s="23">
        <v>25885</v>
      </c>
      <c r="C11493" s="23" t="s">
        <v>11991</v>
      </c>
      <c r="D11493" s="23" t="s">
        <v>12293</v>
      </c>
      <c r="E11493" s="24">
        <v>2997.87</v>
      </c>
    </row>
    <row r="11494" spans="2:5" ht="50.1" customHeight="1">
      <c r="B11494" s="23">
        <v>25889</v>
      </c>
      <c r="C11494" s="23" t="s">
        <v>11992</v>
      </c>
      <c r="D11494" s="23" t="s">
        <v>12293</v>
      </c>
      <c r="E11494" s="24">
        <v>1503.35</v>
      </c>
    </row>
    <row r="11495" spans="2:5" ht="50.1" customHeight="1">
      <c r="B11495" s="23">
        <v>25886</v>
      </c>
      <c r="C11495" s="23" t="s">
        <v>11993</v>
      </c>
      <c r="D11495" s="23" t="s">
        <v>12293</v>
      </c>
      <c r="E11495" s="24">
        <v>41.42</v>
      </c>
    </row>
    <row r="11496" spans="2:5" ht="50.1" customHeight="1">
      <c r="B11496" s="23">
        <v>25875</v>
      </c>
      <c r="C11496" s="23" t="s">
        <v>11994</v>
      </c>
      <c r="D11496" s="23" t="s">
        <v>12293</v>
      </c>
      <c r="E11496" s="24">
        <v>1961.37</v>
      </c>
    </row>
    <row r="11497" spans="2:5" ht="50.1" customHeight="1">
      <c r="B11497" s="23">
        <v>9876</v>
      </c>
      <c r="C11497" s="23" t="s">
        <v>11995</v>
      </c>
      <c r="D11497" s="23" t="s">
        <v>12293</v>
      </c>
      <c r="E11497" s="24">
        <v>12.52</v>
      </c>
    </row>
    <row r="11498" spans="2:5" ht="50.1" customHeight="1">
      <c r="B11498" s="23">
        <v>9877</v>
      </c>
      <c r="C11498" s="23" t="s">
        <v>11996</v>
      </c>
      <c r="D11498" s="23" t="s">
        <v>12293</v>
      </c>
      <c r="E11498" s="24">
        <v>43.88</v>
      </c>
    </row>
    <row r="11499" spans="2:5" ht="50.1" customHeight="1">
      <c r="B11499" s="23">
        <v>9878</v>
      </c>
      <c r="C11499" s="23" t="s">
        <v>11997</v>
      </c>
      <c r="D11499" s="23" t="s">
        <v>12293</v>
      </c>
      <c r="E11499" s="24">
        <v>57.16</v>
      </c>
    </row>
    <row r="11500" spans="2:5" ht="50.1" customHeight="1">
      <c r="B11500" s="23">
        <v>9879</v>
      </c>
      <c r="C11500" s="23" t="s">
        <v>11998</v>
      </c>
      <c r="D11500" s="23" t="s">
        <v>12293</v>
      </c>
      <c r="E11500" s="24">
        <v>136.44</v>
      </c>
    </row>
    <row r="11501" spans="2:5" ht="50.1" customHeight="1">
      <c r="B11501" s="23">
        <v>42001</v>
      </c>
      <c r="C11501" s="23" t="s">
        <v>11999</v>
      </c>
      <c r="D11501" s="23" t="s">
        <v>12293</v>
      </c>
      <c r="E11501" s="24">
        <v>370.12</v>
      </c>
    </row>
    <row r="11502" spans="2:5" ht="50.1" customHeight="1">
      <c r="B11502" s="23">
        <v>41998</v>
      </c>
      <c r="C11502" s="23" t="s">
        <v>12000</v>
      </c>
      <c r="D11502" s="23" t="s">
        <v>12293</v>
      </c>
      <c r="E11502" s="24">
        <v>912.1</v>
      </c>
    </row>
    <row r="11503" spans="2:5" ht="50.1" customHeight="1">
      <c r="B11503" s="23">
        <v>41999</v>
      </c>
      <c r="C11503" s="23" t="s">
        <v>12001</v>
      </c>
      <c r="D11503" s="23" t="s">
        <v>12293</v>
      </c>
      <c r="E11503" s="24">
        <v>1673.14</v>
      </c>
    </row>
    <row r="11504" spans="2:5" ht="50.1" customHeight="1">
      <c r="B11504" s="23">
        <v>42000</v>
      </c>
      <c r="C11504" s="23" t="s">
        <v>12002</v>
      </c>
      <c r="D11504" s="23" t="s">
        <v>12293</v>
      </c>
      <c r="E11504" s="24">
        <v>2857.2</v>
      </c>
    </row>
    <row r="11505" spans="2:5" ht="50.1" customHeight="1">
      <c r="B11505" s="23">
        <v>38053</v>
      </c>
      <c r="C11505" s="23" t="s">
        <v>12003</v>
      </c>
      <c r="D11505" s="23" t="s">
        <v>12293</v>
      </c>
      <c r="E11505" s="24">
        <v>11.13</v>
      </c>
    </row>
    <row r="11506" spans="2:5" ht="50.1" customHeight="1">
      <c r="B11506" s="23">
        <v>38054</v>
      </c>
      <c r="C11506" s="23" t="s">
        <v>12004</v>
      </c>
      <c r="D11506" s="23" t="s">
        <v>12293</v>
      </c>
      <c r="E11506" s="24">
        <v>19.13</v>
      </c>
    </row>
    <row r="11507" spans="2:5" ht="50.1" customHeight="1">
      <c r="B11507" s="23">
        <v>38052</v>
      </c>
      <c r="C11507" s="23" t="s">
        <v>12005</v>
      </c>
      <c r="D11507" s="23" t="s">
        <v>12293</v>
      </c>
      <c r="E11507" s="24">
        <v>5.39</v>
      </c>
    </row>
    <row r="11508" spans="2:5" ht="50.1" customHeight="1">
      <c r="B11508" s="23">
        <v>38051</v>
      </c>
      <c r="C11508" s="23" t="s">
        <v>12006</v>
      </c>
      <c r="D11508" s="23" t="s">
        <v>12293</v>
      </c>
      <c r="E11508" s="24">
        <v>3.36</v>
      </c>
    </row>
    <row r="11509" spans="2:5" ht="50.1" customHeight="1">
      <c r="B11509" s="23">
        <v>38787</v>
      </c>
      <c r="C11509" s="23" t="s">
        <v>12007</v>
      </c>
      <c r="D11509" s="23" t="s">
        <v>12293</v>
      </c>
      <c r="E11509" s="24">
        <v>3.72</v>
      </c>
    </row>
    <row r="11510" spans="2:5" ht="50.1" customHeight="1">
      <c r="B11510" s="23">
        <v>38825</v>
      </c>
      <c r="C11510" s="23" t="s">
        <v>12008</v>
      </c>
      <c r="D11510" s="23" t="s">
        <v>12293</v>
      </c>
      <c r="E11510" s="24">
        <v>4.87</v>
      </c>
    </row>
    <row r="11511" spans="2:5" ht="50.1" customHeight="1">
      <c r="B11511" s="23">
        <v>38826</v>
      </c>
      <c r="C11511" s="23" t="s">
        <v>12009</v>
      </c>
      <c r="D11511" s="23" t="s">
        <v>12293</v>
      </c>
      <c r="E11511" s="24">
        <v>7.22</v>
      </c>
    </row>
    <row r="11512" spans="2:5" ht="50.1" customHeight="1">
      <c r="B11512" s="23">
        <v>38827</v>
      </c>
      <c r="C11512" s="23" t="s">
        <v>12010</v>
      </c>
      <c r="D11512" s="23" t="s">
        <v>12293</v>
      </c>
      <c r="E11512" s="24">
        <v>11.6</v>
      </c>
    </row>
    <row r="11513" spans="2:5" ht="50.1" customHeight="1">
      <c r="B11513" s="23">
        <v>38830</v>
      </c>
      <c r="C11513" s="23" t="s">
        <v>12011</v>
      </c>
      <c r="D11513" s="23" t="s">
        <v>12293</v>
      </c>
      <c r="E11513" s="24">
        <v>16.25</v>
      </c>
    </row>
    <row r="11514" spans="2:5" ht="50.1" customHeight="1">
      <c r="B11514" s="23">
        <v>38828</v>
      </c>
      <c r="C11514" s="23" t="s">
        <v>12012</v>
      </c>
      <c r="D11514" s="23" t="s">
        <v>12293</v>
      </c>
      <c r="E11514" s="24">
        <v>7.16</v>
      </c>
    </row>
    <row r="11515" spans="2:5" ht="50.1" customHeight="1">
      <c r="B11515" s="23">
        <v>38829</v>
      </c>
      <c r="C11515" s="23" t="s">
        <v>12013</v>
      </c>
      <c r="D11515" s="23" t="s">
        <v>12293</v>
      </c>
      <c r="E11515" s="24">
        <v>11.73</v>
      </c>
    </row>
    <row r="11516" spans="2:5" ht="50.1" customHeight="1">
      <c r="B11516" s="23">
        <v>38831</v>
      </c>
      <c r="C11516" s="23" t="s">
        <v>12014</v>
      </c>
      <c r="D11516" s="23" t="s">
        <v>12293</v>
      </c>
      <c r="E11516" s="24">
        <v>22.66</v>
      </c>
    </row>
    <row r="11517" spans="2:5" ht="50.1" customHeight="1">
      <c r="B11517" s="23">
        <v>36274</v>
      </c>
      <c r="C11517" s="23" t="s">
        <v>12015</v>
      </c>
      <c r="D11517" s="23" t="s">
        <v>12293</v>
      </c>
      <c r="E11517" s="24">
        <v>4.42</v>
      </c>
    </row>
    <row r="11518" spans="2:5" ht="50.1" customHeight="1">
      <c r="B11518" s="23">
        <v>36278</v>
      </c>
      <c r="C11518" s="23" t="s">
        <v>12016</v>
      </c>
      <c r="D11518" s="23" t="s">
        <v>12293</v>
      </c>
      <c r="E11518" s="24">
        <v>5.99</v>
      </c>
    </row>
    <row r="11519" spans="2:5" ht="50.1" customHeight="1">
      <c r="B11519" s="23">
        <v>38977</v>
      </c>
      <c r="C11519" s="23" t="s">
        <v>12017</v>
      </c>
      <c r="D11519" s="23" t="s">
        <v>12293</v>
      </c>
      <c r="E11519" s="24">
        <v>91.24</v>
      </c>
    </row>
    <row r="11520" spans="2:5" ht="50.1" customHeight="1">
      <c r="B11520" s="23">
        <v>38971</v>
      </c>
      <c r="C11520" s="23" t="s">
        <v>12018</v>
      </c>
      <c r="D11520" s="23" t="s">
        <v>12293</v>
      </c>
      <c r="E11520" s="24">
        <v>7.51</v>
      </c>
    </row>
    <row r="11521" spans="2:5" ht="50.1" customHeight="1">
      <c r="B11521" s="23">
        <v>38972</v>
      </c>
      <c r="C11521" s="23" t="s">
        <v>12019</v>
      </c>
      <c r="D11521" s="23" t="s">
        <v>12293</v>
      </c>
      <c r="E11521" s="24">
        <v>11.44</v>
      </c>
    </row>
    <row r="11522" spans="2:5" ht="50.1" customHeight="1">
      <c r="B11522" s="23">
        <v>38973</v>
      </c>
      <c r="C11522" s="23" t="s">
        <v>12020</v>
      </c>
      <c r="D11522" s="23" t="s">
        <v>12293</v>
      </c>
      <c r="E11522" s="24">
        <v>15.14</v>
      </c>
    </row>
    <row r="11523" spans="2:5" ht="50.1" customHeight="1">
      <c r="B11523" s="23">
        <v>38974</v>
      </c>
      <c r="C11523" s="23" t="s">
        <v>12021</v>
      </c>
      <c r="D11523" s="23" t="s">
        <v>12293</v>
      </c>
      <c r="E11523" s="24">
        <v>22.08</v>
      </c>
    </row>
    <row r="11524" spans="2:5" ht="50.1" customHeight="1">
      <c r="B11524" s="23">
        <v>38975</v>
      </c>
      <c r="C11524" s="23" t="s">
        <v>12022</v>
      </c>
      <c r="D11524" s="23" t="s">
        <v>12293</v>
      </c>
      <c r="E11524" s="24">
        <v>36.799999999999997</v>
      </c>
    </row>
    <row r="11525" spans="2:5" ht="50.1" customHeight="1">
      <c r="B11525" s="23">
        <v>38976</v>
      </c>
      <c r="C11525" s="23" t="s">
        <v>12023</v>
      </c>
      <c r="D11525" s="23" t="s">
        <v>12293</v>
      </c>
      <c r="E11525" s="24">
        <v>51.61</v>
      </c>
    </row>
    <row r="11526" spans="2:5" ht="50.1" customHeight="1">
      <c r="B11526" s="23">
        <v>38986</v>
      </c>
      <c r="C11526" s="23" t="s">
        <v>12024</v>
      </c>
      <c r="D11526" s="23" t="s">
        <v>12293</v>
      </c>
      <c r="E11526" s="24">
        <v>103.87</v>
      </c>
    </row>
    <row r="11527" spans="2:5" ht="50.1" customHeight="1">
      <c r="B11527" s="23">
        <v>38978</v>
      </c>
      <c r="C11527" s="23" t="s">
        <v>12025</v>
      </c>
      <c r="D11527" s="23" t="s">
        <v>12293</v>
      </c>
      <c r="E11527" s="24">
        <v>4.42</v>
      </c>
    </row>
    <row r="11528" spans="2:5" ht="50.1" customHeight="1">
      <c r="B11528" s="23">
        <v>38979</v>
      </c>
      <c r="C11528" s="23" t="s">
        <v>12026</v>
      </c>
      <c r="D11528" s="23" t="s">
        <v>12293</v>
      </c>
      <c r="E11528" s="24">
        <v>5.99</v>
      </c>
    </row>
    <row r="11529" spans="2:5" ht="50.1" customHeight="1">
      <c r="B11529" s="23">
        <v>38980</v>
      </c>
      <c r="C11529" s="23" t="s">
        <v>12027</v>
      </c>
      <c r="D11529" s="23" t="s">
        <v>12293</v>
      </c>
      <c r="E11529" s="24">
        <v>10.02</v>
      </c>
    </row>
    <row r="11530" spans="2:5" ht="50.1" customHeight="1">
      <c r="B11530" s="23">
        <v>38981</v>
      </c>
      <c r="C11530" s="23" t="s">
        <v>12028</v>
      </c>
      <c r="D11530" s="23" t="s">
        <v>12293</v>
      </c>
      <c r="E11530" s="24">
        <v>13.88</v>
      </c>
    </row>
    <row r="11531" spans="2:5" ht="50.1" customHeight="1">
      <c r="B11531" s="23">
        <v>38982</v>
      </c>
      <c r="C11531" s="23" t="s">
        <v>12029</v>
      </c>
      <c r="D11531" s="23" t="s">
        <v>12293</v>
      </c>
      <c r="E11531" s="24">
        <v>20.2</v>
      </c>
    </row>
    <row r="11532" spans="2:5" ht="50.1" customHeight="1">
      <c r="B11532" s="23">
        <v>38983</v>
      </c>
      <c r="C11532" s="23" t="s">
        <v>12030</v>
      </c>
      <c r="D11532" s="23" t="s">
        <v>12293</v>
      </c>
      <c r="E11532" s="24">
        <v>26.78</v>
      </c>
    </row>
    <row r="11533" spans="2:5" ht="50.1" customHeight="1">
      <c r="B11533" s="23">
        <v>38984</v>
      </c>
      <c r="C11533" s="23" t="s">
        <v>12031</v>
      </c>
      <c r="D11533" s="23" t="s">
        <v>12293</v>
      </c>
      <c r="E11533" s="24">
        <v>51.65</v>
      </c>
    </row>
    <row r="11534" spans="2:5" ht="50.1" customHeight="1">
      <c r="B11534" s="23">
        <v>38985</v>
      </c>
      <c r="C11534" s="23" t="s">
        <v>12032</v>
      </c>
      <c r="D11534" s="23" t="s">
        <v>12293</v>
      </c>
      <c r="E11534" s="24">
        <v>76.459999999999994</v>
      </c>
    </row>
    <row r="11535" spans="2:5" ht="50.1" customHeight="1">
      <c r="B11535" s="23">
        <v>9836</v>
      </c>
      <c r="C11535" s="23" t="s">
        <v>12033</v>
      </c>
      <c r="D11535" s="23" t="s">
        <v>12293</v>
      </c>
      <c r="E11535" s="24">
        <v>8.17</v>
      </c>
    </row>
    <row r="11536" spans="2:5" ht="50.1" customHeight="1">
      <c r="B11536" s="23">
        <v>20065</v>
      </c>
      <c r="C11536" s="23" t="s">
        <v>12034</v>
      </c>
      <c r="D11536" s="23" t="s">
        <v>12293</v>
      </c>
      <c r="E11536" s="24">
        <v>20.9</v>
      </c>
    </row>
    <row r="11537" spans="2:5" ht="50.1" customHeight="1">
      <c r="B11537" s="23">
        <v>9835</v>
      </c>
      <c r="C11537" s="23" t="s">
        <v>12035</v>
      </c>
      <c r="D11537" s="23" t="s">
        <v>12293</v>
      </c>
      <c r="E11537" s="24">
        <v>2.94</v>
      </c>
    </row>
    <row r="11538" spans="2:5" ht="50.1" customHeight="1">
      <c r="B11538" s="23">
        <v>38032</v>
      </c>
      <c r="C11538" s="23" t="s">
        <v>12036</v>
      </c>
      <c r="D11538" s="23" t="s">
        <v>12293</v>
      </c>
      <c r="E11538" s="24">
        <v>23.77</v>
      </c>
    </row>
    <row r="11539" spans="2:5" ht="50.1" customHeight="1">
      <c r="B11539" s="23">
        <v>38033</v>
      </c>
      <c r="C11539" s="23" t="s">
        <v>12037</v>
      </c>
      <c r="D11539" s="23" t="s">
        <v>12293</v>
      </c>
      <c r="E11539" s="24">
        <v>38.9</v>
      </c>
    </row>
    <row r="11540" spans="2:5" ht="50.1" customHeight="1">
      <c r="B11540" s="23">
        <v>38034</v>
      </c>
      <c r="C11540" s="23" t="s">
        <v>12038</v>
      </c>
      <c r="D11540" s="23" t="s">
        <v>12293</v>
      </c>
      <c r="E11540" s="24">
        <v>64.36</v>
      </c>
    </row>
    <row r="11541" spans="2:5" ht="50.1" customHeight="1">
      <c r="B11541" s="23">
        <v>38035</v>
      </c>
      <c r="C11541" s="23" t="s">
        <v>12039</v>
      </c>
      <c r="D11541" s="23" t="s">
        <v>12293</v>
      </c>
      <c r="E11541" s="24">
        <v>89.68</v>
      </c>
    </row>
    <row r="11542" spans="2:5" ht="50.1" customHeight="1">
      <c r="B11542" s="23">
        <v>38036</v>
      </c>
      <c r="C11542" s="23" t="s">
        <v>12040</v>
      </c>
      <c r="D11542" s="23" t="s">
        <v>12293</v>
      </c>
      <c r="E11542" s="24">
        <v>126.55</v>
      </c>
    </row>
    <row r="11543" spans="2:5" ht="50.1" customHeight="1">
      <c r="B11543" s="23">
        <v>38037</v>
      </c>
      <c r="C11543" s="23" t="s">
        <v>12041</v>
      </c>
      <c r="D11543" s="23" t="s">
        <v>12293</v>
      </c>
      <c r="E11543" s="24">
        <v>146.72999999999999</v>
      </c>
    </row>
    <row r="11544" spans="2:5" ht="50.1" customHeight="1">
      <c r="B11544" s="23">
        <v>9850</v>
      </c>
      <c r="C11544" s="23" t="s">
        <v>12042</v>
      </c>
      <c r="D11544" s="23" t="s">
        <v>12293</v>
      </c>
      <c r="E11544" s="24">
        <v>97.34</v>
      </c>
    </row>
    <row r="11545" spans="2:5" ht="50.1" customHeight="1">
      <c r="B11545" s="23">
        <v>9853</v>
      </c>
      <c r="C11545" s="23" t="s">
        <v>12043</v>
      </c>
      <c r="D11545" s="23" t="s">
        <v>12293</v>
      </c>
      <c r="E11545" s="24">
        <v>173.1</v>
      </c>
    </row>
    <row r="11546" spans="2:5" ht="50.1" customHeight="1">
      <c r="B11546" s="23">
        <v>9854</v>
      </c>
      <c r="C11546" s="23" t="s">
        <v>12044</v>
      </c>
      <c r="D11546" s="23" t="s">
        <v>12293</v>
      </c>
      <c r="E11546" s="24">
        <v>75.84</v>
      </c>
    </row>
    <row r="11547" spans="2:5" ht="50.1" customHeight="1">
      <c r="B11547" s="23">
        <v>9851</v>
      </c>
      <c r="C11547" s="23" t="s">
        <v>12045</v>
      </c>
      <c r="D11547" s="23" t="s">
        <v>12293</v>
      </c>
      <c r="E11547" s="24">
        <v>131.51</v>
      </c>
    </row>
    <row r="11548" spans="2:5" ht="50.1" customHeight="1">
      <c r="B11548" s="23">
        <v>9855</v>
      </c>
      <c r="C11548" s="23" t="s">
        <v>12046</v>
      </c>
      <c r="D11548" s="23" t="s">
        <v>12293</v>
      </c>
      <c r="E11548" s="24">
        <v>219.97</v>
      </c>
    </row>
    <row r="11549" spans="2:5" ht="50.1" customHeight="1">
      <c r="B11549" s="23">
        <v>9825</v>
      </c>
      <c r="C11549" s="23" t="s">
        <v>12047</v>
      </c>
      <c r="D11549" s="23" t="s">
        <v>12293</v>
      </c>
      <c r="E11549" s="24">
        <v>32.56</v>
      </c>
    </row>
    <row r="11550" spans="2:5" ht="50.1" customHeight="1">
      <c r="B11550" s="23">
        <v>9828</v>
      </c>
      <c r="C11550" s="23" t="s">
        <v>12048</v>
      </c>
      <c r="D11550" s="23" t="s">
        <v>12293</v>
      </c>
      <c r="E11550" s="24">
        <v>87.61</v>
      </c>
    </row>
    <row r="11551" spans="2:5" ht="50.1" customHeight="1">
      <c r="B11551" s="23">
        <v>9829</v>
      </c>
      <c r="C11551" s="23" t="s">
        <v>12049</v>
      </c>
      <c r="D11551" s="23" t="s">
        <v>12293</v>
      </c>
      <c r="E11551" s="24">
        <v>148.49</v>
      </c>
    </row>
    <row r="11552" spans="2:5" ht="50.1" customHeight="1">
      <c r="B11552" s="23">
        <v>9826</v>
      </c>
      <c r="C11552" s="23" t="s">
        <v>12050</v>
      </c>
      <c r="D11552" s="23" t="s">
        <v>12293</v>
      </c>
      <c r="E11552" s="24">
        <v>226.05</v>
      </c>
    </row>
    <row r="11553" spans="2:5" ht="50.1" customHeight="1">
      <c r="B11553" s="23">
        <v>9827</v>
      </c>
      <c r="C11553" s="23" t="s">
        <v>12051</v>
      </c>
      <c r="D11553" s="23" t="s">
        <v>12293</v>
      </c>
      <c r="E11553" s="24">
        <v>320.99</v>
      </c>
    </row>
    <row r="11554" spans="2:5" ht="50.1" customHeight="1">
      <c r="B11554" s="23">
        <v>36374</v>
      </c>
      <c r="C11554" s="23" t="s">
        <v>12052</v>
      </c>
      <c r="D11554" s="23" t="s">
        <v>12293</v>
      </c>
      <c r="E11554" s="24">
        <v>39.020000000000003</v>
      </c>
    </row>
    <row r="11555" spans="2:5" ht="50.1" customHeight="1">
      <c r="B11555" s="23">
        <v>36084</v>
      </c>
      <c r="C11555" s="23" t="s">
        <v>12053</v>
      </c>
      <c r="D11555" s="23" t="s">
        <v>12293</v>
      </c>
      <c r="E11555" s="24">
        <v>11.56</v>
      </c>
    </row>
    <row r="11556" spans="2:5" ht="50.1" customHeight="1">
      <c r="B11556" s="23">
        <v>36373</v>
      </c>
      <c r="C11556" s="23" t="s">
        <v>12054</v>
      </c>
      <c r="D11556" s="23" t="s">
        <v>12293</v>
      </c>
      <c r="E11556" s="24">
        <v>24</v>
      </c>
    </row>
    <row r="11557" spans="2:5" ht="50.1" customHeight="1">
      <c r="B11557" s="23">
        <v>36377</v>
      </c>
      <c r="C11557" s="23" t="s">
        <v>12055</v>
      </c>
      <c r="D11557" s="23" t="s">
        <v>12293</v>
      </c>
      <c r="E11557" s="24">
        <v>46.81</v>
      </c>
    </row>
    <row r="11558" spans="2:5" ht="50.1" customHeight="1">
      <c r="B11558" s="23">
        <v>36375</v>
      </c>
      <c r="C11558" s="23" t="s">
        <v>12056</v>
      </c>
      <c r="D11558" s="23" t="s">
        <v>12293</v>
      </c>
      <c r="E11558" s="24">
        <v>14.26</v>
      </c>
    </row>
    <row r="11559" spans="2:5" ht="50.1" customHeight="1">
      <c r="B11559" s="23">
        <v>36376</v>
      </c>
      <c r="C11559" s="23" t="s">
        <v>12057</v>
      </c>
      <c r="D11559" s="23" t="s">
        <v>12293</v>
      </c>
      <c r="E11559" s="24">
        <v>28.01</v>
      </c>
    </row>
    <row r="11560" spans="2:5" ht="50.1" customHeight="1">
      <c r="B11560" s="23">
        <v>36380</v>
      </c>
      <c r="C11560" s="23" t="s">
        <v>12058</v>
      </c>
      <c r="D11560" s="23" t="s">
        <v>12293</v>
      </c>
      <c r="E11560" s="24">
        <v>58.53</v>
      </c>
    </row>
    <row r="11561" spans="2:5" ht="50.1" customHeight="1">
      <c r="B11561" s="23">
        <v>36378</v>
      </c>
      <c r="C11561" s="23" t="s">
        <v>12059</v>
      </c>
      <c r="D11561" s="23" t="s">
        <v>12293</v>
      </c>
      <c r="E11561" s="24">
        <v>17.53</v>
      </c>
    </row>
    <row r="11562" spans="2:5" ht="50.1" customHeight="1">
      <c r="B11562" s="23">
        <v>36379</v>
      </c>
      <c r="C11562" s="23" t="s">
        <v>12060</v>
      </c>
      <c r="D11562" s="23" t="s">
        <v>12293</v>
      </c>
      <c r="E11562" s="24">
        <v>35.35</v>
      </c>
    </row>
    <row r="11563" spans="2:5" ht="50.1" customHeight="1">
      <c r="B11563" s="23">
        <v>9859</v>
      </c>
      <c r="C11563" s="23" t="s">
        <v>12061</v>
      </c>
      <c r="D11563" s="23" t="s">
        <v>12293</v>
      </c>
      <c r="E11563" s="24">
        <v>6.17</v>
      </c>
    </row>
    <row r="11564" spans="2:5" ht="50.1" customHeight="1">
      <c r="B11564" s="23">
        <v>9838</v>
      </c>
      <c r="C11564" s="23" t="s">
        <v>12062</v>
      </c>
      <c r="D11564" s="23" t="s">
        <v>12293</v>
      </c>
      <c r="E11564" s="24">
        <v>5.01</v>
      </c>
    </row>
    <row r="11565" spans="2:5" ht="50.1" customHeight="1">
      <c r="B11565" s="23">
        <v>9837</v>
      </c>
      <c r="C11565" s="23" t="s">
        <v>12063</v>
      </c>
      <c r="D11565" s="23" t="s">
        <v>12293</v>
      </c>
      <c r="E11565" s="24">
        <v>7.24</v>
      </c>
    </row>
    <row r="11566" spans="2:5" ht="50.1" customHeight="1">
      <c r="B11566" s="23">
        <v>9833</v>
      </c>
      <c r="C11566" s="23" t="s">
        <v>12064</v>
      </c>
      <c r="D11566" s="23" t="s">
        <v>12293</v>
      </c>
      <c r="E11566" s="24">
        <v>10.07</v>
      </c>
    </row>
    <row r="11567" spans="2:5" ht="50.1" customHeight="1">
      <c r="B11567" s="23">
        <v>9830</v>
      </c>
      <c r="C11567" s="23" t="s">
        <v>12065</v>
      </c>
      <c r="D11567" s="23" t="s">
        <v>12293</v>
      </c>
      <c r="E11567" s="24">
        <v>5.39</v>
      </c>
    </row>
    <row r="11568" spans="2:5" ht="50.1" customHeight="1">
      <c r="B11568" s="23">
        <v>9834</v>
      </c>
      <c r="C11568" s="23" t="s">
        <v>12066</v>
      </c>
      <c r="D11568" s="23" t="s">
        <v>12293</v>
      </c>
      <c r="E11568" s="24">
        <v>28.03</v>
      </c>
    </row>
    <row r="11569" spans="2:5" ht="50.1" customHeight="1">
      <c r="B11569" s="23">
        <v>9863</v>
      </c>
      <c r="C11569" s="23" t="s">
        <v>12067</v>
      </c>
      <c r="D11569" s="23" t="s">
        <v>12293</v>
      </c>
      <c r="E11569" s="24">
        <v>44.55</v>
      </c>
    </row>
    <row r="11570" spans="2:5" ht="50.1" customHeight="1">
      <c r="B11570" s="23">
        <v>9860</v>
      </c>
      <c r="C11570" s="23" t="s">
        <v>12068</v>
      </c>
      <c r="D11570" s="23" t="s">
        <v>12293</v>
      </c>
      <c r="E11570" s="24">
        <v>28.6</v>
      </c>
    </row>
    <row r="11571" spans="2:5" ht="50.1" customHeight="1">
      <c r="B11571" s="23">
        <v>9862</v>
      </c>
      <c r="C11571" s="23" t="s">
        <v>12069</v>
      </c>
      <c r="D11571" s="23" t="s">
        <v>12293</v>
      </c>
      <c r="E11571" s="24">
        <v>20.18</v>
      </c>
    </row>
    <row r="11572" spans="2:5" ht="50.1" customHeight="1">
      <c r="B11572" s="23">
        <v>9861</v>
      </c>
      <c r="C11572" s="23" t="s">
        <v>12070</v>
      </c>
      <c r="D11572" s="23" t="s">
        <v>12293</v>
      </c>
      <c r="E11572" s="24">
        <v>16.22</v>
      </c>
    </row>
    <row r="11573" spans="2:5" ht="50.1" customHeight="1">
      <c r="B11573" s="23">
        <v>9856</v>
      </c>
      <c r="C11573" s="23" t="s">
        <v>12071</v>
      </c>
      <c r="D11573" s="23" t="s">
        <v>12293</v>
      </c>
      <c r="E11573" s="24">
        <v>4.3600000000000003</v>
      </c>
    </row>
    <row r="11574" spans="2:5" ht="50.1" customHeight="1">
      <c r="B11574" s="23">
        <v>9866</v>
      </c>
      <c r="C11574" s="23" t="s">
        <v>12072</v>
      </c>
      <c r="D11574" s="23" t="s">
        <v>12293</v>
      </c>
      <c r="E11574" s="24">
        <v>11.98</v>
      </c>
    </row>
    <row r="11575" spans="2:5" ht="50.1" customHeight="1">
      <c r="B11575" s="23">
        <v>9857</v>
      </c>
      <c r="C11575" s="23" t="s">
        <v>12073</v>
      </c>
      <c r="D11575" s="23" t="s">
        <v>12293</v>
      </c>
      <c r="E11575" s="24">
        <v>57.62</v>
      </c>
    </row>
    <row r="11576" spans="2:5" ht="50.1" customHeight="1">
      <c r="B11576" s="23">
        <v>9864</v>
      </c>
      <c r="C11576" s="23" t="s">
        <v>12074</v>
      </c>
      <c r="D11576" s="23" t="s">
        <v>12293</v>
      </c>
      <c r="E11576" s="24">
        <v>69.56</v>
      </c>
    </row>
    <row r="11577" spans="2:5" ht="50.1" customHeight="1">
      <c r="B11577" s="23">
        <v>9865</v>
      </c>
      <c r="C11577" s="23" t="s">
        <v>12075</v>
      </c>
      <c r="D11577" s="23" t="s">
        <v>12293</v>
      </c>
      <c r="E11577" s="24">
        <v>100.04</v>
      </c>
    </row>
    <row r="11578" spans="2:5" ht="50.1" customHeight="1">
      <c r="B11578" s="23">
        <v>9858</v>
      </c>
      <c r="C11578" s="23" t="s">
        <v>12076</v>
      </c>
      <c r="D11578" s="23" t="s">
        <v>12293</v>
      </c>
      <c r="E11578" s="24">
        <v>104.88</v>
      </c>
    </row>
    <row r="11579" spans="2:5" ht="50.1" customHeight="1">
      <c r="B11579" s="23">
        <v>9841</v>
      </c>
      <c r="C11579" s="23" t="s">
        <v>12077</v>
      </c>
      <c r="D11579" s="23" t="s">
        <v>12293</v>
      </c>
      <c r="E11579" s="24">
        <v>20.16</v>
      </c>
    </row>
    <row r="11580" spans="2:5" ht="50.1" customHeight="1">
      <c r="B11580" s="23">
        <v>9840</v>
      </c>
      <c r="C11580" s="23" t="s">
        <v>12078</v>
      </c>
      <c r="D11580" s="23" t="s">
        <v>12293</v>
      </c>
      <c r="E11580" s="24">
        <v>40.98</v>
      </c>
    </row>
    <row r="11581" spans="2:5" ht="50.1" customHeight="1">
      <c r="B11581" s="23">
        <v>20067</v>
      </c>
      <c r="C11581" s="23" t="s">
        <v>12079</v>
      </c>
      <c r="D11581" s="23" t="s">
        <v>12293</v>
      </c>
      <c r="E11581" s="24">
        <v>7.04</v>
      </c>
    </row>
    <row r="11582" spans="2:5" ht="50.1" customHeight="1">
      <c r="B11582" s="23">
        <v>20068</v>
      </c>
      <c r="C11582" s="23" t="s">
        <v>12080</v>
      </c>
      <c r="D11582" s="23" t="s">
        <v>12293</v>
      </c>
      <c r="E11582" s="24">
        <v>8.7799999999999994</v>
      </c>
    </row>
    <row r="11583" spans="2:5" ht="50.1" customHeight="1">
      <c r="B11583" s="23">
        <v>9839</v>
      </c>
      <c r="C11583" s="23" t="s">
        <v>12081</v>
      </c>
      <c r="D11583" s="23" t="s">
        <v>12293</v>
      </c>
      <c r="E11583" s="24">
        <v>11.51</v>
      </c>
    </row>
    <row r="11584" spans="2:5" ht="50.1" customHeight="1">
      <c r="B11584" s="23">
        <v>9870</v>
      </c>
      <c r="C11584" s="23" t="s">
        <v>12082</v>
      </c>
      <c r="D11584" s="23" t="s">
        <v>12293</v>
      </c>
      <c r="E11584" s="24">
        <v>48.58</v>
      </c>
    </row>
    <row r="11585" spans="2:5" ht="50.1" customHeight="1">
      <c r="B11585" s="23">
        <v>9867</v>
      </c>
      <c r="C11585" s="23" t="s">
        <v>12083</v>
      </c>
      <c r="D11585" s="23" t="s">
        <v>12293</v>
      </c>
      <c r="E11585" s="24">
        <v>1.78</v>
      </c>
    </row>
    <row r="11586" spans="2:5" ht="50.1" customHeight="1">
      <c r="B11586" s="23">
        <v>9868</v>
      </c>
      <c r="C11586" s="23" t="s">
        <v>12084</v>
      </c>
      <c r="D11586" s="23" t="s">
        <v>12293</v>
      </c>
      <c r="E11586" s="24">
        <v>2.29</v>
      </c>
    </row>
    <row r="11587" spans="2:5" ht="50.1" customHeight="1">
      <c r="B11587" s="23">
        <v>9869</v>
      </c>
      <c r="C11587" s="23" t="s">
        <v>12085</v>
      </c>
      <c r="D11587" s="23" t="s">
        <v>12293</v>
      </c>
      <c r="E11587" s="24">
        <v>5.14</v>
      </c>
    </row>
    <row r="11588" spans="2:5" ht="50.1" customHeight="1">
      <c r="B11588" s="23">
        <v>9874</v>
      </c>
      <c r="C11588" s="23" t="s">
        <v>12086</v>
      </c>
      <c r="D11588" s="23" t="s">
        <v>12293</v>
      </c>
      <c r="E11588" s="24">
        <v>7.48</v>
      </c>
    </row>
    <row r="11589" spans="2:5" ht="50.1" customHeight="1">
      <c r="B11589" s="23">
        <v>9875</v>
      </c>
      <c r="C11589" s="23" t="s">
        <v>12087</v>
      </c>
      <c r="D11589" s="23" t="s">
        <v>12293</v>
      </c>
      <c r="E11589" s="24">
        <v>8.57</v>
      </c>
    </row>
    <row r="11590" spans="2:5" ht="50.1" customHeight="1">
      <c r="B11590" s="23">
        <v>9873</v>
      </c>
      <c r="C11590" s="23" t="s">
        <v>12088</v>
      </c>
      <c r="D11590" s="23" t="s">
        <v>12293</v>
      </c>
      <c r="E11590" s="24">
        <v>14.47</v>
      </c>
    </row>
    <row r="11591" spans="2:5" ht="50.1" customHeight="1">
      <c r="B11591" s="23">
        <v>9871</v>
      </c>
      <c r="C11591" s="23" t="s">
        <v>12089</v>
      </c>
      <c r="D11591" s="23" t="s">
        <v>12293</v>
      </c>
      <c r="E11591" s="24">
        <v>24.23</v>
      </c>
    </row>
    <row r="11592" spans="2:5" ht="50.1" customHeight="1">
      <c r="B11592" s="23">
        <v>9872</v>
      </c>
      <c r="C11592" s="23" t="s">
        <v>12090</v>
      </c>
      <c r="D11592" s="23" t="s">
        <v>12293</v>
      </c>
      <c r="E11592" s="24">
        <v>30.28</v>
      </c>
    </row>
    <row r="11593" spans="2:5" ht="50.1" customHeight="1">
      <c r="B11593" s="23">
        <v>7667</v>
      </c>
      <c r="C11593" s="23" t="s">
        <v>12091</v>
      </c>
      <c r="D11593" s="23" t="s">
        <v>12293</v>
      </c>
      <c r="E11593" s="24">
        <v>1564.42</v>
      </c>
    </row>
    <row r="11594" spans="2:5" ht="50.1" customHeight="1">
      <c r="B11594" s="23">
        <v>7660</v>
      </c>
      <c r="C11594" s="23" t="s">
        <v>12092</v>
      </c>
      <c r="D11594" s="23" t="s">
        <v>12293</v>
      </c>
      <c r="E11594" s="24">
        <v>1994.26</v>
      </c>
    </row>
    <row r="11595" spans="2:5" ht="50.1" customHeight="1">
      <c r="B11595" s="23">
        <v>7676</v>
      </c>
      <c r="C11595" s="23" t="s">
        <v>12093</v>
      </c>
      <c r="D11595" s="23" t="s">
        <v>12293</v>
      </c>
      <c r="E11595" s="24">
        <v>2017.05</v>
      </c>
    </row>
    <row r="11596" spans="2:5" ht="50.1" customHeight="1">
      <c r="B11596" s="23">
        <v>12426</v>
      </c>
      <c r="C11596" s="23" t="s">
        <v>12094</v>
      </c>
      <c r="D11596" s="23" t="s">
        <v>12296</v>
      </c>
      <c r="E11596" s="24">
        <v>26</v>
      </c>
    </row>
    <row r="11597" spans="2:5" ht="50.1" customHeight="1">
      <c r="B11597" s="23">
        <v>12425</v>
      </c>
      <c r="C11597" s="23" t="s">
        <v>12095</v>
      </c>
      <c r="D11597" s="23" t="s">
        <v>12296</v>
      </c>
      <c r="E11597" s="24">
        <v>35.729999999999997</v>
      </c>
    </row>
    <row r="11598" spans="2:5" ht="50.1" customHeight="1">
      <c r="B11598" s="23">
        <v>12427</v>
      </c>
      <c r="C11598" s="23" t="s">
        <v>12096</v>
      </c>
      <c r="D11598" s="23" t="s">
        <v>12296</v>
      </c>
      <c r="E11598" s="24">
        <v>148.31</v>
      </c>
    </row>
    <row r="11599" spans="2:5" ht="50.1" customHeight="1">
      <c r="B11599" s="23">
        <v>12428</v>
      </c>
      <c r="C11599" s="23" t="s">
        <v>12097</v>
      </c>
      <c r="D11599" s="23" t="s">
        <v>12296</v>
      </c>
      <c r="E11599" s="24">
        <v>95.19</v>
      </c>
    </row>
    <row r="11600" spans="2:5" ht="50.1" customHeight="1">
      <c r="B11600" s="23">
        <v>12430</v>
      </c>
      <c r="C11600" s="23" t="s">
        <v>12098</v>
      </c>
      <c r="D11600" s="23" t="s">
        <v>12296</v>
      </c>
      <c r="E11600" s="24">
        <v>31.88</v>
      </c>
    </row>
    <row r="11601" spans="2:5" ht="50.1" customHeight="1">
      <c r="B11601" s="23">
        <v>12429</v>
      </c>
      <c r="C11601" s="23" t="s">
        <v>12099</v>
      </c>
      <c r="D11601" s="23" t="s">
        <v>12296</v>
      </c>
      <c r="E11601" s="24">
        <v>239.82</v>
      </c>
    </row>
    <row r="11602" spans="2:5" ht="50.1" customHeight="1">
      <c r="B11602" s="23">
        <v>12431</v>
      </c>
      <c r="C11602" s="23" t="s">
        <v>12100</v>
      </c>
      <c r="D11602" s="23" t="s">
        <v>12296</v>
      </c>
      <c r="E11602" s="24">
        <v>408.13</v>
      </c>
    </row>
    <row r="11603" spans="2:5" ht="50.1" customHeight="1">
      <c r="B11603" s="23">
        <v>12432</v>
      </c>
      <c r="C11603" s="23" t="s">
        <v>12101</v>
      </c>
      <c r="D11603" s="23" t="s">
        <v>12296</v>
      </c>
      <c r="E11603" s="24">
        <v>83.94</v>
      </c>
    </row>
    <row r="11604" spans="2:5" ht="50.1" customHeight="1">
      <c r="B11604" s="23">
        <v>12434</v>
      </c>
      <c r="C11604" s="23" t="s">
        <v>12102</v>
      </c>
      <c r="D11604" s="23" t="s">
        <v>12296</v>
      </c>
      <c r="E11604" s="24">
        <v>27.35</v>
      </c>
    </row>
    <row r="11605" spans="2:5" ht="50.1" customHeight="1">
      <c r="B11605" s="23">
        <v>12433</v>
      </c>
      <c r="C11605" s="23" t="s">
        <v>12103</v>
      </c>
      <c r="D11605" s="23" t="s">
        <v>12296</v>
      </c>
      <c r="E11605" s="24">
        <v>53.43</v>
      </c>
    </row>
    <row r="11606" spans="2:5" ht="50.1" customHeight="1">
      <c r="B11606" s="23">
        <v>12435</v>
      </c>
      <c r="C11606" s="23" t="s">
        <v>12104</v>
      </c>
      <c r="D11606" s="23" t="s">
        <v>12296</v>
      </c>
      <c r="E11606" s="24">
        <v>165.37</v>
      </c>
    </row>
    <row r="11607" spans="2:5" ht="50.1" customHeight="1">
      <c r="B11607" s="23">
        <v>12437</v>
      </c>
      <c r="C11607" s="23" t="s">
        <v>12105</v>
      </c>
      <c r="D11607" s="23" t="s">
        <v>12296</v>
      </c>
      <c r="E11607" s="24">
        <v>133.56</v>
      </c>
    </row>
    <row r="11608" spans="2:5" ht="50.1" customHeight="1">
      <c r="B11608" s="23">
        <v>12439</v>
      </c>
      <c r="C11608" s="23" t="s">
        <v>12106</v>
      </c>
      <c r="D11608" s="23" t="s">
        <v>12296</v>
      </c>
      <c r="E11608" s="24">
        <v>42.86</v>
      </c>
    </row>
    <row r="11609" spans="2:5" ht="50.1" customHeight="1">
      <c r="B11609" s="23">
        <v>12438</v>
      </c>
      <c r="C11609" s="23" t="s">
        <v>12107</v>
      </c>
      <c r="D11609" s="23" t="s">
        <v>12296</v>
      </c>
      <c r="E11609" s="24">
        <v>241.7</v>
      </c>
    </row>
    <row r="11610" spans="2:5" ht="50.1" customHeight="1">
      <c r="B11610" s="23">
        <v>12436</v>
      </c>
      <c r="C11610" s="23" t="s">
        <v>12108</v>
      </c>
      <c r="D11610" s="23" t="s">
        <v>12296</v>
      </c>
      <c r="E11610" s="24">
        <v>305.32</v>
      </c>
    </row>
    <row r="11611" spans="2:5" ht="50.1" customHeight="1">
      <c r="B11611" s="23">
        <v>36357</v>
      </c>
      <c r="C11611" s="23" t="s">
        <v>12109</v>
      </c>
      <c r="D11611" s="23" t="s">
        <v>12296</v>
      </c>
      <c r="E11611" s="24">
        <v>78.63</v>
      </c>
    </row>
    <row r="11612" spans="2:5" ht="50.1" customHeight="1">
      <c r="B11612" s="23">
        <v>12424</v>
      </c>
      <c r="C11612" s="23" t="s">
        <v>12110</v>
      </c>
      <c r="D11612" s="23" t="s">
        <v>12296</v>
      </c>
      <c r="E11612" s="24">
        <v>55.01</v>
      </c>
    </row>
    <row r="11613" spans="2:5" ht="50.1" customHeight="1">
      <c r="B11613" s="23">
        <v>12440</v>
      </c>
      <c r="C11613" s="23" t="s">
        <v>12111</v>
      </c>
      <c r="D11613" s="23" t="s">
        <v>12296</v>
      </c>
      <c r="E11613" s="24">
        <v>53.18</v>
      </c>
    </row>
    <row r="11614" spans="2:5" ht="50.1" customHeight="1">
      <c r="B11614" s="23">
        <v>9884</v>
      </c>
      <c r="C11614" s="23" t="s">
        <v>12112</v>
      </c>
      <c r="D11614" s="23" t="s">
        <v>12296</v>
      </c>
      <c r="E11614" s="24">
        <v>39.659999999999997</v>
      </c>
    </row>
    <row r="11615" spans="2:5" ht="50.1" customHeight="1">
      <c r="B11615" s="23">
        <v>9888</v>
      </c>
      <c r="C11615" s="23" t="s">
        <v>12113</v>
      </c>
      <c r="D11615" s="23" t="s">
        <v>12296</v>
      </c>
      <c r="E11615" s="24">
        <v>31.87</v>
      </c>
    </row>
    <row r="11616" spans="2:5" ht="50.1" customHeight="1">
      <c r="B11616" s="23">
        <v>9883</v>
      </c>
      <c r="C11616" s="23" t="s">
        <v>12114</v>
      </c>
      <c r="D11616" s="23" t="s">
        <v>12296</v>
      </c>
      <c r="E11616" s="24">
        <v>13.9</v>
      </c>
    </row>
    <row r="11617" spans="2:5" ht="50.1" customHeight="1">
      <c r="B11617" s="23">
        <v>9886</v>
      </c>
      <c r="C11617" s="23" t="s">
        <v>12115</v>
      </c>
      <c r="D11617" s="23" t="s">
        <v>12296</v>
      </c>
      <c r="E11617" s="24">
        <v>19.05</v>
      </c>
    </row>
    <row r="11618" spans="2:5" ht="50.1" customHeight="1">
      <c r="B11618" s="23">
        <v>9889</v>
      </c>
      <c r="C11618" s="23" t="s">
        <v>12116</v>
      </c>
      <c r="D11618" s="23" t="s">
        <v>12296</v>
      </c>
      <c r="E11618" s="24">
        <v>96.5</v>
      </c>
    </row>
    <row r="11619" spans="2:5" ht="50.1" customHeight="1">
      <c r="B11619" s="23">
        <v>9887</v>
      </c>
      <c r="C11619" s="23" t="s">
        <v>12117</v>
      </c>
      <c r="D11619" s="23" t="s">
        <v>12296</v>
      </c>
      <c r="E11619" s="24">
        <v>58.32</v>
      </c>
    </row>
    <row r="11620" spans="2:5" ht="50.1" customHeight="1">
      <c r="B11620" s="23">
        <v>9885</v>
      </c>
      <c r="C11620" s="23" t="s">
        <v>12118</v>
      </c>
      <c r="D11620" s="23" t="s">
        <v>12296</v>
      </c>
      <c r="E11620" s="24">
        <v>18.41</v>
      </c>
    </row>
    <row r="11621" spans="2:5" ht="50.1" customHeight="1">
      <c r="B11621" s="23">
        <v>9890</v>
      </c>
      <c r="C11621" s="23" t="s">
        <v>12119</v>
      </c>
      <c r="D11621" s="23" t="s">
        <v>12296</v>
      </c>
      <c r="E11621" s="24">
        <v>149.5</v>
      </c>
    </row>
    <row r="11622" spans="2:5" ht="50.1" customHeight="1">
      <c r="B11622" s="23">
        <v>9891</v>
      </c>
      <c r="C11622" s="23" t="s">
        <v>12120</v>
      </c>
      <c r="D11622" s="23" t="s">
        <v>12296</v>
      </c>
      <c r="E11622" s="24">
        <v>209.88</v>
      </c>
    </row>
    <row r="11623" spans="2:5" ht="50.1" customHeight="1">
      <c r="B11623" s="23">
        <v>39292</v>
      </c>
      <c r="C11623" s="23" t="s">
        <v>12121</v>
      </c>
      <c r="D11623" s="23" t="s">
        <v>12296</v>
      </c>
      <c r="E11623" s="24">
        <v>6.66</v>
      </c>
    </row>
    <row r="11624" spans="2:5" ht="50.1" customHeight="1">
      <c r="B11624" s="23">
        <v>39293</v>
      </c>
      <c r="C11624" s="23" t="s">
        <v>12122</v>
      </c>
      <c r="D11624" s="23" t="s">
        <v>12296</v>
      </c>
      <c r="E11624" s="24">
        <v>10.75</v>
      </c>
    </row>
    <row r="11625" spans="2:5" ht="50.1" customHeight="1">
      <c r="B11625" s="23">
        <v>39294</v>
      </c>
      <c r="C11625" s="23" t="s">
        <v>12123</v>
      </c>
      <c r="D11625" s="23" t="s">
        <v>12296</v>
      </c>
      <c r="E11625" s="24">
        <v>10.75</v>
      </c>
    </row>
    <row r="11626" spans="2:5" ht="50.1" customHeight="1">
      <c r="B11626" s="23">
        <v>39295</v>
      </c>
      <c r="C11626" s="23" t="s">
        <v>12124</v>
      </c>
      <c r="D11626" s="23" t="s">
        <v>12296</v>
      </c>
      <c r="E11626" s="24">
        <v>18.34</v>
      </c>
    </row>
    <row r="11627" spans="2:5" ht="50.1" customHeight="1">
      <c r="B11627" s="23">
        <v>36313</v>
      </c>
      <c r="C11627" s="23" t="s">
        <v>12125</v>
      </c>
      <c r="D11627" s="23" t="s">
        <v>12296</v>
      </c>
      <c r="E11627" s="24">
        <v>18.64</v>
      </c>
    </row>
    <row r="11628" spans="2:5" ht="50.1" customHeight="1">
      <c r="B11628" s="23">
        <v>36316</v>
      </c>
      <c r="C11628" s="23" t="s">
        <v>12126</v>
      </c>
      <c r="D11628" s="23" t="s">
        <v>12296</v>
      </c>
      <c r="E11628" s="24">
        <v>22.6</v>
      </c>
    </row>
    <row r="11629" spans="2:5" ht="50.1" customHeight="1">
      <c r="B11629" s="23">
        <v>64</v>
      </c>
      <c r="C11629" s="23" t="s">
        <v>12127</v>
      </c>
      <c r="D11629" s="23" t="s">
        <v>12296</v>
      </c>
      <c r="E11629" s="24">
        <v>3.85</v>
      </c>
    </row>
    <row r="11630" spans="2:5" ht="50.1" customHeight="1">
      <c r="B11630" s="23">
        <v>37423</v>
      </c>
      <c r="C11630" s="23" t="s">
        <v>12128</v>
      </c>
      <c r="D11630" s="23" t="s">
        <v>12296</v>
      </c>
      <c r="E11630" s="24">
        <v>9.5</v>
      </c>
    </row>
    <row r="11631" spans="2:5" ht="50.1" customHeight="1">
      <c r="B11631" s="23">
        <v>39296</v>
      </c>
      <c r="C11631" s="23" t="s">
        <v>12129</v>
      </c>
      <c r="D11631" s="23" t="s">
        <v>12296</v>
      </c>
      <c r="E11631" s="24">
        <v>5.15</v>
      </c>
    </row>
    <row r="11632" spans="2:5" ht="50.1" customHeight="1">
      <c r="B11632" s="23">
        <v>39297</v>
      </c>
      <c r="C11632" s="23" t="s">
        <v>12130</v>
      </c>
      <c r="D11632" s="23" t="s">
        <v>12296</v>
      </c>
      <c r="E11632" s="24">
        <v>7.36</v>
      </c>
    </row>
    <row r="11633" spans="2:5" ht="50.1" customHeight="1">
      <c r="B11633" s="23">
        <v>39298</v>
      </c>
      <c r="C11633" s="23" t="s">
        <v>12131</v>
      </c>
      <c r="D11633" s="23" t="s">
        <v>12296</v>
      </c>
      <c r="E11633" s="24">
        <v>12.96</v>
      </c>
    </row>
    <row r="11634" spans="2:5" ht="50.1" customHeight="1">
      <c r="B11634" s="23">
        <v>39299</v>
      </c>
      <c r="C11634" s="23" t="s">
        <v>12132</v>
      </c>
      <c r="D11634" s="23" t="s">
        <v>12296</v>
      </c>
      <c r="E11634" s="24">
        <v>22.06</v>
      </c>
    </row>
    <row r="11635" spans="2:5" ht="50.1" customHeight="1">
      <c r="B11635" s="23">
        <v>9892</v>
      </c>
      <c r="C11635" s="23" t="s">
        <v>12133</v>
      </c>
      <c r="D11635" s="23" t="s">
        <v>12296</v>
      </c>
      <c r="E11635" s="24">
        <v>3.89</v>
      </c>
    </row>
    <row r="11636" spans="2:5" ht="50.1" customHeight="1">
      <c r="B11636" s="23">
        <v>9893</v>
      </c>
      <c r="C11636" s="23" t="s">
        <v>12134</v>
      </c>
      <c r="D11636" s="23" t="s">
        <v>12296</v>
      </c>
      <c r="E11636" s="24">
        <v>52.84</v>
      </c>
    </row>
    <row r="11637" spans="2:5" ht="50.1" customHeight="1">
      <c r="B11637" s="23">
        <v>9901</v>
      </c>
      <c r="C11637" s="23" t="s">
        <v>12135</v>
      </c>
      <c r="D11637" s="23" t="s">
        <v>12296</v>
      </c>
      <c r="E11637" s="24">
        <v>23.45</v>
      </c>
    </row>
    <row r="11638" spans="2:5" ht="50.1" customHeight="1">
      <c r="B11638" s="23">
        <v>9896</v>
      </c>
      <c r="C11638" s="23" t="s">
        <v>12136</v>
      </c>
      <c r="D11638" s="23" t="s">
        <v>12296</v>
      </c>
      <c r="E11638" s="24">
        <v>21.13</v>
      </c>
    </row>
    <row r="11639" spans="2:5" ht="50.1" customHeight="1">
      <c r="B11639" s="23">
        <v>9900</v>
      </c>
      <c r="C11639" s="23" t="s">
        <v>12137</v>
      </c>
      <c r="D11639" s="23" t="s">
        <v>12296</v>
      </c>
      <c r="E11639" s="24">
        <v>12.82</v>
      </c>
    </row>
    <row r="11640" spans="2:5" ht="50.1" customHeight="1">
      <c r="B11640" s="23">
        <v>9898</v>
      </c>
      <c r="C11640" s="23" t="s">
        <v>12138</v>
      </c>
      <c r="D11640" s="23" t="s">
        <v>12296</v>
      </c>
      <c r="E11640" s="24">
        <v>108.66</v>
      </c>
    </row>
    <row r="11641" spans="2:5" ht="50.1" customHeight="1">
      <c r="B11641" s="23">
        <v>9899</v>
      </c>
      <c r="C11641" s="23" t="s">
        <v>12139</v>
      </c>
      <c r="D11641" s="23" t="s">
        <v>12296</v>
      </c>
      <c r="E11641" s="24">
        <v>7</v>
      </c>
    </row>
    <row r="11642" spans="2:5" ht="50.1" customHeight="1">
      <c r="B11642" s="23">
        <v>9902</v>
      </c>
      <c r="C11642" s="23" t="s">
        <v>12140</v>
      </c>
      <c r="D11642" s="23" t="s">
        <v>12296</v>
      </c>
      <c r="E11642" s="24">
        <v>137.6</v>
      </c>
    </row>
    <row r="11643" spans="2:5" ht="50.1" customHeight="1">
      <c r="B11643" s="23">
        <v>9908</v>
      </c>
      <c r="C11643" s="23" t="s">
        <v>12141</v>
      </c>
      <c r="D11643" s="23" t="s">
        <v>12296</v>
      </c>
      <c r="E11643" s="24">
        <v>274.35000000000002</v>
      </c>
    </row>
    <row r="11644" spans="2:5" ht="50.1" customHeight="1">
      <c r="B11644" s="23">
        <v>9905</v>
      </c>
      <c r="C11644" s="23" t="s">
        <v>12142</v>
      </c>
      <c r="D11644" s="23" t="s">
        <v>12296</v>
      </c>
      <c r="E11644" s="24">
        <v>4.58</v>
      </c>
    </row>
    <row r="11645" spans="2:5" ht="50.1" customHeight="1">
      <c r="B11645" s="23">
        <v>9906</v>
      </c>
      <c r="C11645" s="23" t="s">
        <v>12143</v>
      </c>
      <c r="D11645" s="23" t="s">
        <v>12296</v>
      </c>
      <c r="E11645" s="24">
        <v>5.49</v>
      </c>
    </row>
    <row r="11646" spans="2:5" ht="50.1" customHeight="1">
      <c r="B11646" s="23">
        <v>9895</v>
      </c>
      <c r="C11646" s="23" t="s">
        <v>12144</v>
      </c>
      <c r="D11646" s="23" t="s">
        <v>12296</v>
      </c>
      <c r="E11646" s="24">
        <v>9.01</v>
      </c>
    </row>
    <row r="11647" spans="2:5" ht="50.1" customHeight="1">
      <c r="B11647" s="23">
        <v>9894</v>
      </c>
      <c r="C11647" s="23" t="s">
        <v>12145</v>
      </c>
      <c r="D11647" s="23" t="s">
        <v>12296</v>
      </c>
      <c r="E11647" s="24">
        <v>17.55</v>
      </c>
    </row>
    <row r="11648" spans="2:5" ht="50.1" customHeight="1">
      <c r="B11648" s="23">
        <v>9897</v>
      </c>
      <c r="C11648" s="23" t="s">
        <v>12146</v>
      </c>
      <c r="D11648" s="23" t="s">
        <v>12296</v>
      </c>
      <c r="E11648" s="24">
        <v>19.010000000000002</v>
      </c>
    </row>
    <row r="11649" spans="2:5" ht="50.1" customHeight="1">
      <c r="B11649" s="23">
        <v>9910</v>
      </c>
      <c r="C11649" s="23" t="s">
        <v>12147</v>
      </c>
      <c r="D11649" s="23" t="s">
        <v>12296</v>
      </c>
      <c r="E11649" s="24">
        <v>47.84</v>
      </c>
    </row>
    <row r="11650" spans="2:5" ht="50.1" customHeight="1">
      <c r="B11650" s="23">
        <v>9909</v>
      </c>
      <c r="C11650" s="23" t="s">
        <v>12148</v>
      </c>
      <c r="D11650" s="23" t="s">
        <v>12296</v>
      </c>
      <c r="E11650" s="24">
        <v>96.55</v>
      </c>
    </row>
    <row r="11651" spans="2:5" ht="50.1" customHeight="1">
      <c r="B11651" s="23">
        <v>9907</v>
      </c>
      <c r="C11651" s="23" t="s">
        <v>12149</v>
      </c>
      <c r="D11651" s="23" t="s">
        <v>12296</v>
      </c>
      <c r="E11651" s="24">
        <v>148.44999999999999</v>
      </c>
    </row>
    <row r="11652" spans="2:5" ht="50.1" customHeight="1">
      <c r="B11652" s="23">
        <v>20973</v>
      </c>
      <c r="C11652" s="23" t="s">
        <v>12150</v>
      </c>
      <c r="D11652" s="23" t="s">
        <v>12296</v>
      </c>
      <c r="E11652" s="24">
        <v>56.98</v>
      </c>
    </row>
    <row r="11653" spans="2:5" ht="50.1" customHeight="1">
      <c r="B11653" s="23">
        <v>20974</v>
      </c>
      <c r="C11653" s="23" t="s">
        <v>12151</v>
      </c>
      <c r="D11653" s="23" t="s">
        <v>12296</v>
      </c>
      <c r="E11653" s="24">
        <v>81.52</v>
      </c>
    </row>
    <row r="11654" spans="2:5" ht="50.1" customHeight="1">
      <c r="B11654" s="23">
        <v>37989</v>
      </c>
      <c r="C11654" s="23" t="s">
        <v>12152</v>
      </c>
      <c r="D11654" s="23" t="s">
        <v>12296</v>
      </c>
      <c r="E11654" s="24">
        <v>6.9</v>
      </c>
    </row>
    <row r="11655" spans="2:5" ht="50.1" customHeight="1">
      <c r="B11655" s="23">
        <v>37990</v>
      </c>
      <c r="C11655" s="23" t="s">
        <v>12153</v>
      </c>
      <c r="D11655" s="23" t="s">
        <v>12296</v>
      </c>
      <c r="E11655" s="24">
        <v>8.02</v>
      </c>
    </row>
    <row r="11656" spans="2:5" ht="50.1" customHeight="1">
      <c r="B11656" s="23">
        <v>37991</v>
      </c>
      <c r="C11656" s="23" t="s">
        <v>12154</v>
      </c>
      <c r="D11656" s="23" t="s">
        <v>12296</v>
      </c>
      <c r="E11656" s="24">
        <v>12.69</v>
      </c>
    </row>
    <row r="11657" spans="2:5" ht="50.1" customHeight="1">
      <c r="B11657" s="23">
        <v>37992</v>
      </c>
      <c r="C11657" s="23" t="s">
        <v>12155</v>
      </c>
      <c r="D11657" s="23" t="s">
        <v>12296</v>
      </c>
      <c r="E11657" s="24">
        <v>19.38</v>
      </c>
    </row>
    <row r="11658" spans="2:5" ht="50.1" customHeight="1">
      <c r="B11658" s="23">
        <v>37993</v>
      </c>
      <c r="C11658" s="23" t="s">
        <v>12156</v>
      </c>
      <c r="D11658" s="23" t="s">
        <v>12296</v>
      </c>
      <c r="E11658" s="24">
        <v>28.77</v>
      </c>
    </row>
    <row r="11659" spans="2:5" ht="50.1" customHeight="1">
      <c r="B11659" s="23">
        <v>37994</v>
      </c>
      <c r="C11659" s="23" t="s">
        <v>12157</v>
      </c>
      <c r="D11659" s="23" t="s">
        <v>12296</v>
      </c>
      <c r="E11659" s="24">
        <v>69.14</v>
      </c>
    </row>
    <row r="11660" spans="2:5" ht="50.1" customHeight="1">
      <c r="B11660" s="23">
        <v>37995</v>
      </c>
      <c r="C11660" s="23" t="s">
        <v>12158</v>
      </c>
      <c r="D11660" s="23" t="s">
        <v>12296</v>
      </c>
      <c r="E11660" s="24">
        <v>100.36</v>
      </c>
    </row>
    <row r="11661" spans="2:5" ht="50.1" customHeight="1">
      <c r="B11661" s="23">
        <v>37996</v>
      </c>
      <c r="C11661" s="23" t="s">
        <v>12159</v>
      </c>
      <c r="D11661" s="23" t="s">
        <v>12296</v>
      </c>
      <c r="E11661" s="24">
        <v>147.97</v>
      </c>
    </row>
    <row r="11662" spans="2:5" ht="50.1" customHeight="1">
      <c r="B11662" s="23">
        <v>13883</v>
      </c>
      <c r="C11662" s="23" t="s">
        <v>12160</v>
      </c>
      <c r="D11662" s="23" t="s">
        <v>12296</v>
      </c>
      <c r="E11662" s="24">
        <v>81120.800000000003</v>
      </c>
    </row>
    <row r="11663" spans="2:5" ht="50.1" customHeight="1">
      <c r="B11663" s="23">
        <v>38604</v>
      </c>
      <c r="C11663" s="23" t="s">
        <v>12161</v>
      </c>
      <c r="D11663" s="23" t="s">
        <v>12296</v>
      </c>
      <c r="E11663" s="24">
        <v>101034.88</v>
      </c>
    </row>
    <row r="11664" spans="2:5" ht="50.1" customHeight="1">
      <c r="B11664" s="23">
        <v>10601</v>
      </c>
      <c r="C11664" s="23" t="s">
        <v>12162</v>
      </c>
      <c r="D11664" s="23" t="s">
        <v>12296</v>
      </c>
      <c r="E11664" s="24">
        <v>1965329.92</v>
      </c>
    </row>
    <row r="11665" spans="2:5" ht="50.1" customHeight="1">
      <c r="B11665" s="23">
        <v>26034</v>
      </c>
      <c r="C11665" s="23" t="s">
        <v>12163</v>
      </c>
      <c r="D11665" s="23" t="s">
        <v>12296</v>
      </c>
      <c r="E11665" s="24">
        <v>5174644.32</v>
      </c>
    </row>
    <row r="11666" spans="2:5" ht="50.1" customHeight="1">
      <c r="B11666" s="23">
        <v>13894</v>
      </c>
      <c r="C11666" s="23" t="s">
        <v>12164</v>
      </c>
      <c r="D11666" s="23" t="s">
        <v>12296</v>
      </c>
      <c r="E11666" s="24">
        <v>392649.25</v>
      </c>
    </row>
    <row r="11667" spans="2:5" ht="50.1" customHeight="1">
      <c r="B11667" s="23">
        <v>13895</v>
      </c>
      <c r="C11667" s="23" t="s">
        <v>12165</v>
      </c>
      <c r="D11667" s="23" t="s">
        <v>12296</v>
      </c>
      <c r="E11667" s="24">
        <v>527982.35</v>
      </c>
    </row>
    <row r="11668" spans="2:5" ht="50.1" customHeight="1">
      <c r="B11668" s="23">
        <v>13892</v>
      </c>
      <c r="C11668" s="23" t="s">
        <v>12166</v>
      </c>
      <c r="D11668" s="23" t="s">
        <v>12296</v>
      </c>
      <c r="E11668" s="24">
        <v>647029.46</v>
      </c>
    </row>
    <row r="11669" spans="2:5" ht="50.1" customHeight="1">
      <c r="B11669" s="23">
        <v>9914</v>
      </c>
      <c r="C11669" s="23" t="s">
        <v>12167</v>
      </c>
      <c r="D11669" s="23" t="s">
        <v>12296</v>
      </c>
      <c r="E11669" s="24">
        <v>700000</v>
      </c>
    </row>
    <row r="11670" spans="2:5" ht="50.1" customHeight="1">
      <c r="B11670" s="23">
        <v>36485</v>
      </c>
      <c r="C11670" s="23" t="s">
        <v>12168</v>
      </c>
      <c r="D11670" s="23" t="s">
        <v>12296</v>
      </c>
      <c r="E11670" s="24">
        <v>392892.76</v>
      </c>
    </row>
    <row r="11671" spans="2:5" ht="50.1" customHeight="1">
      <c r="B11671" s="23">
        <v>9912</v>
      </c>
      <c r="C11671" s="23" t="s">
        <v>12169</v>
      </c>
      <c r="D11671" s="23" t="s">
        <v>12296</v>
      </c>
      <c r="E11671" s="24">
        <v>1600000</v>
      </c>
    </row>
    <row r="11672" spans="2:5" ht="50.1" customHeight="1">
      <c r="B11672" s="23">
        <v>9921</v>
      </c>
      <c r="C11672" s="23" t="s">
        <v>12170</v>
      </c>
      <c r="D11672" s="23" t="s">
        <v>12296</v>
      </c>
      <c r="E11672" s="24">
        <v>825355.68</v>
      </c>
    </row>
    <row r="11673" spans="2:5" ht="50.1" customHeight="1">
      <c r="B11673" s="23">
        <v>21112</v>
      </c>
      <c r="C11673" s="23" t="s">
        <v>12171</v>
      </c>
      <c r="D11673" s="23" t="s">
        <v>12296</v>
      </c>
      <c r="E11673" s="24">
        <v>155.66999999999999</v>
      </c>
    </row>
    <row r="11674" spans="2:5" ht="50.1" customHeight="1">
      <c r="B11674" s="23">
        <v>10228</v>
      </c>
      <c r="C11674" s="23" t="s">
        <v>12172</v>
      </c>
      <c r="D11674" s="23" t="s">
        <v>12296</v>
      </c>
      <c r="E11674" s="24">
        <v>180.85</v>
      </c>
    </row>
    <row r="11675" spans="2:5" ht="50.1" customHeight="1">
      <c r="B11675" s="23">
        <v>11781</v>
      </c>
      <c r="C11675" s="23" t="s">
        <v>12173</v>
      </c>
      <c r="D11675" s="23" t="s">
        <v>12296</v>
      </c>
      <c r="E11675" s="24">
        <v>146.51</v>
      </c>
    </row>
    <row r="11676" spans="2:5" ht="50.1" customHeight="1">
      <c r="B11676" s="23">
        <v>11746</v>
      </c>
      <c r="C11676" s="23" t="s">
        <v>12174</v>
      </c>
      <c r="D11676" s="23" t="s">
        <v>12296</v>
      </c>
      <c r="E11676" s="24">
        <v>47.56</v>
      </c>
    </row>
    <row r="11677" spans="2:5" ht="50.1" customHeight="1">
      <c r="B11677" s="23">
        <v>11751</v>
      </c>
      <c r="C11677" s="23" t="s">
        <v>12175</v>
      </c>
      <c r="D11677" s="23" t="s">
        <v>12296</v>
      </c>
      <c r="E11677" s="24">
        <v>85.43</v>
      </c>
    </row>
    <row r="11678" spans="2:5" ht="50.1" customHeight="1">
      <c r="B11678" s="23">
        <v>11750</v>
      </c>
      <c r="C11678" s="23" t="s">
        <v>12176</v>
      </c>
      <c r="D11678" s="23" t="s">
        <v>12296</v>
      </c>
      <c r="E11678" s="24">
        <v>70.89</v>
      </c>
    </row>
    <row r="11679" spans="2:5" ht="50.1" customHeight="1">
      <c r="B11679" s="23">
        <v>11748</v>
      </c>
      <c r="C11679" s="23" t="s">
        <v>12177</v>
      </c>
      <c r="D11679" s="23" t="s">
        <v>12296</v>
      </c>
      <c r="E11679" s="24">
        <v>30.52</v>
      </c>
    </row>
    <row r="11680" spans="2:5" ht="50.1" customHeight="1">
      <c r="B11680" s="23">
        <v>11747</v>
      </c>
      <c r="C11680" s="23" t="s">
        <v>12178</v>
      </c>
      <c r="D11680" s="23" t="s">
        <v>12296</v>
      </c>
      <c r="E11680" s="24">
        <v>131.72999999999999</v>
      </c>
    </row>
    <row r="11681" spans="2:5" ht="50.1" customHeight="1">
      <c r="B11681" s="23">
        <v>11749</v>
      </c>
      <c r="C11681" s="23" t="s">
        <v>12179</v>
      </c>
      <c r="D11681" s="23" t="s">
        <v>12296</v>
      </c>
      <c r="E11681" s="24">
        <v>35.229999999999997</v>
      </c>
    </row>
    <row r="11682" spans="2:5" ht="50.1" customHeight="1">
      <c r="B11682" s="23">
        <v>10236</v>
      </c>
      <c r="C11682" s="23" t="s">
        <v>12180</v>
      </c>
      <c r="D11682" s="23" t="s">
        <v>12296</v>
      </c>
      <c r="E11682" s="24">
        <v>95.53</v>
      </c>
    </row>
    <row r="11683" spans="2:5" ht="50.1" customHeight="1">
      <c r="B11683" s="23">
        <v>10233</v>
      </c>
      <c r="C11683" s="23" t="s">
        <v>12181</v>
      </c>
      <c r="D11683" s="23" t="s">
        <v>12296</v>
      </c>
      <c r="E11683" s="24">
        <v>89.52</v>
      </c>
    </row>
    <row r="11684" spans="2:5" ht="50.1" customHeight="1">
      <c r="B11684" s="23">
        <v>10234</v>
      </c>
      <c r="C11684" s="23" t="s">
        <v>12182</v>
      </c>
      <c r="D11684" s="23" t="s">
        <v>12296</v>
      </c>
      <c r="E11684" s="24">
        <v>56.39</v>
      </c>
    </row>
    <row r="11685" spans="2:5" ht="50.1" customHeight="1">
      <c r="B11685" s="23">
        <v>10231</v>
      </c>
      <c r="C11685" s="23" t="s">
        <v>12183</v>
      </c>
      <c r="D11685" s="23" t="s">
        <v>12296</v>
      </c>
      <c r="E11685" s="24">
        <v>258.60000000000002</v>
      </c>
    </row>
    <row r="11686" spans="2:5" ht="50.1" customHeight="1">
      <c r="B11686" s="23">
        <v>10232</v>
      </c>
      <c r="C11686" s="23" t="s">
        <v>12184</v>
      </c>
      <c r="D11686" s="23" t="s">
        <v>12296</v>
      </c>
      <c r="E11686" s="24">
        <v>144.69999999999999</v>
      </c>
    </row>
    <row r="11687" spans="2:5" ht="50.1" customHeight="1">
      <c r="B11687" s="23">
        <v>10229</v>
      </c>
      <c r="C11687" s="23" t="s">
        <v>12185</v>
      </c>
      <c r="D11687" s="23" t="s">
        <v>12296</v>
      </c>
      <c r="E11687" s="24">
        <v>51</v>
      </c>
    </row>
    <row r="11688" spans="2:5" ht="50.1" customHeight="1">
      <c r="B11688" s="23">
        <v>10235</v>
      </c>
      <c r="C11688" s="23" t="s">
        <v>12186</v>
      </c>
      <c r="D11688" s="23" t="s">
        <v>12296</v>
      </c>
      <c r="E11688" s="24">
        <v>354.51</v>
      </c>
    </row>
    <row r="11689" spans="2:5" ht="50.1" customHeight="1">
      <c r="B11689" s="23">
        <v>10230</v>
      </c>
      <c r="C11689" s="23" t="s">
        <v>12187</v>
      </c>
      <c r="D11689" s="23" t="s">
        <v>12296</v>
      </c>
      <c r="E11689" s="24">
        <v>623.9</v>
      </c>
    </row>
    <row r="11690" spans="2:5" ht="50.1" customHeight="1">
      <c r="B11690" s="23">
        <v>10409</v>
      </c>
      <c r="C11690" s="23" t="s">
        <v>12188</v>
      </c>
      <c r="D11690" s="23" t="s">
        <v>12296</v>
      </c>
      <c r="E11690" s="24">
        <v>185.35</v>
      </c>
    </row>
    <row r="11691" spans="2:5" ht="50.1" customHeight="1">
      <c r="B11691" s="23">
        <v>10411</v>
      </c>
      <c r="C11691" s="23" t="s">
        <v>12189</v>
      </c>
      <c r="D11691" s="23" t="s">
        <v>12296</v>
      </c>
      <c r="E11691" s="24">
        <v>165.86</v>
      </c>
    </row>
    <row r="11692" spans="2:5" ht="50.1" customHeight="1">
      <c r="B11692" s="23">
        <v>10404</v>
      </c>
      <c r="C11692" s="23" t="s">
        <v>12190</v>
      </c>
      <c r="D11692" s="23" t="s">
        <v>12296</v>
      </c>
      <c r="E11692" s="24">
        <v>67.260000000000005</v>
      </c>
    </row>
    <row r="11693" spans="2:5" ht="50.1" customHeight="1">
      <c r="B11693" s="23">
        <v>10410</v>
      </c>
      <c r="C11693" s="23" t="s">
        <v>12191</v>
      </c>
      <c r="D11693" s="23" t="s">
        <v>12296</v>
      </c>
      <c r="E11693" s="24">
        <v>110.79</v>
      </c>
    </row>
    <row r="11694" spans="2:5" ht="50.1" customHeight="1">
      <c r="B11694" s="23">
        <v>10405</v>
      </c>
      <c r="C11694" s="23" t="s">
        <v>12192</v>
      </c>
      <c r="D11694" s="23" t="s">
        <v>12296</v>
      </c>
      <c r="E11694" s="24">
        <v>371.36</v>
      </c>
    </row>
    <row r="11695" spans="2:5" ht="50.1" customHeight="1">
      <c r="B11695" s="23">
        <v>10408</v>
      </c>
      <c r="C11695" s="23" t="s">
        <v>12193</v>
      </c>
      <c r="D11695" s="23" t="s">
        <v>12296</v>
      </c>
      <c r="E11695" s="24">
        <v>259.68</v>
      </c>
    </row>
    <row r="11696" spans="2:5" ht="50.1" customHeight="1">
      <c r="B11696" s="23">
        <v>10412</v>
      </c>
      <c r="C11696" s="23" t="s">
        <v>12194</v>
      </c>
      <c r="D11696" s="23" t="s">
        <v>12296</v>
      </c>
      <c r="E11696" s="24">
        <v>81.510000000000005</v>
      </c>
    </row>
    <row r="11697" spans="2:5" ht="50.1" customHeight="1">
      <c r="B11697" s="23">
        <v>10406</v>
      </c>
      <c r="C11697" s="23" t="s">
        <v>12195</v>
      </c>
      <c r="D11697" s="23" t="s">
        <v>12296</v>
      </c>
      <c r="E11697" s="24">
        <v>512.91999999999996</v>
      </c>
    </row>
    <row r="11698" spans="2:5" ht="50.1" customHeight="1">
      <c r="B11698" s="23">
        <v>10407</v>
      </c>
      <c r="C11698" s="23" t="s">
        <v>12196</v>
      </c>
      <c r="D11698" s="23" t="s">
        <v>12296</v>
      </c>
      <c r="E11698" s="24">
        <v>795.54</v>
      </c>
    </row>
    <row r="11699" spans="2:5" ht="50.1" customHeight="1">
      <c r="B11699" s="23">
        <v>10416</v>
      </c>
      <c r="C11699" s="23" t="s">
        <v>12197</v>
      </c>
      <c r="D11699" s="23" t="s">
        <v>12296</v>
      </c>
      <c r="E11699" s="24">
        <v>98.68</v>
      </c>
    </row>
    <row r="11700" spans="2:5" ht="50.1" customHeight="1">
      <c r="B11700" s="23">
        <v>10419</v>
      </c>
      <c r="C11700" s="23" t="s">
        <v>12198</v>
      </c>
      <c r="D11700" s="23" t="s">
        <v>12296</v>
      </c>
      <c r="E11700" s="24">
        <v>85.65</v>
      </c>
    </row>
    <row r="11701" spans="2:5" ht="50.1" customHeight="1">
      <c r="B11701" s="23">
        <v>21092</v>
      </c>
      <c r="C11701" s="23" t="s">
        <v>12199</v>
      </c>
      <c r="D11701" s="23" t="s">
        <v>12296</v>
      </c>
      <c r="E11701" s="24">
        <v>48.97</v>
      </c>
    </row>
    <row r="11702" spans="2:5" ht="50.1" customHeight="1">
      <c r="B11702" s="23">
        <v>10418</v>
      </c>
      <c r="C11702" s="23" t="s">
        <v>12200</v>
      </c>
      <c r="D11702" s="23" t="s">
        <v>12296</v>
      </c>
      <c r="E11702" s="24">
        <v>57.09</v>
      </c>
    </row>
    <row r="11703" spans="2:5" ht="50.1" customHeight="1">
      <c r="B11703" s="23">
        <v>12657</v>
      </c>
      <c r="C11703" s="23" t="s">
        <v>12201</v>
      </c>
      <c r="D11703" s="23" t="s">
        <v>12296</v>
      </c>
      <c r="E11703" s="24">
        <v>230.39</v>
      </c>
    </row>
    <row r="11704" spans="2:5" ht="50.1" customHeight="1">
      <c r="B11704" s="23">
        <v>10417</v>
      </c>
      <c r="C11704" s="23" t="s">
        <v>12202</v>
      </c>
      <c r="D11704" s="23" t="s">
        <v>12296</v>
      </c>
      <c r="E11704" s="24">
        <v>143.78</v>
      </c>
    </row>
    <row r="11705" spans="2:5" ht="50.1" customHeight="1">
      <c r="B11705" s="23">
        <v>10413</v>
      </c>
      <c r="C11705" s="23" t="s">
        <v>12203</v>
      </c>
      <c r="D11705" s="23" t="s">
        <v>12296</v>
      </c>
      <c r="E11705" s="24">
        <v>52.25</v>
      </c>
    </row>
    <row r="11706" spans="2:5" ht="50.1" customHeight="1">
      <c r="B11706" s="23">
        <v>10414</v>
      </c>
      <c r="C11706" s="23" t="s">
        <v>12204</v>
      </c>
      <c r="D11706" s="23" t="s">
        <v>12296</v>
      </c>
      <c r="E11706" s="24">
        <v>314.62</v>
      </c>
    </row>
    <row r="11707" spans="2:5" ht="50.1" customHeight="1">
      <c r="B11707" s="23">
        <v>10415</v>
      </c>
      <c r="C11707" s="23" t="s">
        <v>12205</v>
      </c>
      <c r="D11707" s="23" t="s">
        <v>12296</v>
      </c>
      <c r="E11707" s="24">
        <v>546.03</v>
      </c>
    </row>
    <row r="11708" spans="2:5" ht="50.1" customHeight="1">
      <c r="B11708" s="23">
        <v>38643</v>
      </c>
      <c r="C11708" s="23" t="s">
        <v>12206</v>
      </c>
      <c r="D11708" s="23" t="s">
        <v>12296</v>
      </c>
      <c r="E11708" s="24">
        <v>26.97</v>
      </c>
    </row>
    <row r="11709" spans="2:5" ht="50.1" customHeight="1">
      <c r="B11709" s="23">
        <v>6157</v>
      </c>
      <c r="C11709" s="23" t="s">
        <v>12207</v>
      </c>
      <c r="D11709" s="23" t="s">
        <v>12296</v>
      </c>
      <c r="E11709" s="24">
        <v>36.85</v>
      </c>
    </row>
    <row r="11710" spans="2:5" ht="50.1" customHeight="1">
      <c r="B11710" s="23">
        <v>37588</v>
      </c>
      <c r="C11710" s="23" t="s">
        <v>12208</v>
      </c>
      <c r="D11710" s="23" t="s">
        <v>12296</v>
      </c>
      <c r="E11710" s="24">
        <v>16.27</v>
      </c>
    </row>
    <row r="11711" spans="2:5" ht="50.1" customHeight="1">
      <c r="B11711" s="23">
        <v>6152</v>
      </c>
      <c r="C11711" s="23" t="s">
        <v>12209</v>
      </c>
      <c r="D11711" s="23" t="s">
        <v>12296</v>
      </c>
      <c r="E11711" s="24">
        <v>2.94</v>
      </c>
    </row>
    <row r="11712" spans="2:5" ht="50.1" customHeight="1">
      <c r="B11712" s="23">
        <v>6158</v>
      </c>
      <c r="C11712" s="23" t="s">
        <v>12210</v>
      </c>
      <c r="D11712" s="23" t="s">
        <v>12296</v>
      </c>
      <c r="E11712" s="24">
        <v>3.55</v>
      </c>
    </row>
    <row r="11713" spans="2:5" ht="50.1" customHeight="1">
      <c r="B11713" s="23">
        <v>6153</v>
      </c>
      <c r="C11713" s="23" t="s">
        <v>12211</v>
      </c>
      <c r="D11713" s="23" t="s">
        <v>12296</v>
      </c>
      <c r="E11713" s="24">
        <v>2.75</v>
      </c>
    </row>
    <row r="11714" spans="2:5" ht="50.1" customHeight="1">
      <c r="B11714" s="23">
        <v>6156</v>
      </c>
      <c r="C11714" s="23" t="s">
        <v>12212</v>
      </c>
      <c r="D11714" s="23" t="s">
        <v>12296</v>
      </c>
      <c r="E11714" s="24">
        <v>3.48</v>
      </c>
    </row>
    <row r="11715" spans="2:5" ht="50.1" customHeight="1">
      <c r="B11715" s="23">
        <v>6154</v>
      </c>
      <c r="C11715" s="23" t="s">
        <v>12213</v>
      </c>
      <c r="D11715" s="23" t="s">
        <v>12296</v>
      </c>
      <c r="E11715" s="24">
        <v>6.58</v>
      </c>
    </row>
    <row r="11716" spans="2:5" ht="50.1" customHeight="1">
      <c r="B11716" s="23">
        <v>6155</v>
      </c>
      <c r="C11716" s="23" t="s">
        <v>12214</v>
      </c>
      <c r="D11716" s="23" t="s">
        <v>12296</v>
      </c>
      <c r="E11716" s="24">
        <v>13.62</v>
      </c>
    </row>
    <row r="11717" spans="2:5" ht="50.1" customHeight="1">
      <c r="B11717" s="23">
        <v>3115</v>
      </c>
      <c r="C11717" s="23" t="s">
        <v>12215</v>
      </c>
      <c r="D11717" s="23" t="s">
        <v>12296</v>
      </c>
      <c r="E11717" s="24">
        <v>15.46</v>
      </c>
    </row>
    <row r="11718" spans="2:5" ht="50.1" customHeight="1">
      <c r="B11718" s="23">
        <v>3116</v>
      </c>
      <c r="C11718" s="23" t="s">
        <v>12216</v>
      </c>
      <c r="D11718" s="23" t="s">
        <v>12296</v>
      </c>
      <c r="E11718" s="24">
        <v>15.94</v>
      </c>
    </row>
    <row r="11719" spans="2:5" ht="50.1" customHeight="1">
      <c r="B11719" s="23">
        <v>38166</v>
      </c>
      <c r="C11719" s="23" t="s">
        <v>12217</v>
      </c>
      <c r="D11719" s="23" t="s">
        <v>12296</v>
      </c>
      <c r="E11719" s="24">
        <v>32.619999999999997</v>
      </c>
    </row>
    <row r="11720" spans="2:5" ht="50.1" customHeight="1">
      <c r="B11720" s="23">
        <v>38108</v>
      </c>
      <c r="C11720" s="23" t="s">
        <v>12218</v>
      </c>
      <c r="D11720" s="23" t="s">
        <v>12296</v>
      </c>
      <c r="E11720" s="24">
        <v>32.76</v>
      </c>
    </row>
    <row r="11721" spans="2:5" ht="50.1" customHeight="1">
      <c r="B11721" s="23">
        <v>38087</v>
      </c>
      <c r="C11721" s="23" t="s">
        <v>12219</v>
      </c>
      <c r="D11721" s="23" t="s">
        <v>12296</v>
      </c>
      <c r="E11721" s="24">
        <v>42.13</v>
      </c>
    </row>
    <row r="11722" spans="2:5" ht="50.1" customHeight="1">
      <c r="B11722" s="23">
        <v>38109</v>
      </c>
      <c r="C11722" s="23" t="s">
        <v>12220</v>
      </c>
      <c r="D11722" s="23" t="s">
        <v>12296</v>
      </c>
      <c r="E11722" s="24">
        <v>52.35</v>
      </c>
    </row>
    <row r="11723" spans="2:5" ht="50.1" customHeight="1">
      <c r="B11723" s="23">
        <v>38088</v>
      </c>
      <c r="C11723" s="23" t="s">
        <v>12221</v>
      </c>
      <c r="D11723" s="23" t="s">
        <v>12296</v>
      </c>
      <c r="E11723" s="24">
        <v>55.05</v>
      </c>
    </row>
    <row r="11724" spans="2:5" ht="50.1" customHeight="1">
      <c r="B11724" s="23">
        <v>38110</v>
      </c>
      <c r="C11724" s="23" t="s">
        <v>12222</v>
      </c>
      <c r="D11724" s="23" t="s">
        <v>12296</v>
      </c>
      <c r="E11724" s="24">
        <v>20.14</v>
      </c>
    </row>
    <row r="11725" spans="2:5" ht="50.1" customHeight="1">
      <c r="B11725" s="23">
        <v>38089</v>
      </c>
      <c r="C11725" s="23" t="s">
        <v>12223</v>
      </c>
      <c r="D11725" s="23" t="s">
        <v>12296</v>
      </c>
      <c r="E11725" s="24">
        <v>35.090000000000003</v>
      </c>
    </row>
    <row r="11726" spans="2:5" ht="50.1" customHeight="1">
      <c r="B11726" s="23">
        <v>38111</v>
      </c>
      <c r="C11726" s="23" t="s">
        <v>12224</v>
      </c>
      <c r="D11726" s="23" t="s">
        <v>12296</v>
      </c>
      <c r="E11726" s="24">
        <v>22.52</v>
      </c>
    </row>
    <row r="11727" spans="2:5" ht="50.1" customHeight="1">
      <c r="B11727" s="23">
        <v>38090</v>
      </c>
      <c r="C11727" s="23" t="s">
        <v>12225</v>
      </c>
      <c r="D11727" s="23" t="s">
        <v>12296</v>
      </c>
      <c r="E11727" s="24">
        <v>36.270000000000003</v>
      </c>
    </row>
    <row r="11728" spans="2:5" ht="50.1" customHeight="1">
      <c r="B11728" s="23">
        <v>11786</v>
      </c>
      <c r="C11728" s="23" t="s">
        <v>12226</v>
      </c>
      <c r="D11728" s="23" t="s">
        <v>12296</v>
      </c>
      <c r="E11728" s="24">
        <v>276.81</v>
      </c>
    </row>
    <row r="11729" spans="2:5" ht="50.1" customHeight="1">
      <c r="B11729" s="23">
        <v>13726</v>
      </c>
      <c r="C11729" s="23" t="s">
        <v>12227</v>
      </c>
      <c r="D11729" s="23" t="s">
        <v>12296</v>
      </c>
      <c r="E11729" s="24">
        <v>35153.06</v>
      </c>
    </row>
    <row r="11730" spans="2:5" ht="50.1" customHeight="1">
      <c r="B11730" s="23">
        <v>38400</v>
      </c>
      <c r="C11730" s="23" t="s">
        <v>12228</v>
      </c>
      <c r="D11730" s="23" t="s">
        <v>12296</v>
      </c>
      <c r="E11730" s="24">
        <v>11.28</v>
      </c>
    </row>
    <row r="11731" spans="2:5" ht="50.1" customHeight="1">
      <c r="B11731" s="23">
        <v>12627</v>
      </c>
      <c r="C11731" s="23" t="s">
        <v>12229</v>
      </c>
      <c r="D11731" s="23" t="s">
        <v>12296</v>
      </c>
      <c r="E11731" s="24">
        <v>0.41</v>
      </c>
    </row>
    <row r="11732" spans="2:5" ht="50.1" customHeight="1">
      <c r="B11732" s="23">
        <v>6138</v>
      </c>
      <c r="C11732" s="23" t="s">
        <v>12230</v>
      </c>
      <c r="D11732" s="23" t="s">
        <v>12296</v>
      </c>
      <c r="E11732" s="24">
        <v>1.51</v>
      </c>
    </row>
    <row r="11733" spans="2:5" ht="50.1" customHeight="1">
      <c r="B11733" s="23">
        <v>39996</v>
      </c>
      <c r="C11733" s="23" t="s">
        <v>12231</v>
      </c>
      <c r="D11733" s="23" t="s">
        <v>12293</v>
      </c>
      <c r="E11733" s="24">
        <v>1.65</v>
      </c>
    </row>
    <row r="11734" spans="2:5" ht="50.1" customHeight="1">
      <c r="B11734" s="23">
        <v>10478</v>
      </c>
      <c r="C11734" s="23" t="s">
        <v>12232</v>
      </c>
      <c r="D11734" s="23" t="s">
        <v>7079</v>
      </c>
      <c r="E11734" s="24">
        <v>30.13</v>
      </c>
    </row>
    <row r="11735" spans="2:5" ht="50.1" customHeight="1">
      <c r="B11735" s="23">
        <v>40514</v>
      </c>
      <c r="C11735" s="23" t="s">
        <v>12233</v>
      </c>
      <c r="D11735" s="23" t="s">
        <v>7079</v>
      </c>
      <c r="E11735" s="24">
        <v>26.69</v>
      </c>
    </row>
    <row r="11736" spans="2:5" ht="50.1" customHeight="1">
      <c r="B11736" s="23">
        <v>10475</v>
      </c>
      <c r="C11736" s="23" t="s">
        <v>12234</v>
      </c>
      <c r="D11736" s="23" t="s">
        <v>7079</v>
      </c>
      <c r="E11736" s="24">
        <v>26.51</v>
      </c>
    </row>
    <row r="11737" spans="2:5" ht="50.1" customHeight="1">
      <c r="B11737" s="23">
        <v>10481</v>
      </c>
      <c r="C11737" s="23" t="s">
        <v>12235</v>
      </c>
      <c r="D11737" s="23" t="s">
        <v>7079</v>
      </c>
      <c r="E11737" s="24">
        <v>28.91</v>
      </c>
    </row>
    <row r="11738" spans="2:5" ht="50.1" customHeight="1">
      <c r="B11738" s="23">
        <v>4031</v>
      </c>
      <c r="C11738" s="23" t="s">
        <v>12236</v>
      </c>
      <c r="D11738" s="23" t="s">
        <v>12297</v>
      </c>
      <c r="E11738" s="24">
        <v>19.82</v>
      </c>
    </row>
    <row r="11739" spans="2:5" ht="50.1" customHeight="1">
      <c r="B11739" s="23">
        <v>4030</v>
      </c>
      <c r="C11739" s="23" t="s">
        <v>12237</v>
      </c>
      <c r="D11739" s="23" t="s">
        <v>12297</v>
      </c>
      <c r="E11739" s="24">
        <v>4.21</v>
      </c>
    </row>
    <row r="11740" spans="2:5" ht="50.1" customHeight="1">
      <c r="B11740" s="23">
        <v>39399</v>
      </c>
      <c r="C11740" s="23" t="s">
        <v>12238</v>
      </c>
      <c r="D11740" s="23" t="s">
        <v>12296</v>
      </c>
      <c r="E11740" s="24">
        <v>834.86</v>
      </c>
    </row>
    <row r="11741" spans="2:5" ht="50.1" customHeight="1">
      <c r="B11741" s="23">
        <v>39400</v>
      </c>
      <c r="C11741" s="23" t="s">
        <v>12239</v>
      </c>
      <c r="D11741" s="23" t="s">
        <v>12296</v>
      </c>
      <c r="E11741" s="24">
        <v>907.45</v>
      </c>
    </row>
    <row r="11742" spans="2:5" ht="50.1" customHeight="1">
      <c r="B11742" s="23">
        <v>39401</v>
      </c>
      <c r="C11742" s="23" t="s">
        <v>12240</v>
      </c>
      <c r="D11742" s="23" t="s">
        <v>12296</v>
      </c>
      <c r="E11742" s="24">
        <v>1017.95</v>
      </c>
    </row>
    <row r="11743" spans="2:5" ht="50.1" customHeight="1">
      <c r="B11743" s="23">
        <v>11652</v>
      </c>
      <c r="C11743" s="23" t="s">
        <v>12241</v>
      </c>
      <c r="D11743" s="23" t="s">
        <v>12296</v>
      </c>
      <c r="E11743" s="24">
        <v>2190</v>
      </c>
    </row>
    <row r="11744" spans="2:5" ht="50.1" customHeight="1">
      <c r="B11744" s="23">
        <v>13896</v>
      </c>
      <c r="C11744" s="23" t="s">
        <v>12242</v>
      </c>
      <c r="D11744" s="23" t="s">
        <v>12296</v>
      </c>
      <c r="E11744" s="24">
        <v>1964.62</v>
      </c>
    </row>
    <row r="11745" spans="2:5" ht="50.1" customHeight="1">
      <c r="B11745" s="23">
        <v>13475</v>
      </c>
      <c r="C11745" s="23" t="s">
        <v>12243</v>
      </c>
      <c r="D11745" s="23" t="s">
        <v>12296</v>
      </c>
      <c r="E11745" s="24">
        <v>2393.14</v>
      </c>
    </row>
    <row r="11746" spans="2:5" ht="50.1" customHeight="1">
      <c r="B11746" s="23">
        <v>25971</v>
      </c>
      <c r="C11746" s="23" t="s">
        <v>12244</v>
      </c>
      <c r="D11746" s="23" t="s">
        <v>12296</v>
      </c>
      <c r="E11746" s="24">
        <v>2595148.19</v>
      </c>
    </row>
    <row r="11747" spans="2:5" ht="50.1" customHeight="1">
      <c r="B11747" s="23">
        <v>25970</v>
      </c>
      <c r="C11747" s="23" t="s">
        <v>12245</v>
      </c>
      <c r="D11747" s="23" t="s">
        <v>12296</v>
      </c>
      <c r="E11747" s="24">
        <v>1092527.26</v>
      </c>
    </row>
    <row r="11748" spans="2:5" ht="50.1" customHeight="1">
      <c r="B11748" s="23">
        <v>13476</v>
      </c>
      <c r="C11748" s="23" t="s">
        <v>12246</v>
      </c>
      <c r="D11748" s="23" t="s">
        <v>12296</v>
      </c>
      <c r="E11748" s="24">
        <v>1100444.21</v>
      </c>
    </row>
    <row r="11749" spans="2:5" ht="50.1" customHeight="1">
      <c r="B11749" s="23">
        <v>10488</v>
      </c>
      <c r="C11749" s="23" t="s">
        <v>12247</v>
      </c>
      <c r="D11749" s="23" t="s">
        <v>12296</v>
      </c>
      <c r="E11749" s="24">
        <v>1333200</v>
      </c>
    </row>
    <row r="11750" spans="2:5" ht="50.1" customHeight="1">
      <c r="B11750" s="23">
        <v>13606</v>
      </c>
      <c r="C11750" s="23" t="s">
        <v>12248</v>
      </c>
      <c r="D11750" s="23" t="s">
        <v>12296</v>
      </c>
      <c r="E11750" s="24">
        <v>1181196.1299999999</v>
      </c>
    </row>
    <row r="11751" spans="2:5" ht="50.1" customHeight="1">
      <c r="B11751" s="23">
        <v>10489</v>
      </c>
      <c r="C11751" s="23" t="s">
        <v>12249</v>
      </c>
      <c r="D11751" s="23" t="s">
        <v>12331</v>
      </c>
      <c r="E11751" s="24">
        <v>13.08</v>
      </c>
    </row>
    <row r="11752" spans="2:5" ht="50.1" customHeight="1">
      <c r="B11752" s="23">
        <v>41073</v>
      </c>
      <c r="C11752" s="23" t="s">
        <v>12250</v>
      </c>
      <c r="D11752" s="23" t="s">
        <v>12304</v>
      </c>
      <c r="E11752" s="24">
        <v>2317.66</v>
      </c>
    </row>
    <row r="11753" spans="2:5" ht="50.1" customHeight="1">
      <c r="B11753" s="23">
        <v>34391</v>
      </c>
      <c r="C11753" s="23" t="s">
        <v>12251</v>
      </c>
      <c r="D11753" s="23" t="s">
        <v>12297</v>
      </c>
      <c r="E11753" s="24">
        <v>446.74</v>
      </c>
    </row>
    <row r="11754" spans="2:5" ht="50.1" customHeight="1">
      <c r="B11754" s="23">
        <v>10496</v>
      </c>
      <c r="C11754" s="23" t="s">
        <v>12252</v>
      </c>
      <c r="D11754" s="23" t="s">
        <v>12297</v>
      </c>
      <c r="E11754" s="24">
        <v>388.88</v>
      </c>
    </row>
    <row r="11755" spans="2:5" ht="50.1" customHeight="1">
      <c r="B11755" s="23">
        <v>10497</v>
      </c>
      <c r="C11755" s="23" t="s">
        <v>12253</v>
      </c>
      <c r="D11755" s="23" t="s">
        <v>12297</v>
      </c>
      <c r="E11755" s="24">
        <v>1011.11</v>
      </c>
    </row>
    <row r="11756" spans="2:5" ht="50.1" customHeight="1">
      <c r="B11756" s="23">
        <v>10504</v>
      </c>
      <c r="C11756" s="23" t="s">
        <v>12254</v>
      </c>
      <c r="D11756" s="23" t="s">
        <v>12297</v>
      </c>
      <c r="E11756" s="24">
        <v>1182.22</v>
      </c>
    </row>
    <row r="11757" spans="2:5" ht="50.1" customHeight="1">
      <c r="B11757" s="23">
        <v>34390</v>
      </c>
      <c r="C11757" s="23" t="s">
        <v>12255</v>
      </c>
      <c r="D11757" s="23" t="s">
        <v>12297</v>
      </c>
      <c r="E11757" s="24">
        <v>348.44</v>
      </c>
    </row>
    <row r="11758" spans="2:5" ht="50.1" customHeight="1">
      <c r="B11758" s="23">
        <v>34389</v>
      </c>
      <c r="C11758" s="23" t="s">
        <v>12256</v>
      </c>
      <c r="D11758" s="23" t="s">
        <v>12297</v>
      </c>
      <c r="E11758" s="24">
        <v>108.88</v>
      </c>
    </row>
    <row r="11759" spans="2:5" ht="50.1" customHeight="1">
      <c r="B11759" s="23">
        <v>34388</v>
      </c>
      <c r="C11759" s="23" t="s">
        <v>12257</v>
      </c>
      <c r="D11759" s="23" t="s">
        <v>12297</v>
      </c>
      <c r="E11759" s="24">
        <v>154.75</v>
      </c>
    </row>
    <row r="11760" spans="2:5" ht="50.1" customHeight="1">
      <c r="B11760" s="23">
        <v>34387</v>
      </c>
      <c r="C11760" s="23" t="s">
        <v>12258</v>
      </c>
      <c r="D11760" s="23" t="s">
        <v>12297</v>
      </c>
      <c r="E11760" s="24">
        <v>251.22</v>
      </c>
    </row>
    <row r="11761" spans="2:5" ht="50.1" customHeight="1">
      <c r="B11761" s="23">
        <v>11188</v>
      </c>
      <c r="C11761" s="23" t="s">
        <v>12259</v>
      </c>
      <c r="D11761" s="23" t="s">
        <v>12297</v>
      </c>
      <c r="E11761" s="24">
        <v>124.44</v>
      </c>
    </row>
    <row r="11762" spans="2:5" ht="50.1" customHeight="1">
      <c r="B11762" s="23">
        <v>11189</v>
      </c>
      <c r="C11762" s="23" t="s">
        <v>12260</v>
      </c>
      <c r="D11762" s="23" t="s">
        <v>12297</v>
      </c>
      <c r="E11762" s="24">
        <v>186.66</v>
      </c>
    </row>
    <row r="11763" spans="2:5" ht="50.1" customHeight="1">
      <c r="B11763" s="23">
        <v>21107</v>
      </c>
      <c r="C11763" s="23" t="s">
        <v>12261</v>
      </c>
      <c r="D11763" s="23" t="s">
        <v>12297</v>
      </c>
      <c r="E11763" s="24">
        <v>134.33000000000001</v>
      </c>
    </row>
    <row r="11764" spans="2:5" ht="50.1" customHeight="1">
      <c r="B11764" s="23">
        <v>34386</v>
      </c>
      <c r="C11764" s="23" t="s">
        <v>12262</v>
      </c>
      <c r="D11764" s="23" t="s">
        <v>12297</v>
      </c>
      <c r="E11764" s="24">
        <v>233.33</v>
      </c>
    </row>
    <row r="11765" spans="2:5" ht="50.1" customHeight="1">
      <c r="B11765" s="23">
        <v>10490</v>
      </c>
      <c r="C11765" s="23" t="s">
        <v>12263</v>
      </c>
      <c r="D11765" s="23" t="s">
        <v>12297</v>
      </c>
      <c r="E11765" s="24">
        <v>70</v>
      </c>
    </row>
    <row r="11766" spans="2:5" ht="50.1" customHeight="1">
      <c r="B11766" s="23">
        <v>10492</v>
      </c>
      <c r="C11766" s="23" t="s">
        <v>12264</v>
      </c>
      <c r="D11766" s="23" t="s">
        <v>12297</v>
      </c>
      <c r="E11766" s="24">
        <v>93.33</v>
      </c>
    </row>
    <row r="11767" spans="2:5" ht="50.1" customHeight="1">
      <c r="B11767" s="23">
        <v>10493</v>
      </c>
      <c r="C11767" s="23" t="s">
        <v>12265</v>
      </c>
      <c r="D11767" s="23" t="s">
        <v>12297</v>
      </c>
      <c r="E11767" s="24">
        <v>108.88</v>
      </c>
    </row>
    <row r="11768" spans="2:5" ht="50.1" customHeight="1">
      <c r="B11768" s="23">
        <v>10491</v>
      </c>
      <c r="C11768" s="23" t="s">
        <v>12266</v>
      </c>
      <c r="D11768" s="23" t="s">
        <v>12297</v>
      </c>
      <c r="E11768" s="24">
        <v>132.22</v>
      </c>
    </row>
    <row r="11769" spans="2:5" ht="50.1" customHeight="1">
      <c r="B11769" s="23">
        <v>34385</v>
      </c>
      <c r="C11769" s="23" t="s">
        <v>12267</v>
      </c>
      <c r="D11769" s="23" t="s">
        <v>12297</v>
      </c>
      <c r="E11769" s="24">
        <v>192.88</v>
      </c>
    </row>
    <row r="11770" spans="2:5" ht="50.1" customHeight="1">
      <c r="B11770" s="23">
        <v>10499</v>
      </c>
      <c r="C11770" s="23" t="s">
        <v>12268</v>
      </c>
      <c r="D11770" s="23" t="s">
        <v>12297</v>
      </c>
      <c r="E11770" s="24">
        <v>77.77</v>
      </c>
    </row>
    <row r="11771" spans="2:5" ht="50.1" customHeight="1">
      <c r="B11771" s="23">
        <v>34384</v>
      </c>
      <c r="C11771" s="23" t="s">
        <v>12269</v>
      </c>
      <c r="D11771" s="23" t="s">
        <v>12297</v>
      </c>
      <c r="E11771" s="24">
        <v>233.33</v>
      </c>
    </row>
    <row r="11772" spans="2:5" ht="50.1" customHeight="1">
      <c r="B11772" s="23">
        <v>11185</v>
      </c>
      <c r="C11772" s="23" t="s">
        <v>12270</v>
      </c>
      <c r="D11772" s="23" t="s">
        <v>12297</v>
      </c>
      <c r="E11772" s="24">
        <v>241.11</v>
      </c>
    </row>
    <row r="11773" spans="2:5" ht="50.1" customHeight="1">
      <c r="B11773" s="23">
        <v>10507</v>
      </c>
      <c r="C11773" s="23" t="s">
        <v>12271</v>
      </c>
      <c r="D11773" s="23" t="s">
        <v>12297</v>
      </c>
      <c r="E11773" s="24">
        <v>211.72</v>
      </c>
    </row>
    <row r="11774" spans="2:5" ht="50.1" customHeight="1">
      <c r="B11774" s="23">
        <v>10505</v>
      </c>
      <c r="C11774" s="23" t="s">
        <v>12272</v>
      </c>
      <c r="D11774" s="23" t="s">
        <v>12297</v>
      </c>
      <c r="E11774" s="24">
        <v>124.93</v>
      </c>
    </row>
    <row r="11775" spans="2:5" ht="50.1" customHeight="1">
      <c r="B11775" s="23">
        <v>10506</v>
      </c>
      <c r="C11775" s="23" t="s">
        <v>12273</v>
      </c>
      <c r="D11775" s="23" t="s">
        <v>12297</v>
      </c>
      <c r="E11775" s="24">
        <v>163.08000000000001</v>
      </c>
    </row>
    <row r="11776" spans="2:5" ht="50.1" customHeight="1">
      <c r="B11776" s="23">
        <v>5031</v>
      </c>
      <c r="C11776" s="23" t="s">
        <v>12274</v>
      </c>
      <c r="D11776" s="23" t="s">
        <v>12297</v>
      </c>
      <c r="E11776" s="24">
        <v>229</v>
      </c>
    </row>
    <row r="11777" spans="2:5" ht="50.1" customHeight="1">
      <c r="B11777" s="23">
        <v>10502</v>
      </c>
      <c r="C11777" s="23" t="s">
        <v>12275</v>
      </c>
      <c r="D11777" s="23" t="s">
        <v>12297</v>
      </c>
      <c r="E11777" s="24">
        <v>266.83999999999997</v>
      </c>
    </row>
    <row r="11778" spans="2:5" ht="50.1" customHeight="1">
      <c r="B11778" s="23">
        <v>10501</v>
      </c>
      <c r="C11778" s="23" t="s">
        <v>12276</v>
      </c>
      <c r="D11778" s="23" t="s">
        <v>12297</v>
      </c>
      <c r="E11778" s="24">
        <v>150.75</v>
      </c>
    </row>
    <row r="11779" spans="2:5" ht="50.1" customHeight="1">
      <c r="B11779" s="23">
        <v>10503</v>
      </c>
      <c r="C11779" s="23" t="s">
        <v>12277</v>
      </c>
      <c r="D11779" s="23" t="s">
        <v>12297</v>
      </c>
      <c r="E11779" s="24">
        <v>203.67</v>
      </c>
    </row>
    <row r="11780" spans="2:5" ht="50.1" customHeight="1">
      <c r="B11780" s="23">
        <v>40270</v>
      </c>
      <c r="C11780" s="23" t="s">
        <v>12278</v>
      </c>
      <c r="D11780" s="23" t="s">
        <v>12293</v>
      </c>
      <c r="E11780" s="24">
        <v>45.5</v>
      </c>
    </row>
    <row r="11781" spans="2:5" ht="50.1" customHeight="1">
      <c r="B11781" s="23">
        <v>20213</v>
      </c>
      <c r="C11781" s="23" t="s">
        <v>12279</v>
      </c>
      <c r="D11781" s="23" t="s">
        <v>12293</v>
      </c>
      <c r="E11781" s="24">
        <v>20.62</v>
      </c>
    </row>
    <row r="11782" spans="2:5" ht="50.1" customHeight="1">
      <c r="B11782" s="23">
        <v>20211</v>
      </c>
      <c r="C11782" s="23" t="s">
        <v>12280</v>
      </c>
      <c r="D11782" s="23" t="s">
        <v>12293</v>
      </c>
      <c r="E11782" s="24">
        <v>30.45</v>
      </c>
    </row>
    <row r="11783" spans="2:5" ht="50.1" customHeight="1">
      <c r="B11783" s="23">
        <v>4472</v>
      </c>
      <c r="C11783" s="23" t="s">
        <v>12281</v>
      </c>
      <c r="D11783" s="23" t="s">
        <v>12293</v>
      </c>
      <c r="E11783" s="24">
        <v>26.63</v>
      </c>
    </row>
    <row r="11784" spans="2:5" ht="50.1" customHeight="1">
      <c r="B11784" s="23">
        <v>35272</v>
      </c>
      <c r="C11784" s="23" t="s">
        <v>12282</v>
      </c>
      <c r="D11784" s="23" t="s">
        <v>12293</v>
      </c>
      <c r="E11784" s="24">
        <v>34.97</v>
      </c>
    </row>
    <row r="11785" spans="2:5" ht="50.1" customHeight="1">
      <c r="B11785" s="23">
        <v>4448</v>
      </c>
      <c r="C11785" s="23" t="s">
        <v>12283</v>
      </c>
      <c r="D11785" s="23" t="s">
        <v>12293</v>
      </c>
      <c r="E11785" s="24">
        <v>17.73</v>
      </c>
    </row>
    <row r="11786" spans="2:5" ht="50.1" customHeight="1">
      <c r="B11786" s="23">
        <v>4425</v>
      </c>
      <c r="C11786" s="23" t="s">
        <v>12284</v>
      </c>
      <c r="D11786" s="23" t="s">
        <v>12293</v>
      </c>
      <c r="E11786" s="24">
        <v>19.559999999999999</v>
      </c>
    </row>
    <row r="11787" spans="2:5" ht="50.1" customHeight="1">
      <c r="B11787" s="23">
        <v>4481</v>
      </c>
      <c r="C11787" s="23" t="s">
        <v>12285</v>
      </c>
      <c r="D11787" s="23" t="s">
        <v>12293</v>
      </c>
      <c r="E11787" s="24">
        <v>36.04</v>
      </c>
    </row>
    <row r="11788" spans="2:5" ht="50.1" customHeight="1">
      <c r="B11788" s="23">
        <v>34345</v>
      </c>
      <c r="C11788" s="23" t="s">
        <v>12286</v>
      </c>
      <c r="D11788" s="23" t="s">
        <v>12331</v>
      </c>
      <c r="E11788" s="24">
        <v>10.97</v>
      </c>
    </row>
    <row r="11789" spans="2:5" ht="50.1" customHeight="1">
      <c r="B11789" s="23">
        <v>41096</v>
      </c>
      <c r="C11789" s="23" t="s">
        <v>12287</v>
      </c>
      <c r="D11789" s="23" t="s">
        <v>12304</v>
      </c>
      <c r="E11789" s="24">
        <v>1945.92</v>
      </c>
    </row>
    <row r="11790" spans="2:5" ht="50.1" customHeight="1">
      <c r="B11790" s="23">
        <v>41776</v>
      </c>
      <c r="C11790" s="23" t="s">
        <v>12288</v>
      </c>
      <c r="D11790" s="23" t="s">
        <v>12331</v>
      </c>
      <c r="E11790" s="24">
        <v>13.54</v>
      </c>
    </row>
    <row r="11791" spans="2:5" ht="50.1" customHeight="1">
      <c r="B11791" s="23">
        <v>4487</v>
      </c>
      <c r="C11791" s="23" t="s">
        <v>12289</v>
      </c>
      <c r="D11791" s="23" t="s">
        <v>12293</v>
      </c>
      <c r="E11791" s="24">
        <v>17.48</v>
      </c>
    </row>
    <row r="11792" spans="2:5" ht="50.1" customHeight="1">
      <c r="B11792" s="23">
        <v>11157</v>
      </c>
      <c r="C11792" s="23" t="s">
        <v>12290</v>
      </c>
      <c r="D11792" s="23" t="s">
        <v>9320</v>
      </c>
      <c r="E11792" s="24">
        <v>157.54</v>
      </c>
    </row>
    <row r="11793" ht="50.1" customHeight="1" collapsed="1"/>
    <row r="11973" ht="50.1" customHeight="1" collapsed="1"/>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sheetPr codeName="Planilha3"/>
  <dimension ref="B1:F3779"/>
  <sheetViews>
    <sheetView topLeftCell="A2608" workbookViewId="0">
      <selection activeCell="D2617" sqref="D2617"/>
    </sheetView>
  </sheetViews>
  <sheetFormatPr defaultRowHeight="15"/>
  <cols>
    <col min="2" max="2" width="19.7109375" customWidth="1"/>
    <col min="3" max="3" width="15" bestFit="1" customWidth="1"/>
    <col min="4" max="4" width="78.42578125" customWidth="1"/>
    <col min="5" max="5" width="7.85546875" bestFit="1" customWidth="1"/>
    <col min="6" max="6" width="16.140625" bestFit="1" customWidth="1"/>
  </cols>
  <sheetData>
    <row r="1" spans="2:6" s="85" customFormat="1"/>
    <row r="3" spans="2:6">
      <c r="B3" s="118" t="s">
        <v>15654</v>
      </c>
      <c r="C3" s="118" t="s">
        <v>12414</v>
      </c>
      <c r="D3" s="119" t="s">
        <v>7</v>
      </c>
      <c r="E3" s="120" t="s">
        <v>107</v>
      </c>
      <c r="F3" s="121" t="s">
        <v>15655</v>
      </c>
    </row>
    <row r="4" spans="2:6" ht="15.75" thickBot="1">
      <c r="B4" s="122"/>
      <c r="C4" s="122"/>
      <c r="D4" s="123"/>
      <c r="E4" s="122"/>
      <c r="F4" s="124"/>
    </row>
    <row r="5" spans="2:6" ht="22.5">
      <c r="B5" s="132"/>
      <c r="C5" s="133" t="s">
        <v>12591</v>
      </c>
      <c r="D5" s="134" t="s">
        <v>12592</v>
      </c>
      <c r="E5" s="135"/>
      <c r="F5" s="136"/>
    </row>
    <row r="6" spans="2:6">
      <c r="B6" s="137" t="s">
        <v>15656</v>
      </c>
      <c r="C6" s="128" t="s">
        <v>12593</v>
      </c>
      <c r="D6" s="129" t="s">
        <v>12594</v>
      </c>
      <c r="E6" s="127" t="s">
        <v>55</v>
      </c>
      <c r="F6" s="138">
        <v>168.97</v>
      </c>
    </row>
    <row r="7" spans="2:6">
      <c r="B7" s="137" t="s">
        <v>15657</v>
      </c>
      <c r="C7" s="128" t="s">
        <v>12595</v>
      </c>
      <c r="D7" s="129" t="s">
        <v>12596</v>
      </c>
      <c r="E7" s="127" t="s">
        <v>55</v>
      </c>
      <c r="F7" s="138">
        <v>147.85</v>
      </c>
    </row>
    <row r="8" spans="2:6">
      <c r="B8" s="137" t="s">
        <v>15658</v>
      </c>
      <c r="C8" s="128" t="s">
        <v>12597</v>
      </c>
      <c r="D8" s="129" t="s">
        <v>12598</v>
      </c>
      <c r="E8" s="127" t="s">
        <v>55</v>
      </c>
      <c r="F8" s="138">
        <v>126.73</v>
      </c>
    </row>
    <row r="9" spans="2:6">
      <c r="B9" s="137" t="s">
        <v>15659</v>
      </c>
      <c r="C9" s="128" t="s">
        <v>12599</v>
      </c>
      <c r="D9" s="129" t="s">
        <v>12600</v>
      </c>
      <c r="E9" s="127" t="s">
        <v>55</v>
      </c>
      <c r="F9" s="138">
        <v>109.84</v>
      </c>
    </row>
    <row r="10" spans="2:6">
      <c r="B10" s="137" t="s">
        <v>15660</v>
      </c>
      <c r="C10" s="128" t="s">
        <v>12601</v>
      </c>
      <c r="D10" s="129" t="s">
        <v>12602</v>
      </c>
      <c r="E10" s="127" t="s">
        <v>55</v>
      </c>
      <c r="F10" s="138">
        <v>97.15</v>
      </c>
    </row>
    <row r="11" spans="2:6">
      <c r="B11" s="137" t="s">
        <v>15661</v>
      </c>
      <c r="C11" s="128" t="s">
        <v>12603</v>
      </c>
      <c r="D11" s="129" t="s">
        <v>12604</v>
      </c>
      <c r="E11" s="127" t="s">
        <v>55</v>
      </c>
      <c r="F11" s="138">
        <v>84.49</v>
      </c>
    </row>
    <row r="12" spans="2:6">
      <c r="B12" s="137"/>
      <c r="C12" s="128"/>
      <c r="D12" s="129"/>
      <c r="E12" s="127"/>
      <c r="F12" s="138"/>
    </row>
    <row r="13" spans="2:6" ht="22.5">
      <c r="B13" s="137"/>
      <c r="C13" s="125" t="s">
        <v>12605</v>
      </c>
      <c r="D13" s="126" t="s">
        <v>12606</v>
      </c>
      <c r="E13" s="127"/>
      <c r="F13" s="138"/>
    </row>
    <row r="14" spans="2:6">
      <c r="B14" s="137" t="s">
        <v>12936</v>
      </c>
      <c r="C14" s="128" t="s">
        <v>12607</v>
      </c>
      <c r="D14" s="129" t="s">
        <v>12608</v>
      </c>
      <c r="E14" s="127" t="s">
        <v>12609</v>
      </c>
      <c r="F14" s="138">
        <v>170</v>
      </c>
    </row>
    <row r="15" spans="2:6">
      <c r="B15" s="137" t="s">
        <v>12936</v>
      </c>
      <c r="C15" s="128" t="s">
        <v>12610</v>
      </c>
      <c r="D15" s="129" t="s">
        <v>12611</v>
      </c>
      <c r="E15" s="127" t="s">
        <v>12609</v>
      </c>
      <c r="F15" s="138">
        <v>130</v>
      </c>
    </row>
    <row r="16" spans="2:6">
      <c r="B16" s="137" t="s">
        <v>12936</v>
      </c>
      <c r="C16" s="128" t="s">
        <v>12612</v>
      </c>
      <c r="D16" s="129" t="s">
        <v>12613</v>
      </c>
      <c r="E16" s="127" t="s">
        <v>12609</v>
      </c>
      <c r="F16" s="138">
        <v>50</v>
      </c>
    </row>
    <row r="17" spans="2:6">
      <c r="B17" s="137" t="s">
        <v>12936</v>
      </c>
      <c r="C17" s="128" t="s">
        <v>12614</v>
      </c>
      <c r="D17" s="129" t="s">
        <v>12615</v>
      </c>
      <c r="E17" s="127" t="s">
        <v>12609</v>
      </c>
      <c r="F17" s="138">
        <v>25</v>
      </c>
    </row>
    <row r="18" spans="2:6">
      <c r="B18" s="137"/>
      <c r="C18" s="128"/>
      <c r="D18" s="129"/>
      <c r="E18" s="127"/>
      <c r="F18" s="138"/>
    </row>
    <row r="19" spans="2:6" ht="22.5">
      <c r="B19" s="137"/>
      <c r="C19" s="125" t="s">
        <v>12616</v>
      </c>
      <c r="D19" s="126" t="s">
        <v>12617</v>
      </c>
      <c r="E19" s="127"/>
      <c r="F19" s="138"/>
    </row>
    <row r="20" spans="2:6">
      <c r="B20" s="137" t="s">
        <v>15662</v>
      </c>
      <c r="C20" s="128" t="s">
        <v>12618</v>
      </c>
      <c r="D20" s="129" t="s">
        <v>12619</v>
      </c>
      <c r="E20" s="127" t="s">
        <v>12393</v>
      </c>
      <c r="F20" s="138">
        <v>155.27000000000001</v>
      </c>
    </row>
    <row r="21" spans="2:6">
      <c r="B21" s="137" t="s">
        <v>15663</v>
      </c>
      <c r="C21" s="128" t="s">
        <v>12620</v>
      </c>
      <c r="D21" s="129" t="s">
        <v>12621</v>
      </c>
      <c r="E21" s="127" t="s">
        <v>12393</v>
      </c>
      <c r="F21" s="138">
        <v>78.010000000000005</v>
      </c>
    </row>
    <row r="22" spans="2:6">
      <c r="B22" s="137"/>
      <c r="C22" s="128"/>
      <c r="D22" s="129"/>
      <c r="E22" s="127"/>
      <c r="F22" s="138"/>
    </row>
    <row r="23" spans="2:6" ht="22.5">
      <c r="B23" s="137"/>
      <c r="C23" s="125" t="s">
        <v>12622</v>
      </c>
      <c r="D23" s="126" t="s">
        <v>12623</v>
      </c>
      <c r="E23" s="127"/>
      <c r="F23" s="138"/>
    </row>
    <row r="24" spans="2:6">
      <c r="B24" s="137" t="s">
        <v>15664</v>
      </c>
      <c r="C24" s="128" t="s">
        <v>12624</v>
      </c>
      <c r="D24" s="129" t="s">
        <v>12625</v>
      </c>
      <c r="E24" s="127" t="s">
        <v>12393</v>
      </c>
      <c r="F24" s="138">
        <v>992.16</v>
      </c>
    </row>
    <row r="25" spans="2:6">
      <c r="B25" s="137" t="s">
        <v>15665</v>
      </c>
      <c r="C25" s="128" t="s">
        <v>12626</v>
      </c>
      <c r="D25" s="129" t="s">
        <v>12627</v>
      </c>
      <c r="E25" s="127" t="s">
        <v>12393</v>
      </c>
      <c r="F25" s="138">
        <v>2429.71</v>
      </c>
    </row>
    <row r="26" spans="2:6">
      <c r="B26" s="137" t="s">
        <v>15666</v>
      </c>
      <c r="C26" s="128" t="s">
        <v>12628</v>
      </c>
      <c r="D26" s="129" t="s">
        <v>12629</v>
      </c>
      <c r="E26" s="127" t="s">
        <v>12630</v>
      </c>
      <c r="F26" s="138">
        <v>0.27</v>
      </c>
    </row>
    <row r="27" spans="2:6">
      <c r="B27" s="137" t="s">
        <v>15667</v>
      </c>
      <c r="C27" s="128" t="s">
        <v>12631</v>
      </c>
      <c r="D27" s="129" t="s">
        <v>12632</v>
      </c>
      <c r="E27" s="127" t="s">
        <v>12630</v>
      </c>
      <c r="F27" s="138">
        <v>0.18</v>
      </c>
    </row>
    <row r="28" spans="2:6">
      <c r="B28" s="137" t="s">
        <v>15668</v>
      </c>
      <c r="C28" s="128" t="s">
        <v>12633</v>
      </c>
      <c r="D28" s="129" t="s">
        <v>12634</v>
      </c>
      <c r="E28" s="127" t="s">
        <v>12635</v>
      </c>
      <c r="F28" s="138">
        <v>0.91</v>
      </c>
    </row>
    <row r="29" spans="2:6">
      <c r="B29" s="137"/>
      <c r="C29" s="128"/>
      <c r="D29" s="129"/>
      <c r="E29" s="127"/>
      <c r="F29" s="138"/>
    </row>
    <row r="30" spans="2:6" ht="22.5">
      <c r="B30" s="137"/>
      <c r="C30" s="125" t="s">
        <v>12636</v>
      </c>
      <c r="D30" s="126" t="s">
        <v>12637</v>
      </c>
      <c r="E30" s="127"/>
      <c r="F30" s="138"/>
    </row>
    <row r="31" spans="2:6">
      <c r="B31" s="137" t="s">
        <v>15669</v>
      </c>
      <c r="C31" s="128" t="s">
        <v>12638</v>
      </c>
      <c r="D31" s="129" t="s">
        <v>12639</v>
      </c>
      <c r="E31" s="127" t="s">
        <v>12630</v>
      </c>
      <c r="F31" s="138">
        <v>0.38</v>
      </c>
    </row>
    <row r="32" spans="2:6" ht="22.5">
      <c r="B32" s="137" t="s">
        <v>15670</v>
      </c>
      <c r="C32" s="128" t="s">
        <v>12640</v>
      </c>
      <c r="D32" s="129" t="s">
        <v>12641</v>
      </c>
      <c r="E32" s="127" t="s">
        <v>12630</v>
      </c>
      <c r="F32" s="138">
        <v>0.34</v>
      </c>
    </row>
    <row r="33" spans="2:6" ht="22.5">
      <c r="B33" s="137" t="s">
        <v>15671</v>
      </c>
      <c r="C33" s="128" t="s">
        <v>12642</v>
      </c>
      <c r="D33" s="129" t="s">
        <v>12643</v>
      </c>
      <c r="E33" s="127" t="s">
        <v>12630</v>
      </c>
      <c r="F33" s="138">
        <v>0.28999999999999998</v>
      </c>
    </row>
    <row r="34" spans="2:6" ht="22.5">
      <c r="B34" s="137" t="s">
        <v>15672</v>
      </c>
      <c r="C34" s="128" t="s">
        <v>12644</v>
      </c>
      <c r="D34" s="129" t="s">
        <v>12645</v>
      </c>
      <c r="E34" s="127" t="s">
        <v>12630</v>
      </c>
      <c r="F34" s="138">
        <v>0.24</v>
      </c>
    </row>
    <row r="35" spans="2:6" ht="22.5">
      <c r="B35" s="137" t="s">
        <v>15673</v>
      </c>
      <c r="C35" s="128" t="s">
        <v>12646</v>
      </c>
      <c r="D35" s="129" t="s">
        <v>12647</v>
      </c>
      <c r="E35" s="127" t="s">
        <v>12630</v>
      </c>
      <c r="F35" s="138">
        <v>0.19</v>
      </c>
    </row>
    <row r="36" spans="2:6" ht="22.5">
      <c r="B36" s="137" t="s">
        <v>15674</v>
      </c>
      <c r="C36" s="128" t="s">
        <v>12648</v>
      </c>
      <c r="D36" s="129" t="s">
        <v>12649</v>
      </c>
      <c r="E36" s="127" t="s">
        <v>12630</v>
      </c>
      <c r="F36" s="138">
        <v>0.14000000000000001</v>
      </c>
    </row>
    <row r="37" spans="2:6" ht="22.5">
      <c r="B37" s="137" t="s">
        <v>15675</v>
      </c>
      <c r="C37" s="128" t="s">
        <v>12650</v>
      </c>
      <c r="D37" s="129" t="s">
        <v>12651</v>
      </c>
      <c r="E37" s="127" t="s">
        <v>12630</v>
      </c>
      <c r="F37" s="138">
        <v>0.09</v>
      </c>
    </row>
    <row r="38" spans="2:6">
      <c r="B38" s="137" t="s">
        <v>15676</v>
      </c>
      <c r="C38" s="128" t="s">
        <v>12652</v>
      </c>
      <c r="D38" s="129" t="s">
        <v>12653</v>
      </c>
      <c r="E38" s="127" t="s">
        <v>12630</v>
      </c>
      <c r="F38" s="138">
        <v>3.35</v>
      </c>
    </row>
    <row r="39" spans="2:6">
      <c r="B39" s="137" t="s">
        <v>15677</v>
      </c>
      <c r="C39" s="128" t="s">
        <v>12654</v>
      </c>
      <c r="D39" s="129" t="s">
        <v>12655</v>
      </c>
      <c r="E39" s="127" t="s">
        <v>12630</v>
      </c>
      <c r="F39" s="138">
        <v>2.91</v>
      </c>
    </row>
    <row r="40" spans="2:6">
      <c r="B40" s="137" t="s">
        <v>15678</v>
      </c>
      <c r="C40" s="128" t="s">
        <v>12656</v>
      </c>
      <c r="D40" s="129" t="s">
        <v>12657</v>
      </c>
      <c r="E40" s="127" t="s">
        <v>12630</v>
      </c>
      <c r="F40" s="138">
        <v>2.52</v>
      </c>
    </row>
    <row r="41" spans="2:6">
      <c r="B41" s="137" t="s">
        <v>15679</v>
      </c>
      <c r="C41" s="128" t="s">
        <v>12658</v>
      </c>
      <c r="D41" s="129" t="s">
        <v>12659</v>
      </c>
      <c r="E41" s="127" t="s">
        <v>12630</v>
      </c>
      <c r="F41" s="138">
        <v>2.08</v>
      </c>
    </row>
    <row r="42" spans="2:6">
      <c r="B42" s="137" t="s">
        <v>15680</v>
      </c>
      <c r="C42" s="128" t="s">
        <v>12660</v>
      </c>
      <c r="D42" s="129" t="s">
        <v>12661</v>
      </c>
      <c r="E42" s="127" t="s">
        <v>12630</v>
      </c>
      <c r="F42" s="138">
        <v>1.65</v>
      </c>
    </row>
    <row r="43" spans="2:6">
      <c r="B43" s="137" t="s">
        <v>15681</v>
      </c>
      <c r="C43" s="128" t="s">
        <v>12662</v>
      </c>
      <c r="D43" s="129" t="s">
        <v>12663</v>
      </c>
      <c r="E43" s="127" t="s">
        <v>12630</v>
      </c>
      <c r="F43" s="138">
        <v>1.26</v>
      </c>
    </row>
    <row r="44" spans="2:6">
      <c r="B44" s="137" t="s">
        <v>15682</v>
      </c>
      <c r="C44" s="128" t="s">
        <v>12664</v>
      </c>
      <c r="D44" s="129" t="s">
        <v>12665</v>
      </c>
      <c r="E44" s="127" t="s">
        <v>12630</v>
      </c>
      <c r="F44" s="138">
        <v>0.82</v>
      </c>
    </row>
    <row r="45" spans="2:6" ht="22.5">
      <c r="B45" s="137" t="s">
        <v>15683</v>
      </c>
      <c r="C45" s="128" t="s">
        <v>12666</v>
      </c>
      <c r="D45" s="129" t="s">
        <v>12667</v>
      </c>
      <c r="E45" s="127" t="s">
        <v>12630</v>
      </c>
      <c r="F45" s="138">
        <v>2.76</v>
      </c>
    </row>
    <row r="46" spans="2:6" ht="22.5">
      <c r="B46" s="137" t="s">
        <v>15684</v>
      </c>
      <c r="C46" s="128" t="s">
        <v>12668</v>
      </c>
      <c r="D46" s="129" t="s">
        <v>12669</v>
      </c>
      <c r="E46" s="127" t="s">
        <v>12630</v>
      </c>
      <c r="F46" s="138">
        <v>2.42</v>
      </c>
    </row>
    <row r="47" spans="2:6" ht="22.5">
      <c r="B47" s="137" t="s">
        <v>15685</v>
      </c>
      <c r="C47" s="128" t="s">
        <v>12670</v>
      </c>
      <c r="D47" s="129" t="s">
        <v>12671</v>
      </c>
      <c r="E47" s="127" t="s">
        <v>12630</v>
      </c>
      <c r="F47" s="138">
        <v>2.04</v>
      </c>
    </row>
    <row r="48" spans="2:6" ht="22.5">
      <c r="B48" s="137" t="s">
        <v>15686</v>
      </c>
      <c r="C48" s="128" t="s">
        <v>12672</v>
      </c>
      <c r="D48" s="129" t="s">
        <v>12673</v>
      </c>
      <c r="E48" s="127" t="s">
        <v>12630</v>
      </c>
      <c r="F48" s="138">
        <v>1.7</v>
      </c>
    </row>
    <row r="49" spans="2:6" ht="22.5">
      <c r="B49" s="137" t="s">
        <v>15687</v>
      </c>
      <c r="C49" s="128" t="s">
        <v>12674</v>
      </c>
      <c r="D49" s="129" t="s">
        <v>12675</v>
      </c>
      <c r="E49" s="127" t="s">
        <v>12630</v>
      </c>
      <c r="F49" s="138">
        <v>1.36</v>
      </c>
    </row>
    <row r="50" spans="2:6" ht="22.5">
      <c r="B50" s="137" t="s">
        <v>15688</v>
      </c>
      <c r="C50" s="128" t="s">
        <v>12676</v>
      </c>
      <c r="D50" s="129" t="s">
        <v>12677</v>
      </c>
      <c r="E50" s="127" t="s">
        <v>12630</v>
      </c>
      <c r="F50" s="138">
        <v>1.02</v>
      </c>
    </row>
    <row r="51" spans="2:6" ht="22.5">
      <c r="B51" s="137" t="s">
        <v>15689</v>
      </c>
      <c r="C51" s="128" t="s">
        <v>12678</v>
      </c>
      <c r="D51" s="129" t="s">
        <v>12679</v>
      </c>
      <c r="E51" s="127" t="s">
        <v>12630</v>
      </c>
      <c r="F51" s="138">
        <v>0.68</v>
      </c>
    </row>
    <row r="52" spans="2:6" ht="22.5">
      <c r="B52" s="137" t="s">
        <v>15690</v>
      </c>
      <c r="C52" s="128" t="s">
        <v>12680</v>
      </c>
      <c r="D52" s="129" t="s">
        <v>12681</v>
      </c>
      <c r="E52" s="127" t="s">
        <v>12630</v>
      </c>
      <c r="F52" s="138">
        <v>4.12</v>
      </c>
    </row>
    <row r="53" spans="2:6" ht="22.5">
      <c r="B53" s="137" t="s">
        <v>15691</v>
      </c>
      <c r="C53" s="128" t="s">
        <v>12682</v>
      </c>
      <c r="D53" s="129" t="s">
        <v>12683</v>
      </c>
      <c r="E53" s="127" t="s">
        <v>12630</v>
      </c>
      <c r="F53" s="138">
        <v>3.59</v>
      </c>
    </row>
    <row r="54" spans="2:6" ht="22.5">
      <c r="B54" s="137" t="s">
        <v>15692</v>
      </c>
      <c r="C54" s="128" t="s">
        <v>12684</v>
      </c>
      <c r="D54" s="129" t="s">
        <v>12685</v>
      </c>
      <c r="E54" s="127" t="s">
        <v>12630</v>
      </c>
      <c r="F54" s="138">
        <v>3.1</v>
      </c>
    </row>
    <row r="55" spans="2:6" ht="22.5">
      <c r="B55" s="137" t="s">
        <v>15693</v>
      </c>
      <c r="C55" s="128" t="s">
        <v>12686</v>
      </c>
      <c r="D55" s="129" t="s">
        <v>12673</v>
      </c>
      <c r="E55" s="127" t="s">
        <v>12630</v>
      </c>
      <c r="F55" s="138">
        <v>2.57</v>
      </c>
    </row>
    <row r="56" spans="2:6" ht="22.5">
      <c r="B56" s="137" t="s">
        <v>15694</v>
      </c>
      <c r="C56" s="128" t="s">
        <v>12687</v>
      </c>
      <c r="D56" s="129" t="s">
        <v>12688</v>
      </c>
      <c r="E56" s="127" t="s">
        <v>12630</v>
      </c>
      <c r="F56" s="138">
        <v>2.04</v>
      </c>
    </row>
    <row r="57" spans="2:6" ht="22.5">
      <c r="B57" s="137" t="s">
        <v>15695</v>
      </c>
      <c r="C57" s="128" t="s">
        <v>12689</v>
      </c>
      <c r="D57" s="129" t="s">
        <v>12690</v>
      </c>
      <c r="E57" s="127" t="s">
        <v>12630</v>
      </c>
      <c r="F57" s="138">
        <v>1.55</v>
      </c>
    </row>
    <row r="58" spans="2:6" ht="22.5">
      <c r="B58" s="137" t="s">
        <v>15696</v>
      </c>
      <c r="C58" s="128" t="s">
        <v>12691</v>
      </c>
      <c r="D58" s="129" t="s">
        <v>12692</v>
      </c>
      <c r="E58" s="127" t="s">
        <v>12630</v>
      </c>
      <c r="F58" s="138">
        <v>1.02</v>
      </c>
    </row>
    <row r="59" spans="2:6">
      <c r="B59" s="137" t="s">
        <v>15697</v>
      </c>
      <c r="C59" s="128" t="s">
        <v>12693</v>
      </c>
      <c r="D59" s="129" t="s">
        <v>12694</v>
      </c>
      <c r="E59" s="127" t="s">
        <v>12630</v>
      </c>
      <c r="F59" s="138">
        <v>0.09</v>
      </c>
    </row>
    <row r="60" spans="2:6">
      <c r="B60" s="137"/>
      <c r="C60" s="128"/>
      <c r="D60" s="129"/>
      <c r="E60" s="127"/>
      <c r="F60" s="138"/>
    </row>
    <row r="61" spans="2:6" ht="22.5">
      <c r="B61" s="137"/>
      <c r="C61" s="125" t="s">
        <v>12695</v>
      </c>
      <c r="D61" s="126" t="s">
        <v>12696</v>
      </c>
      <c r="E61" s="127"/>
      <c r="F61" s="138"/>
    </row>
    <row r="62" spans="2:6">
      <c r="B62" s="137" t="s">
        <v>15698</v>
      </c>
      <c r="C62" s="128" t="s">
        <v>12697</v>
      </c>
      <c r="D62" s="129" t="s">
        <v>12698</v>
      </c>
      <c r="E62" s="127" t="s">
        <v>12393</v>
      </c>
      <c r="F62" s="138">
        <v>2513.7600000000002</v>
      </c>
    </row>
    <row r="63" spans="2:6">
      <c r="B63" s="137" t="s">
        <v>15699</v>
      </c>
      <c r="C63" s="128" t="s">
        <v>12699</v>
      </c>
      <c r="D63" s="129" t="s">
        <v>12700</v>
      </c>
      <c r="E63" s="127" t="s">
        <v>12393</v>
      </c>
      <c r="F63" s="138">
        <v>4983.26</v>
      </c>
    </row>
    <row r="64" spans="2:6">
      <c r="B64" s="137" t="s">
        <v>15700</v>
      </c>
      <c r="C64" s="128" t="s">
        <v>12701</v>
      </c>
      <c r="D64" s="129" t="s">
        <v>12702</v>
      </c>
      <c r="E64" s="127" t="s">
        <v>12393</v>
      </c>
      <c r="F64" s="138">
        <v>7474.72</v>
      </c>
    </row>
    <row r="65" spans="2:6">
      <c r="B65" s="137" t="s">
        <v>15701</v>
      </c>
      <c r="C65" s="128" t="s">
        <v>12703</v>
      </c>
      <c r="D65" s="129" t="s">
        <v>12704</v>
      </c>
      <c r="E65" s="127" t="s">
        <v>12393</v>
      </c>
      <c r="F65" s="138">
        <v>8917.66</v>
      </c>
    </row>
    <row r="66" spans="2:6">
      <c r="B66" s="137" t="s">
        <v>15702</v>
      </c>
      <c r="C66" s="128" t="s">
        <v>12705</v>
      </c>
      <c r="D66" s="129" t="s">
        <v>12706</v>
      </c>
      <c r="E66" s="127" t="s">
        <v>12393</v>
      </c>
      <c r="F66" s="138">
        <v>1604.76</v>
      </c>
    </row>
    <row r="67" spans="2:6">
      <c r="B67" s="137" t="s">
        <v>15703</v>
      </c>
      <c r="C67" s="128" t="s">
        <v>12707</v>
      </c>
      <c r="D67" s="129" t="s">
        <v>12708</v>
      </c>
      <c r="E67" s="127" t="s">
        <v>12393</v>
      </c>
      <c r="F67" s="138">
        <v>2530.31</v>
      </c>
    </row>
    <row r="68" spans="2:6">
      <c r="B68" s="137" t="s">
        <v>15704</v>
      </c>
      <c r="C68" s="128" t="s">
        <v>12709</v>
      </c>
      <c r="D68" s="129" t="s">
        <v>12710</v>
      </c>
      <c r="E68" s="127" t="s">
        <v>12393</v>
      </c>
      <c r="F68" s="138">
        <v>4950.6099999999997</v>
      </c>
    </row>
    <row r="69" spans="2:6">
      <c r="B69" s="137" t="s">
        <v>15705</v>
      </c>
      <c r="C69" s="128" t="s">
        <v>12711</v>
      </c>
      <c r="D69" s="129" t="s">
        <v>12712</v>
      </c>
      <c r="E69" s="127" t="s">
        <v>12393</v>
      </c>
      <c r="F69" s="138">
        <v>7099.42</v>
      </c>
    </row>
    <row r="70" spans="2:6">
      <c r="B70" s="137" t="s">
        <v>15706</v>
      </c>
      <c r="C70" s="128" t="s">
        <v>12713</v>
      </c>
      <c r="D70" s="129" t="s">
        <v>12714</v>
      </c>
      <c r="E70" s="127" t="s">
        <v>12715</v>
      </c>
      <c r="F70" s="138">
        <v>1141.72</v>
      </c>
    </row>
    <row r="71" spans="2:6">
      <c r="B71" s="137" t="s">
        <v>15707</v>
      </c>
      <c r="C71" s="128" t="s">
        <v>12716</v>
      </c>
      <c r="D71" s="129" t="s">
        <v>12717</v>
      </c>
      <c r="E71" s="127" t="s">
        <v>12715</v>
      </c>
      <c r="F71" s="138">
        <v>430.09</v>
      </c>
    </row>
    <row r="72" spans="2:6">
      <c r="B72" s="137" t="s">
        <v>15708</v>
      </c>
      <c r="C72" s="128" t="s">
        <v>12718</v>
      </c>
      <c r="D72" s="129" t="s">
        <v>12719</v>
      </c>
      <c r="E72" s="127" t="s">
        <v>12715</v>
      </c>
      <c r="F72" s="138">
        <v>692.25</v>
      </c>
    </row>
    <row r="73" spans="2:6">
      <c r="B73" s="137" t="s">
        <v>15709</v>
      </c>
      <c r="C73" s="128" t="s">
        <v>12720</v>
      </c>
      <c r="D73" s="129" t="s">
        <v>12721</v>
      </c>
      <c r="E73" s="127" t="s">
        <v>12715</v>
      </c>
      <c r="F73" s="138">
        <v>355.26</v>
      </c>
    </row>
    <row r="74" spans="2:6">
      <c r="B74" s="137" t="s">
        <v>15710</v>
      </c>
      <c r="C74" s="128" t="s">
        <v>12722</v>
      </c>
      <c r="D74" s="129" t="s">
        <v>12723</v>
      </c>
      <c r="E74" s="127" t="s">
        <v>12715</v>
      </c>
      <c r="F74" s="138">
        <v>795.73</v>
      </c>
    </row>
    <row r="75" spans="2:6">
      <c r="B75" s="137" t="s">
        <v>15711</v>
      </c>
      <c r="C75" s="128" t="s">
        <v>12724</v>
      </c>
      <c r="D75" s="129" t="s">
        <v>12725</v>
      </c>
      <c r="E75" s="127" t="s">
        <v>12715</v>
      </c>
      <c r="F75" s="138">
        <v>921.26</v>
      </c>
    </row>
    <row r="76" spans="2:6">
      <c r="B76" s="137" t="s">
        <v>15712</v>
      </c>
      <c r="C76" s="128" t="s">
        <v>12726</v>
      </c>
      <c r="D76" s="129" t="s">
        <v>12727</v>
      </c>
      <c r="E76" s="127" t="s">
        <v>12715</v>
      </c>
      <c r="F76" s="138">
        <v>1393.74</v>
      </c>
    </row>
    <row r="77" spans="2:6">
      <c r="B77" s="137" t="s">
        <v>15713</v>
      </c>
      <c r="C77" s="128" t="s">
        <v>12728</v>
      </c>
      <c r="D77" s="129" t="s">
        <v>12729</v>
      </c>
      <c r="E77" s="127" t="s">
        <v>12715</v>
      </c>
      <c r="F77" s="138">
        <v>1064.22</v>
      </c>
    </row>
    <row r="78" spans="2:6">
      <c r="B78" s="137" t="s">
        <v>15714</v>
      </c>
      <c r="C78" s="128" t="s">
        <v>12730</v>
      </c>
      <c r="D78" s="129" t="s">
        <v>12731</v>
      </c>
      <c r="E78" s="127" t="s">
        <v>12715</v>
      </c>
      <c r="F78" s="138">
        <v>999.19</v>
      </c>
    </row>
    <row r="79" spans="2:6">
      <c r="B79" s="137" t="s">
        <v>15715</v>
      </c>
      <c r="C79" s="128" t="s">
        <v>12732</v>
      </c>
      <c r="D79" s="129" t="s">
        <v>12733</v>
      </c>
      <c r="E79" s="127" t="s">
        <v>12715</v>
      </c>
      <c r="F79" s="138">
        <v>1076.9100000000001</v>
      </c>
    </row>
    <row r="80" spans="2:6">
      <c r="B80" s="137" t="s">
        <v>15716</v>
      </c>
      <c r="C80" s="128" t="s">
        <v>12734</v>
      </c>
      <c r="D80" s="129" t="s">
        <v>12735</v>
      </c>
      <c r="E80" s="127" t="s">
        <v>12715</v>
      </c>
      <c r="F80" s="138">
        <v>1190.69</v>
      </c>
    </row>
    <row r="81" spans="2:6" ht="22.5">
      <c r="B81" s="137" t="s">
        <v>15717</v>
      </c>
      <c r="C81" s="128" t="s">
        <v>12736</v>
      </c>
      <c r="D81" s="129" t="s">
        <v>12737</v>
      </c>
      <c r="E81" s="127" t="s">
        <v>12715</v>
      </c>
      <c r="F81" s="138">
        <v>598.6</v>
      </c>
    </row>
    <row r="82" spans="2:6">
      <c r="B82" s="137" t="s">
        <v>15718</v>
      </c>
      <c r="C82" s="128" t="s">
        <v>12738</v>
      </c>
      <c r="D82" s="129" t="s">
        <v>12739</v>
      </c>
      <c r="E82" s="127" t="s">
        <v>12715</v>
      </c>
      <c r="F82" s="138">
        <v>802.09</v>
      </c>
    </row>
    <row r="83" spans="2:6">
      <c r="B83" s="137" t="s">
        <v>15719</v>
      </c>
      <c r="C83" s="128" t="s">
        <v>12740</v>
      </c>
      <c r="D83" s="129" t="s">
        <v>12741</v>
      </c>
      <c r="E83" s="127" t="s">
        <v>12715</v>
      </c>
      <c r="F83" s="138">
        <v>890.19</v>
      </c>
    </row>
    <row r="84" spans="2:6">
      <c r="B84" s="137" t="s">
        <v>15720</v>
      </c>
      <c r="C84" s="128" t="s">
        <v>12742</v>
      </c>
      <c r="D84" s="129" t="s">
        <v>12743</v>
      </c>
      <c r="E84" s="127" t="s">
        <v>12715</v>
      </c>
      <c r="F84" s="138">
        <v>776.3</v>
      </c>
    </row>
    <row r="85" spans="2:6">
      <c r="B85" s="137" t="s">
        <v>15721</v>
      </c>
      <c r="C85" s="128" t="s">
        <v>12744</v>
      </c>
      <c r="D85" s="129" t="s">
        <v>12745</v>
      </c>
      <c r="E85" s="127" t="s">
        <v>12715</v>
      </c>
      <c r="F85" s="138">
        <v>256.47000000000003</v>
      </c>
    </row>
    <row r="86" spans="2:6">
      <c r="B86" s="137" t="s">
        <v>15722</v>
      </c>
      <c r="C86" s="128" t="s">
        <v>12746</v>
      </c>
      <c r="D86" s="129" t="s">
        <v>12747</v>
      </c>
      <c r="E86" s="127" t="s">
        <v>12715</v>
      </c>
      <c r="F86" s="138">
        <v>586.4</v>
      </c>
    </row>
    <row r="87" spans="2:6">
      <c r="B87" s="137" t="s">
        <v>15723</v>
      </c>
      <c r="C87" s="128" t="s">
        <v>12748</v>
      </c>
      <c r="D87" s="129" t="s">
        <v>12749</v>
      </c>
      <c r="E87" s="127" t="s">
        <v>12715</v>
      </c>
      <c r="F87" s="138">
        <v>776.3</v>
      </c>
    </row>
    <row r="88" spans="2:6">
      <c r="B88" s="137" t="s">
        <v>15724</v>
      </c>
      <c r="C88" s="128" t="s">
        <v>12750</v>
      </c>
      <c r="D88" s="129" t="s">
        <v>12751</v>
      </c>
      <c r="E88" s="127" t="s">
        <v>12715</v>
      </c>
      <c r="F88" s="138">
        <v>446.34</v>
      </c>
    </row>
    <row r="89" spans="2:6">
      <c r="B89" s="137" t="s">
        <v>15725</v>
      </c>
      <c r="C89" s="128" t="s">
        <v>12752</v>
      </c>
      <c r="D89" s="129" t="s">
        <v>12753</v>
      </c>
      <c r="E89" s="127" t="s">
        <v>12715</v>
      </c>
      <c r="F89" s="138">
        <v>776.3</v>
      </c>
    </row>
    <row r="90" spans="2:6">
      <c r="B90" s="137" t="s">
        <v>15726</v>
      </c>
      <c r="C90" s="128" t="s">
        <v>12754</v>
      </c>
      <c r="D90" s="129" t="s">
        <v>12755</v>
      </c>
      <c r="E90" s="127" t="s">
        <v>12715</v>
      </c>
      <c r="F90" s="138">
        <v>979.76</v>
      </c>
    </row>
    <row r="91" spans="2:6">
      <c r="B91" s="137" t="s">
        <v>15727</v>
      </c>
      <c r="C91" s="128" t="s">
        <v>12756</v>
      </c>
      <c r="D91" s="129" t="s">
        <v>12757</v>
      </c>
      <c r="E91" s="127" t="s">
        <v>12715</v>
      </c>
      <c r="F91" s="138">
        <v>1034.9000000000001</v>
      </c>
    </row>
    <row r="92" spans="2:6">
      <c r="B92" s="137" t="s">
        <v>15728</v>
      </c>
      <c r="C92" s="128" t="s">
        <v>12758</v>
      </c>
      <c r="D92" s="129" t="s">
        <v>12759</v>
      </c>
      <c r="E92" s="127" t="s">
        <v>12715</v>
      </c>
      <c r="F92" s="138">
        <v>1028.51</v>
      </c>
    </row>
    <row r="93" spans="2:6">
      <c r="B93" s="137" t="s">
        <v>15729</v>
      </c>
      <c r="C93" s="128" t="s">
        <v>12760</v>
      </c>
      <c r="D93" s="129" t="s">
        <v>12761</v>
      </c>
      <c r="E93" s="127" t="s">
        <v>12715</v>
      </c>
      <c r="F93" s="138">
        <v>999.19</v>
      </c>
    </row>
    <row r="94" spans="2:6">
      <c r="B94" s="137" t="s">
        <v>15730</v>
      </c>
      <c r="C94" s="128" t="s">
        <v>12762</v>
      </c>
      <c r="D94" s="129" t="s">
        <v>12763</v>
      </c>
      <c r="E94" s="127" t="s">
        <v>12715</v>
      </c>
      <c r="F94" s="138">
        <v>795.73</v>
      </c>
    </row>
    <row r="95" spans="2:6">
      <c r="B95" s="137" t="s">
        <v>15731</v>
      </c>
      <c r="C95" s="128" t="s">
        <v>12764</v>
      </c>
      <c r="D95" s="129" t="s">
        <v>12765</v>
      </c>
      <c r="E95" s="127" t="s">
        <v>12715</v>
      </c>
      <c r="F95" s="138">
        <v>937.75</v>
      </c>
    </row>
    <row r="96" spans="2:6">
      <c r="B96" s="137" t="s">
        <v>15732</v>
      </c>
      <c r="C96" s="128" t="s">
        <v>12766</v>
      </c>
      <c r="D96" s="129" t="s">
        <v>12767</v>
      </c>
      <c r="E96" s="127" t="s">
        <v>12715</v>
      </c>
      <c r="F96" s="138">
        <v>937.75</v>
      </c>
    </row>
    <row r="97" spans="2:6">
      <c r="B97" s="137" t="s">
        <v>15733</v>
      </c>
      <c r="C97" s="128" t="s">
        <v>12768</v>
      </c>
      <c r="D97" s="129" t="s">
        <v>12769</v>
      </c>
      <c r="E97" s="127" t="s">
        <v>12715</v>
      </c>
      <c r="F97" s="138">
        <v>802.09</v>
      </c>
    </row>
    <row r="98" spans="2:6">
      <c r="B98" s="137" t="s">
        <v>15734</v>
      </c>
      <c r="C98" s="128" t="s">
        <v>12770</v>
      </c>
      <c r="D98" s="129" t="s">
        <v>12771</v>
      </c>
      <c r="E98" s="127" t="s">
        <v>12715</v>
      </c>
      <c r="F98" s="138">
        <v>388.05</v>
      </c>
    </row>
    <row r="99" spans="2:6">
      <c r="B99" s="137" t="s">
        <v>15735</v>
      </c>
      <c r="C99" s="128" t="s">
        <v>12772</v>
      </c>
      <c r="D99" s="129" t="s">
        <v>12773</v>
      </c>
      <c r="E99" s="127" t="s">
        <v>12393</v>
      </c>
      <c r="F99" s="138">
        <v>2272.21</v>
      </c>
    </row>
    <row r="100" spans="2:6">
      <c r="B100" s="137" t="s">
        <v>15736</v>
      </c>
      <c r="C100" s="128" t="s">
        <v>12774</v>
      </c>
      <c r="D100" s="129" t="s">
        <v>12775</v>
      </c>
      <c r="E100" s="127" t="s">
        <v>12393</v>
      </c>
      <c r="F100" s="138">
        <v>2272.21</v>
      </c>
    </row>
    <row r="101" spans="2:6">
      <c r="B101" s="137" t="s">
        <v>15737</v>
      </c>
      <c r="C101" s="128" t="s">
        <v>12776</v>
      </c>
      <c r="D101" s="129" t="s">
        <v>12777</v>
      </c>
      <c r="E101" s="127" t="s">
        <v>12393</v>
      </c>
      <c r="F101" s="138">
        <v>1050.6199999999999</v>
      </c>
    </row>
    <row r="102" spans="2:6">
      <c r="B102" s="137" t="s">
        <v>15738</v>
      </c>
      <c r="C102" s="128" t="s">
        <v>12778</v>
      </c>
      <c r="D102" s="129" t="s">
        <v>12779</v>
      </c>
      <c r="E102" s="127" t="s">
        <v>12715</v>
      </c>
      <c r="F102" s="138">
        <v>603.70000000000005</v>
      </c>
    </row>
    <row r="103" spans="2:6">
      <c r="B103" s="137" t="s">
        <v>15739</v>
      </c>
      <c r="C103" s="128" t="s">
        <v>12780</v>
      </c>
      <c r="D103" s="129" t="s">
        <v>12781</v>
      </c>
      <c r="E103" s="127" t="s">
        <v>12715</v>
      </c>
      <c r="F103" s="138">
        <v>603.70000000000005</v>
      </c>
    </row>
    <row r="104" spans="2:6">
      <c r="B104" s="137" t="s">
        <v>15740</v>
      </c>
      <c r="C104" s="128" t="s">
        <v>12782</v>
      </c>
      <c r="D104" s="129" t="s">
        <v>12783</v>
      </c>
      <c r="E104" s="127" t="s">
        <v>12715</v>
      </c>
      <c r="F104" s="138">
        <v>344.49</v>
      </c>
    </row>
    <row r="105" spans="2:6">
      <c r="B105" s="137" t="s">
        <v>15741</v>
      </c>
      <c r="C105" s="128" t="s">
        <v>12784</v>
      </c>
      <c r="D105" s="129" t="s">
        <v>12785</v>
      </c>
      <c r="E105" s="127" t="s">
        <v>12630</v>
      </c>
      <c r="F105" s="138">
        <v>1.87</v>
      </c>
    </row>
    <row r="106" spans="2:6">
      <c r="B106" s="137" t="s">
        <v>15742</v>
      </c>
      <c r="C106" s="128" t="s">
        <v>12786</v>
      </c>
      <c r="D106" s="129" t="s">
        <v>12787</v>
      </c>
      <c r="E106" s="127" t="s">
        <v>12630</v>
      </c>
      <c r="F106" s="138">
        <v>1.63</v>
      </c>
    </row>
    <row r="107" spans="2:6">
      <c r="B107" s="137" t="s">
        <v>15743</v>
      </c>
      <c r="C107" s="128" t="s">
        <v>12788</v>
      </c>
      <c r="D107" s="129" t="s">
        <v>12789</v>
      </c>
      <c r="E107" s="127" t="s">
        <v>12630</v>
      </c>
      <c r="F107" s="138">
        <v>1.4</v>
      </c>
    </row>
    <row r="108" spans="2:6">
      <c r="B108" s="137" t="s">
        <v>15744</v>
      </c>
      <c r="C108" s="128" t="s">
        <v>12790</v>
      </c>
      <c r="D108" s="129" t="s">
        <v>12791</v>
      </c>
      <c r="E108" s="127" t="s">
        <v>12630</v>
      </c>
      <c r="F108" s="138">
        <v>1.18</v>
      </c>
    </row>
    <row r="109" spans="2:6">
      <c r="B109" s="137" t="s">
        <v>15745</v>
      </c>
      <c r="C109" s="128" t="s">
        <v>12792</v>
      </c>
      <c r="D109" s="129" t="s">
        <v>12793</v>
      </c>
      <c r="E109" s="127" t="s">
        <v>12630</v>
      </c>
      <c r="F109" s="138">
        <v>0.94</v>
      </c>
    </row>
    <row r="110" spans="2:6">
      <c r="B110" s="137" t="s">
        <v>15746</v>
      </c>
      <c r="C110" s="128" t="s">
        <v>12794</v>
      </c>
      <c r="D110" s="129" t="s">
        <v>12795</v>
      </c>
      <c r="E110" s="127" t="s">
        <v>12630</v>
      </c>
      <c r="F110" s="138">
        <v>0.72</v>
      </c>
    </row>
    <row r="111" spans="2:6">
      <c r="B111" s="137" t="s">
        <v>15747</v>
      </c>
      <c r="C111" s="128" t="s">
        <v>12796</v>
      </c>
      <c r="D111" s="129" t="s">
        <v>12797</v>
      </c>
      <c r="E111" s="127" t="s">
        <v>12630</v>
      </c>
      <c r="F111" s="138">
        <v>0.48</v>
      </c>
    </row>
    <row r="112" spans="2:6">
      <c r="B112" s="137" t="s">
        <v>15748</v>
      </c>
      <c r="C112" s="128" t="s">
        <v>12798</v>
      </c>
      <c r="D112" s="129" t="s">
        <v>12799</v>
      </c>
      <c r="E112" s="127" t="s">
        <v>12586</v>
      </c>
      <c r="F112" s="138">
        <v>6</v>
      </c>
    </row>
    <row r="113" spans="2:6">
      <c r="B113" s="137"/>
      <c r="C113" s="128"/>
      <c r="D113" s="129"/>
      <c r="E113" s="127"/>
      <c r="F113" s="138"/>
    </row>
    <row r="114" spans="2:6" ht="22.5">
      <c r="B114" s="137"/>
      <c r="C114" s="125" t="s">
        <v>12800</v>
      </c>
      <c r="D114" s="126" t="s">
        <v>12801</v>
      </c>
      <c r="E114" s="127"/>
      <c r="F114" s="138"/>
    </row>
    <row r="115" spans="2:6">
      <c r="B115" s="137" t="s">
        <v>15749</v>
      </c>
      <c r="C115" s="128" t="s">
        <v>12802</v>
      </c>
      <c r="D115" s="129" t="s">
        <v>12803</v>
      </c>
      <c r="E115" s="127" t="s">
        <v>12635</v>
      </c>
      <c r="F115" s="138">
        <v>1.51</v>
      </c>
    </row>
    <row r="116" spans="2:6">
      <c r="B116" s="137" t="s">
        <v>15750</v>
      </c>
      <c r="C116" s="128" t="s">
        <v>12804</v>
      </c>
      <c r="D116" s="129" t="s">
        <v>12805</v>
      </c>
      <c r="E116" s="127" t="s">
        <v>12393</v>
      </c>
      <c r="F116" s="138">
        <v>809</v>
      </c>
    </row>
    <row r="117" spans="2:6">
      <c r="B117" s="137" t="s">
        <v>15751</v>
      </c>
      <c r="C117" s="128" t="s">
        <v>12806</v>
      </c>
      <c r="D117" s="129" t="s">
        <v>12807</v>
      </c>
      <c r="E117" s="127" t="s">
        <v>12808</v>
      </c>
      <c r="F117" s="138">
        <v>75.62</v>
      </c>
    </row>
    <row r="118" spans="2:6">
      <c r="B118" s="137"/>
      <c r="C118" s="128"/>
      <c r="D118" s="129"/>
      <c r="E118" s="127"/>
      <c r="F118" s="138"/>
    </row>
    <row r="119" spans="2:6" ht="22.5">
      <c r="B119" s="137"/>
      <c r="C119" s="125" t="s">
        <v>12809</v>
      </c>
      <c r="D119" s="126" t="s">
        <v>12810</v>
      </c>
      <c r="E119" s="130"/>
      <c r="F119" s="138"/>
    </row>
    <row r="120" spans="2:6">
      <c r="B120" s="137" t="s">
        <v>15752</v>
      </c>
      <c r="C120" s="128" t="s">
        <v>12811</v>
      </c>
      <c r="D120" s="129" t="s">
        <v>12812</v>
      </c>
      <c r="E120" s="127" t="s">
        <v>12813</v>
      </c>
      <c r="F120" s="138">
        <v>84.49</v>
      </c>
    </row>
    <row r="121" spans="2:6">
      <c r="B121" s="137" t="s">
        <v>15753</v>
      </c>
      <c r="C121" s="128" t="s">
        <v>12814</v>
      </c>
      <c r="D121" s="129" t="s">
        <v>12815</v>
      </c>
      <c r="E121" s="127" t="s">
        <v>12813</v>
      </c>
      <c r="F121" s="138">
        <v>25.79</v>
      </c>
    </row>
    <row r="122" spans="2:6">
      <c r="B122" s="137" t="s">
        <v>15668</v>
      </c>
      <c r="C122" s="128" t="s">
        <v>12816</v>
      </c>
      <c r="D122" s="129" t="s">
        <v>12634</v>
      </c>
      <c r="E122" s="127" t="s">
        <v>12635</v>
      </c>
      <c r="F122" s="138">
        <v>0.91</v>
      </c>
    </row>
    <row r="123" spans="2:6">
      <c r="B123" s="137" t="s">
        <v>15754</v>
      </c>
      <c r="C123" s="128" t="s">
        <v>12817</v>
      </c>
      <c r="D123" s="129" t="s">
        <v>12818</v>
      </c>
      <c r="E123" s="127" t="s">
        <v>12393</v>
      </c>
      <c r="F123" s="138">
        <v>155.27000000000001</v>
      </c>
    </row>
    <row r="124" spans="2:6">
      <c r="B124" s="137" t="s">
        <v>15755</v>
      </c>
      <c r="C124" s="128" t="s">
        <v>12819</v>
      </c>
      <c r="D124" s="129" t="s">
        <v>12820</v>
      </c>
      <c r="E124" s="127" t="s">
        <v>12393</v>
      </c>
      <c r="F124" s="138">
        <v>78.010000000000005</v>
      </c>
    </row>
    <row r="125" spans="2:6">
      <c r="B125" s="137"/>
      <c r="C125" s="128"/>
      <c r="D125" s="129"/>
      <c r="E125" s="127"/>
      <c r="F125" s="138"/>
    </row>
    <row r="126" spans="2:6" ht="22.5">
      <c r="B126" s="137"/>
      <c r="C126" s="125" t="s">
        <v>12821</v>
      </c>
      <c r="D126" s="126" t="s">
        <v>12822</v>
      </c>
      <c r="E126" s="127"/>
      <c r="F126" s="138"/>
    </row>
    <row r="127" spans="2:6" ht="22.5">
      <c r="B127" s="137" t="s">
        <v>15756</v>
      </c>
      <c r="C127" s="128" t="s">
        <v>12823</v>
      </c>
      <c r="D127" s="129" t="s">
        <v>12824</v>
      </c>
      <c r="E127" s="127" t="s">
        <v>12630</v>
      </c>
      <c r="F127" s="138">
        <v>0.17</v>
      </c>
    </row>
    <row r="128" spans="2:6" ht="22.5">
      <c r="B128" s="137" t="s">
        <v>15757</v>
      </c>
      <c r="C128" s="128" t="s">
        <v>12825</v>
      </c>
      <c r="D128" s="129" t="s">
        <v>12826</v>
      </c>
      <c r="E128" s="127" t="s">
        <v>12630</v>
      </c>
      <c r="F128" s="138">
        <v>0.15</v>
      </c>
    </row>
    <row r="129" spans="2:6" ht="22.5">
      <c r="B129" s="137" t="s">
        <v>15758</v>
      </c>
      <c r="C129" s="128" t="s">
        <v>12827</v>
      </c>
      <c r="D129" s="129" t="s">
        <v>12828</v>
      </c>
      <c r="E129" s="127" t="s">
        <v>12630</v>
      </c>
      <c r="F129" s="138">
        <v>0.13</v>
      </c>
    </row>
    <row r="130" spans="2:6" ht="22.5">
      <c r="B130" s="137" t="s">
        <v>15759</v>
      </c>
      <c r="C130" s="128" t="s">
        <v>12829</v>
      </c>
      <c r="D130" s="129" t="s">
        <v>12830</v>
      </c>
      <c r="E130" s="127" t="s">
        <v>12630</v>
      </c>
      <c r="F130" s="138">
        <v>0.11</v>
      </c>
    </row>
    <row r="131" spans="2:6" ht="22.5">
      <c r="B131" s="137" t="s">
        <v>15760</v>
      </c>
      <c r="C131" s="128" t="s">
        <v>12831</v>
      </c>
      <c r="D131" s="129" t="s">
        <v>12832</v>
      </c>
      <c r="E131" s="127" t="s">
        <v>12630</v>
      </c>
      <c r="F131" s="138">
        <v>0.09</v>
      </c>
    </row>
    <row r="132" spans="2:6" ht="22.5">
      <c r="B132" s="137" t="s">
        <v>15761</v>
      </c>
      <c r="C132" s="128" t="s">
        <v>12833</v>
      </c>
      <c r="D132" s="129" t="s">
        <v>12834</v>
      </c>
      <c r="E132" s="127" t="s">
        <v>12630</v>
      </c>
      <c r="F132" s="138">
        <v>7.0000000000000007E-2</v>
      </c>
    </row>
    <row r="133" spans="2:6" ht="22.5">
      <c r="B133" s="137" t="s">
        <v>15762</v>
      </c>
      <c r="C133" s="128" t="s">
        <v>12835</v>
      </c>
      <c r="D133" s="129" t="s">
        <v>12836</v>
      </c>
      <c r="E133" s="127" t="s">
        <v>12630</v>
      </c>
      <c r="F133" s="138">
        <v>0.05</v>
      </c>
    </row>
    <row r="134" spans="2:6" ht="22.5">
      <c r="B134" s="137" t="s">
        <v>15763</v>
      </c>
      <c r="C134" s="128" t="s">
        <v>12837</v>
      </c>
      <c r="D134" s="129" t="s">
        <v>12838</v>
      </c>
      <c r="E134" s="127" t="s">
        <v>12630</v>
      </c>
      <c r="F134" s="138">
        <v>1.64</v>
      </c>
    </row>
    <row r="135" spans="2:6" ht="22.5">
      <c r="B135" s="137" t="s">
        <v>15764</v>
      </c>
      <c r="C135" s="128" t="s">
        <v>12839</v>
      </c>
      <c r="D135" s="129" t="s">
        <v>12840</v>
      </c>
      <c r="E135" s="127" t="s">
        <v>12630</v>
      </c>
      <c r="F135" s="138">
        <v>1.44</v>
      </c>
    </row>
    <row r="136" spans="2:6" ht="22.5">
      <c r="B136" s="137" t="s">
        <v>15765</v>
      </c>
      <c r="C136" s="128" t="s">
        <v>12841</v>
      </c>
      <c r="D136" s="129" t="s">
        <v>12842</v>
      </c>
      <c r="E136" s="127" t="s">
        <v>12630</v>
      </c>
      <c r="F136" s="138">
        <v>1.23</v>
      </c>
    </row>
    <row r="137" spans="2:6" ht="22.5">
      <c r="B137" s="137" t="s">
        <v>15766</v>
      </c>
      <c r="C137" s="128" t="s">
        <v>12843</v>
      </c>
      <c r="D137" s="129" t="s">
        <v>12844</v>
      </c>
      <c r="E137" s="127" t="s">
        <v>12630</v>
      </c>
      <c r="F137" s="138">
        <v>1.02</v>
      </c>
    </row>
    <row r="138" spans="2:6" ht="22.5">
      <c r="B138" s="137" t="s">
        <v>15767</v>
      </c>
      <c r="C138" s="128" t="s">
        <v>12845</v>
      </c>
      <c r="D138" s="129" t="s">
        <v>12846</v>
      </c>
      <c r="E138" s="127" t="s">
        <v>12630</v>
      </c>
      <c r="F138" s="138">
        <v>0.81</v>
      </c>
    </row>
    <row r="139" spans="2:6" ht="22.5">
      <c r="B139" s="137" t="s">
        <v>15768</v>
      </c>
      <c r="C139" s="128" t="s">
        <v>12847</v>
      </c>
      <c r="D139" s="129" t="s">
        <v>12848</v>
      </c>
      <c r="E139" s="127" t="s">
        <v>12630</v>
      </c>
      <c r="F139" s="138">
        <v>0.61</v>
      </c>
    </row>
    <row r="140" spans="2:6" ht="22.5">
      <c r="B140" s="137" t="s">
        <v>15769</v>
      </c>
      <c r="C140" s="128" t="s">
        <v>12849</v>
      </c>
      <c r="D140" s="129" t="s">
        <v>12850</v>
      </c>
      <c r="E140" s="127" t="s">
        <v>12630</v>
      </c>
      <c r="F140" s="138">
        <v>0.4</v>
      </c>
    </row>
    <row r="141" spans="2:6" ht="22.5">
      <c r="B141" s="137" t="s">
        <v>15770</v>
      </c>
      <c r="C141" s="128" t="s">
        <v>12851</v>
      </c>
      <c r="D141" s="129" t="s">
        <v>12852</v>
      </c>
      <c r="E141" s="127" t="s">
        <v>12630</v>
      </c>
      <c r="F141" s="138">
        <v>1.34</v>
      </c>
    </row>
    <row r="142" spans="2:6" ht="22.5">
      <c r="B142" s="137" t="s">
        <v>15771</v>
      </c>
      <c r="C142" s="128" t="s">
        <v>12853</v>
      </c>
      <c r="D142" s="129" t="s">
        <v>12854</v>
      </c>
      <c r="E142" s="127" t="s">
        <v>12630</v>
      </c>
      <c r="F142" s="138">
        <v>1.19</v>
      </c>
    </row>
    <row r="143" spans="2:6" ht="22.5">
      <c r="B143" s="137" t="s">
        <v>15772</v>
      </c>
      <c r="C143" s="128" t="s">
        <v>12855</v>
      </c>
      <c r="D143" s="129" t="s">
        <v>12856</v>
      </c>
      <c r="E143" s="127" t="s">
        <v>12630</v>
      </c>
      <c r="F143" s="138">
        <v>1</v>
      </c>
    </row>
    <row r="144" spans="2:6" ht="22.5">
      <c r="B144" s="137" t="s">
        <v>15773</v>
      </c>
      <c r="C144" s="128" t="s">
        <v>12857</v>
      </c>
      <c r="D144" s="129" t="s">
        <v>12858</v>
      </c>
      <c r="E144" s="127" t="s">
        <v>12630</v>
      </c>
      <c r="F144" s="138">
        <v>0.84</v>
      </c>
    </row>
    <row r="145" spans="2:6" ht="22.5">
      <c r="B145" s="137" t="s">
        <v>15774</v>
      </c>
      <c r="C145" s="128" t="s">
        <v>12859</v>
      </c>
      <c r="D145" s="129" t="s">
        <v>12860</v>
      </c>
      <c r="E145" s="127" t="s">
        <v>12630</v>
      </c>
      <c r="F145" s="138">
        <v>0.68</v>
      </c>
    </row>
    <row r="146" spans="2:6" ht="22.5">
      <c r="B146" s="137" t="s">
        <v>15775</v>
      </c>
      <c r="C146" s="128" t="s">
        <v>12861</v>
      </c>
      <c r="D146" s="129" t="s">
        <v>12862</v>
      </c>
      <c r="E146" s="127" t="s">
        <v>12630</v>
      </c>
      <c r="F146" s="138">
        <v>0.51</v>
      </c>
    </row>
    <row r="147" spans="2:6" ht="22.5">
      <c r="B147" s="137" t="s">
        <v>15776</v>
      </c>
      <c r="C147" s="128" t="s">
        <v>12863</v>
      </c>
      <c r="D147" s="129" t="s">
        <v>12864</v>
      </c>
      <c r="E147" s="127" t="s">
        <v>12630</v>
      </c>
      <c r="F147" s="138">
        <v>0.34</v>
      </c>
    </row>
    <row r="148" spans="2:6" ht="22.5">
      <c r="B148" s="137" t="s">
        <v>15777</v>
      </c>
      <c r="C148" s="128" t="s">
        <v>12865</v>
      </c>
      <c r="D148" s="129" t="s">
        <v>12866</v>
      </c>
      <c r="E148" s="127" t="s">
        <v>12630</v>
      </c>
      <c r="F148" s="138">
        <v>2.02</v>
      </c>
    </row>
    <row r="149" spans="2:6" ht="22.5">
      <c r="B149" s="137" t="s">
        <v>15778</v>
      </c>
      <c r="C149" s="128" t="s">
        <v>12867</v>
      </c>
      <c r="D149" s="129" t="s">
        <v>12868</v>
      </c>
      <c r="E149" s="127" t="s">
        <v>12630</v>
      </c>
      <c r="F149" s="138">
        <v>1.75</v>
      </c>
    </row>
    <row r="150" spans="2:6" ht="22.5">
      <c r="B150" s="137" t="s">
        <v>15779</v>
      </c>
      <c r="C150" s="128" t="s">
        <v>12869</v>
      </c>
      <c r="D150" s="129" t="s">
        <v>12870</v>
      </c>
      <c r="E150" s="127" t="s">
        <v>12630</v>
      </c>
      <c r="F150" s="138">
        <v>1.5</v>
      </c>
    </row>
    <row r="151" spans="2:6" ht="22.5">
      <c r="B151" s="137" t="s">
        <v>15780</v>
      </c>
      <c r="C151" s="128" t="s">
        <v>12871</v>
      </c>
      <c r="D151" s="129" t="s">
        <v>12858</v>
      </c>
      <c r="E151" s="127" t="s">
        <v>12630</v>
      </c>
      <c r="F151" s="138">
        <v>1.26</v>
      </c>
    </row>
    <row r="152" spans="2:6" ht="22.5">
      <c r="B152" s="137" t="s">
        <v>15781</v>
      </c>
      <c r="C152" s="128" t="s">
        <v>12872</v>
      </c>
      <c r="D152" s="129" t="s">
        <v>12873</v>
      </c>
      <c r="E152" s="127" t="s">
        <v>12630</v>
      </c>
      <c r="F152" s="138">
        <v>1</v>
      </c>
    </row>
    <row r="153" spans="2:6" ht="22.5">
      <c r="B153" s="137" t="s">
        <v>15782</v>
      </c>
      <c r="C153" s="128" t="s">
        <v>12874</v>
      </c>
      <c r="D153" s="129" t="s">
        <v>12875</v>
      </c>
      <c r="E153" s="127" t="s">
        <v>12630</v>
      </c>
      <c r="F153" s="138">
        <v>0.75</v>
      </c>
    </row>
    <row r="154" spans="2:6" ht="22.5">
      <c r="B154" s="137" t="s">
        <v>15783</v>
      </c>
      <c r="C154" s="128" t="s">
        <v>12876</v>
      </c>
      <c r="D154" s="129" t="s">
        <v>12877</v>
      </c>
      <c r="E154" s="127" t="s">
        <v>12630</v>
      </c>
      <c r="F154" s="138">
        <v>0.51</v>
      </c>
    </row>
    <row r="155" spans="2:6">
      <c r="B155" s="137" t="s">
        <v>15784</v>
      </c>
      <c r="C155" s="128" t="s">
        <v>12878</v>
      </c>
      <c r="D155" s="129" t="s">
        <v>12879</v>
      </c>
      <c r="E155" s="127" t="s">
        <v>12630</v>
      </c>
      <c r="F155" s="138">
        <v>0.05</v>
      </c>
    </row>
    <row r="156" spans="2:6">
      <c r="B156" s="137" t="s">
        <v>15785</v>
      </c>
      <c r="C156" s="128" t="s">
        <v>12880</v>
      </c>
      <c r="D156" s="129" t="s">
        <v>12881</v>
      </c>
      <c r="E156" s="127" t="s">
        <v>12630</v>
      </c>
      <c r="F156" s="138">
        <v>0.65</v>
      </c>
    </row>
    <row r="157" spans="2:6">
      <c r="B157" s="137" t="s">
        <v>15786</v>
      </c>
      <c r="C157" s="128" t="s">
        <v>12882</v>
      </c>
      <c r="D157" s="129" t="s">
        <v>12883</v>
      </c>
      <c r="E157" s="127" t="s">
        <v>12630</v>
      </c>
      <c r="F157" s="138">
        <v>0.56999999999999995</v>
      </c>
    </row>
    <row r="158" spans="2:6">
      <c r="B158" s="137" t="s">
        <v>15787</v>
      </c>
      <c r="C158" s="128" t="s">
        <v>12884</v>
      </c>
      <c r="D158" s="129" t="s">
        <v>12885</v>
      </c>
      <c r="E158" s="127" t="s">
        <v>12630</v>
      </c>
      <c r="F158" s="138">
        <v>0.49</v>
      </c>
    </row>
    <row r="159" spans="2:6">
      <c r="B159" s="137" t="s">
        <v>15788</v>
      </c>
      <c r="C159" s="128" t="s">
        <v>12886</v>
      </c>
      <c r="D159" s="129" t="s">
        <v>12887</v>
      </c>
      <c r="E159" s="127" t="s">
        <v>12630</v>
      </c>
      <c r="F159" s="138">
        <v>0.41</v>
      </c>
    </row>
    <row r="160" spans="2:6">
      <c r="B160" s="137" t="s">
        <v>15789</v>
      </c>
      <c r="C160" s="128" t="s">
        <v>12888</v>
      </c>
      <c r="D160" s="129" t="s">
        <v>12889</v>
      </c>
      <c r="E160" s="127" t="s">
        <v>12630</v>
      </c>
      <c r="F160" s="138">
        <v>0.33</v>
      </c>
    </row>
    <row r="161" spans="2:6">
      <c r="B161" s="137" t="s">
        <v>15790</v>
      </c>
      <c r="C161" s="128" t="s">
        <v>12890</v>
      </c>
      <c r="D161" s="129" t="s">
        <v>12891</v>
      </c>
      <c r="E161" s="127" t="s">
        <v>12630</v>
      </c>
      <c r="F161" s="138">
        <v>0.24</v>
      </c>
    </row>
    <row r="162" spans="2:6">
      <c r="B162" s="137" t="s">
        <v>15791</v>
      </c>
      <c r="C162" s="128" t="s">
        <v>12892</v>
      </c>
      <c r="D162" s="129" t="s">
        <v>12893</v>
      </c>
      <c r="E162" s="127" t="s">
        <v>12630</v>
      </c>
      <c r="F162" s="138">
        <v>0.16</v>
      </c>
    </row>
    <row r="163" spans="2:6" ht="22.5">
      <c r="B163" s="137" t="s">
        <v>15792</v>
      </c>
      <c r="C163" s="128" t="s">
        <v>12894</v>
      </c>
      <c r="D163" s="129" t="s">
        <v>12895</v>
      </c>
      <c r="E163" s="127" t="s">
        <v>12630</v>
      </c>
      <c r="F163" s="138">
        <v>0.48</v>
      </c>
    </row>
    <row r="164" spans="2:6" ht="22.5">
      <c r="B164" s="137" t="s">
        <v>15793</v>
      </c>
      <c r="C164" s="128" t="s">
        <v>12896</v>
      </c>
      <c r="D164" s="129" t="s">
        <v>12897</v>
      </c>
      <c r="E164" s="127" t="s">
        <v>12630</v>
      </c>
      <c r="F164" s="138">
        <v>0.43</v>
      </c>
    </row>
    <row r="165" spans="2:6" ht="22.5">
      <c r="B165" s="137" t="s">
        <v>15794</v>
      </c>
      <c r="C165" s="128" t="s">
        <v>12898</v>
      </c>
      <c r="D165" s="129" t="s">
        <v>12899</v>
      </c>
      <c r="E165" s="127" t="s">
        <v>12630</v>
      </c>
      <c r="F165" s="138">
        <v>0.38</v>
      </c>
    </row>
    <row r="166" spans="2:6" ht="22.5">
      <c r="B166" s="137" t="s">
        <v>15795</v>
      </c>
      <c r="C166" s="128" t="s">
        <v>12900</v>
      </c>
      <c r="D166" s="129" t="s">
        <v>12901</v>
      </c>
      <c r="E166" s="127" t="s">
        <v>12630</v>
      </c>
      <c r="F166" s="138">
        <v>0.28999999999999998</v>
      </c>
    </row>
    <row r="167" spans="2:6" ht="22.5">
      <c r="B167" s="137" t="s">
        <v>15796</v>
      </c>
      <c r="C167" s="128" t="s">
        <v>12902</v>
      </c>
      <c r="D167" s="129" t="s">
        <v>12903</v>
      </c>
      <c r="E167" s="127" t="s">
        <v>12630</v>
      </c>
      <c r="F167" s="138">
        <v>0.24</v>
      </c>
    </row>
    <row r="168" spans="2:6" ht="22.5">
      <c r="B168" s="137" t="s">
        <v>15797</v>
      </c>
      <c r="C168" s="128" t="s">
        <v>12904</v>
      </c>
      <c r="D168" s="129" t="s">
        <v>12905</v>
      </c>
      <c r="E168" s="127" t="s">
        <v>12630</v>
      </c>
      <c r="F168" s="138">
        <v>0.19</v>
      </c>
    </row>
    <row r="169" spans="2:6" ht="22.5">
      <c r="B169" s="137" t="s">
        <v>15798</v>
      </c>
      <c r="C169" s="128" t="s">
        <v>12906</v>
      </c>
      <c r="D169" s="129" t="s">
        <v>12907</v>
      </c>
      <c r="E169" s="127" t="s">
        <v>12630</v>
      </c>
      <c r="F169" s="138">
        <v>0.12</v>
      </c>
    </row>
    <row r="170" spans="2:6" ht="22.5">
      <c r="B170" s="137" t="s">
        <v>15799</v>
      </c>
      <c r="C170" s="128" t="s">
        <v>12908</v>
      </c>
      <c r="D170" s="129" t="s">
        <v>12909</v>
      </c>
      <c r="E170" s="127" t="s">
        <v>12630</v>
      </c>
      <c r="F170" s="138">
        <v>0.41</v>
      </c>
    </row>
    <row r="171" spans="2:6" ht="22.5">
      <c r="B171" s="137" t="s">
        <v>15800</v>
      </c>
      <c r="C171" s="128" t="s">
        <v>12910</v>
      </c>
      <c r="D171" s="129" t="s">
        <v>12911</v>
      </c>
      <c r="E171" s="127" t="s">
        <v>12630</v>
      </c>
      <c r="F171" s="138">
        <v>0.35</v>
      </c>
    </row>
    <row r="172" spans="2:6" ht="22.5">
      <c r="B172" s="137" t="s">
        <v>15801</v>
      </c>
      <c r="C172" s="128" t="s">
        <v>12912</v>
      </c>
      <c r="D172" s="129" t="s">
        <v>12913</v>
      </c>
      <c r="E172" s="127" t="s">
        <v>12630</v>
      </c>
      <c r="F172" s="138">
        <v>0.31</v>
      </c>
    </row>
    <row r="173" spans="2:6" ht="22.5">
      <c r="B173" s="137" t="s">
        <v>15802</v>
      </c>
      <c r="C173" s="128" t="s">
        <v>12914</v>
      </c>
      <c r="D173" s="129" t="s">
        <v>12915</v>
      </c>
      <c r="E173" s="127" t="s">
        <v>12630</v>
      </c>
      <c r="F173" s="138">
        <v>0.24</v>
      </c>
    </row>
    <row r="174" spans="2:6" ht="22.5">
      <c r="B174" s="137" t="s">
        <v>15803</v>
      </c>
      <c r="C174" s="128" t="s">
        <v>12916</v>
      </c>
      <c r="D174" s="129" t="s">
        <v>12917</v>
      </c>
      <c r="E174" s="127" t="s">
        <v>12630</v>
      </c>
      <c r="F174" s="138">
        <v>0.19</v>
      </c>
    </row>
    <row r="175" spans="2:6" ht="22.5">
      <c r="B175" s="137" t="s">
        <v>15804</v>
      </c>
      <c r="C175" s="128" t="s">
        <v>12918</v>
      </c>
      <c r="D175" s="129" t="s">
        <v>12919</v>
      </c>
      <c r="E175" s="127" t="s">
        <v>12630</v>
      </c>
      <c r="F175" s="138">
        <v>0.16</v>
      </c>
    </row>
    <row r="176" spans="2:6" ht="22.5">
      <c r="B176" s="137" t="s">
        <v>15805</v>
      </c>
      <c r="C176" s="128" t="s">
        <v>12920</v>
      </c>
      <c r="D176" s="129" t="s">
        <v>12921</v>
      </c>
      <c r="E176" s="127" t="s">
        <v>12630</v>
      </c>
      <c r="F176" s="138">
        <v>0.1</v>
      </c>
    </row>
    <row r="177" spans="2:6" ht="22.5">
      <c r="B177" s="137" t="s">
        <v>15806</v>
      </c>
      <c r="C177" s="128" t="s">
        <v>12922</v>
      </c>
      <c r="D177" s="129" t="s">
        <v>12923</v>
      </c>
      <c r="E177" s="127" t="s">
        <v>12630</v>
      </c>
      <c r="F177" s="138">
        <v>0.63</v>
      </c>
    </row>
    <row r="178" spans="2:6" ht="22.5">
      <c r="B178" s="137" t="s">
        <v>15807</v>
      </c>
      <c r="C178" s="128" t="s">
        <v>12924</v>
      </c>
      <c r="D178" s="129" t="s">
        <v>12925</v>
      </c>
      <c r="E178" s="127" t="s">
        <v>12630</v>
      </c>
      <c r="F178" s="138">
        <v>0.53</v>
      </c>
    </row>
    <row r="179" spans="2:6" ht="22.5">
      <c r="B179" s="137" t="s">
        <v>15808</v>
      </c>
      <c r="C179" s="128" t="s">
        <v>12926</v>
      </c>
      <c r="D179" s="129" t="s">
        <v>12927</v>
      </c>
      <c r="E179" s="127" t="s">
        <v>12630</v>
      </c>
      <c r="F179" s="138">
        <v>0.45</v>
      </c>
    </row>
    <row r="180" spans="2:6" ht="22.5">
      <c r="B180" s="137" t="s">
        <v>15809</v>
      </c>
      <c r="C180" s="128" t="s">
        <v>12928</v>
      </c>
      <c r="D180" s="129" t="s">
        <v>12929</v>
      </c>
      <c r="E180" s="127" t="s">
        <v>12630</v>
      </c>
      <c r="F180" s="138">
        <v>0.38</v>
      </c>
    </row>
    <row r="181" spans="2:6" ht="22.5">
      <c r="B181" s="137" t="s">
        <v>15810</v>
      </c>
      <c r="C181" s="128" t="s">
        <v>12930</v>
      </c>
      <c r="D181" s="129" t="s">
        <v>12931</v>
      </c>
      <c r="E181" s="127" t="s">
        <v>12630</v>
      </c>
      <c r="F181" s="138">
        <v>0.32</v>
      </c>
    </row>
    <row r="182" spans="2:6" ht="22.5">
      <c r="B182" s="137" t="s">
        <v>15811</v>
      </c>
      <c r="C182" s="128" t="s">
        <v>12932</v>
      </c>
      <c r="D182" s="129" t="s">
        <v>12933</v>
      </c>
      <c r="E182" s="127" t="s">
        <v>12630</v>
      </c>
      <c r="F182" s="138">
        <v>0.23</v>
      </c>
    </row>
    <row r="183" spans="2:6" ht="22.5">
      <c r="B183" s="137" t="s">
        <v>15812</v>
      </c>
      <c r="C183" s="128" t="s">
        <v>12934</v>
      </c>
      <c r="D183" s="129" t="s">
        <v>12935</v>
      </c>
      <c r="E183" s="127" t="s">
        <v>12630</v>
      </c>
      <c r="F183" s="138">
        <v>0.15</v>
      </c>
    </row>
    <row r="184" spans="2:6">
      <c r="B184" s="139"/>
      <c r="C184" s="131"/>
      <c r="D184" s="131"/>
      <c r="E184" s="131"/>
      <c r="F184" s="140"/>
    </row>
    <row r="185" spans="2:6">
      <c r="B185" s="139" t="s">
        <v>15654</v>
      </c>
      <c r="C185" s="131" t="s">
        <v>12414</v>
      </c>
      <c r="D185" s="131" t="s">
        <v>15813</v>
      </c>
      <c r="E185" s="131" t="s">
        <v>107</v>
      </c>
      <c r="F185" s="140" t="s">
        <v>15655</v>
      </c>
    </row>
    <row r="186" spans="2:6">
      <c r="B186" s="139">
        <v>301</v>
      </c>
      <c r="C186" s="131" t="s">
        <v>12936</v>
      </c>
      <c r="D186" s="131" t="s">
        <v>12937</v>
      </c>
      <c r="E186" s="131"/>
      <c r="F186" s="140"/>
    </row>
    <row r="187" spans="2:6">
      <c r="B187" s="139" t="s">
        <v>15814</v>
      </c>
      <c r="C187" s="131" t="s">
        <v>18506</v>
      </c>
      <c r="D187" s="131" t="s">
        <v>12938</v>
      </c>
      <c r="E187" s="131" t="s">
        <v>12808</v>
      </c>
      <c r="F187" s="140">
        <v>132.47999999999999</v>
      </c>
    </row>
    <row r="188" spans="2:6">
      <c r="B188" s="139" t="s">
        <v>15815</v>
      </c>
      <c r="C188" s="131" t="s">
        <v>18507</v>
      </c>
      <c r="D188" s="131" t="s">
        <v>12939</v>
      </c>
      <c r="E188" s="131" t="s">
        <v>12808</v>
      </c>
      <c r="F188" s="140">
        <v>169.9</v>
      </c>
    </row>
    <row r="189" spans="2:6">
      <c r="B189" s="139" t="s">
        <v>15816</v>
      </c>
      <c r="C189" s="131" t="s">
        <v>18508</v>
      </c>
      <c r="D189" s="131" t="s">
        <v>12940</v>
      </c>
      <c r="E189" s="131" t="s">
        <v>12941</v>
      </c>
      <c r="F189" s="140">
        <v>3680.22</v>
      </c>
    </row>
    <row r="190" spans="2:6">
      <c r="B190" s="139" t="s">
        <v>15817</v>
      </c>
      <c r="C190" s="131" t="s">
        <v>18509</v>
      </c>
      <c r="D190" s="131" t="s">
        <v>12942</v>
      </c>
      <c r="E190" s="131" t="s">
        <v>12941</v>
      </c>
      <c r="F190" s="140">
        <v>1100.6300000000001</v>
      </c>
    </row>
    <row r="191" spans="2:6">
      <c r="B191" s="139" t="s">
        <v>15818</v>
      </c>
      <c r="C191" s="131" t="s">
        <v>18510</v>
      </c>
      <c r="D191" s="131" t="s">
        <v>12943</v>
      </c>
      <c r="E191" s="131" t="s">
        <v>12941</v>
      </c>
      <c r="F191" s="140">
        <v>1576.39</v>
      </c>
    </row>
    <row r="192" spans="2:6">
      <c r="B192" s="139" t="s">
        <v>15819</v>
      </c>
      <c r="C192" s="131" t="s">
        <v>18511</v>
      </c>
      <c r="D192" s="131" t="s">
        <v>12944</v>
      </c>
      <c r="E192" s="131" t="s">
        <v>12941</v>
      </c>
      <c r="F192" s="140">
        <v>1796.01</v>
      </c>
    </row>
    <row r="193" spans="2:6">
      <c r="B193" s="139" t="s">
        <v>15820</v>
      </c>
      <c r="C193" s="131" t="s">
        <v>18512</v>
      </c>
      <c r="D193" s="131" t="s">
        <v>12945</v>
      </c>
      <c r="E193" s="131" t="s">
        <v>12941</v>
      </c>
      <c r="F193" s="140">
        <v>2035.05</v>
      </c>
    </row>
    <row r="194" spans="2:6">
      <c r="B194" s="139" t="s">
        <v>15821</v>
      </c>
      <c r="C194" s="131" t="s">
        <v>18513</v>
      </c>
      <c r="D194" s="131" t="s">
        <v>12946</v>
      </c>
      <c r="E194" s="131" t="s">
        <v>12941</v>
      </c>
      <c r="F194" s="140">
        <v>371.86</v>
      </c>
    </row>
    <row r="195" spans="2:6">
      <c r="B195" s="139" t="s">
        <v>15822</v>
      </c>
      <c r="C195" s="131" t="s">
        <v>18514</v>
      </c>
      <c r="D195" s="131" t="s">
        <v>12947</v>
      </c>
      <c r="E195" s="131" t="s">
        <v>12941</v>
      </c>
      <c r="F195" s="140">
        <v>480.54</v>
      </c>
    </row>
    <row r="196" spans="2:6">
      <c r="B196" s="139" t="s">
        <v>15823</v>
      </c>
      <c r="C196" s="131" t="s">
        <v>18515</v>
      </c>
      <c r="D196" s="131" t="s">
        <v>12948</v>
      </c>
      <c r="E196" s="131" t="s">
        <v>12941</v>
      </c>
      <c r="F196" s="140">
        <v>746.76</v>
      </c>
    </row>
    <row r="197" spans="2:6">
      <c r="B197" s="139">
        <v>302</v>
      </c>
      <c r="C197" s="131" t="s">
        <v>12936</v>
      </c>
      <c r="D197" s="131" t="s">
        <v>12949</v>
      </c>
      <c r="E197" s="131" t="s">
        <v>12950</v>
      </c>
      <c r="F197" s="140"/>
    </row>
    <row r="198" spans="2:6">
      <c r="B198" s="139" t="s">
        <v>15824</v>
      </c>
      <c r="C198" s="131" t="s">
        <v>18516</v>
      </c>
      <c r="D198" s="131" t="s">
        <v>12951</v>
      </c>
      <c r="E198" s="131" t="s">
        <v>12941</v>
      </c>
      <c r="F198" s="140">
        <v>25.45</v>
      </c>
    </row>
    <row r="199" spans="2:6">
      <c r="B199" s="139" t="s">
        <v>15825</v>
      </c>
      <c r="C199" s="131" t="s">
        <v>18517</v>
      </c>
      <c r="D199" s="131" t="s">
        <v>12952</v>
      </c>
      <c r="E199" s="131" t="s">
        <v>12941</v>
      </c>
      <c r="F199" s="140">
        <v>104.63</v>
      </c>
    </row>
    <row r="200" spans="2:6">
      <c r="B200" s="139" t="s">
        <v>15826</v>
      </c>
      <c r="C200" s="131" t="s">
        <v>18518</v>
      </c>
      <c r="D200" s="131" t="s">
        <v>12953</v>
      </c>
      <c r="E200" s="131" t="s">
        <v>12941</v>
      </c>
      <c r="F200" s="140">
        <v>576.71</v>
      </c>
    </row>
    <row r="201" spans="2:6">
      <c r="B201" s="139" t="s">
        <v>15827</v>
      </c>
      <c r="C201" s="131" t="s">
        <v>18519</v>
      </c>
      <c r="D201" s="131" t="s">
        <v>12954</v>
      </c>
      <c r="E201" s="131" t="s">
        <v>12941</v>
      </c>
      <c r="F201" s="140">
        <v>710.01</v>
      </c>
    </row>
    <row r="202" spans="2:6">
      <c r="B202" s="139" t="s">
        <v>15828</v>
      </c>
      <c r="C202" s="131" t="s">
        <v>18520</v>
      </c>
      <c r="D202" s="131" t="s">
        <v>12955</v>
      </c>
      <c r="E202" s="131" t="s">
        <v>12941</v>
      </c>
      <c r="F202" s="140">
        <v>240.68</v>
      </c>
    </row>
    <row r="203" spans="2:6">
      <c r="B203" s="139" t="s">
        <v>15829</v>
      </c>
      <c r="C203" s="131" t="s">
        <v>18521</v>
      </c>
      <c r="D203" s="131" t="s">
        <v>12956</v>
      </c>
      <c r="E203" s="131" t="s">
        <v>12941</v>
      </c>
      <c r="F203" s="140">
        <v>231.29</v>
      </c>
    </row>
    <row r="204" spans="2:6">
      <c r="B204" s="139" t="s">
        <v>15830</v>
      </c>
      <c r="C204" s="131" t="s">
        <v>18522</v>
      </c>
      <c r="D204" s="131" t="s">
        <v>12957</v>
      </c>
      <c r="E204" s="131" t="s">
        <v>12941</v>
      </c>
      <c r="F204" s="140">
        <v>240.68</v>
      </c>
    </row>
    <row r="205" spans="2:6">
      <c r="B205" s="139" t="s">
        <v>15831</v>
      </c>
      <c r="C205" s="131" t="s">
        <v>18523</v>
      </c>
      <c r="D205" s="131" t="s">
        <v>12958</v>
      </c>
      <c r="E205" s="131" t="s">
        <v>12941</v>
      </c>
      <c r="F205" s="140">
        <v>274.33999999999997</v>
      </c>
    </row>
    <row r="206" spans="2:6">
      <c r="B206" s="139" t="s">
        <v>15832</v>
      </c>
      <c r="C206" s="131" t="s">
        <v>18524</v>
      </c>
      <c r="D206" s="131" t="s">
        <v>12959</v>
      </c>
      <c r="E206" s="131" t="s">
        <v>12941</v>
      </c>
      <c r="F206" s="140">
        <v>274.33999999999997</v>
      </c>
    </row>
    <row r="207" spans="2:6">
      <c r="B207" s="139" t="s">
        <v>15833</v>
      </c>
      <c r="C207" s="131" t="s">
        <v>18525</v>
      </c>
      <c r="D207" s="131" t="s">
        <v>12960</v>
      </c>
      <c r="E207" s="131" t="s">
        <v>12941</v>
      </c>
      <c r="F207" s="140">
        <v>254.34</v>
      </c>
    </row>
    <row r="208" spans="2:6">
      <c r="B208" s="139" t="s">
        <v>15834</v>
      </c>
      <c r="C208" s="131" t="s">
        <v>18526</v>
      </c>
      <c r="D208" s="131" t="s">
        <v>12961</v>
      </c>
      <c r="E208" s="131" t="s">
        <v>12941</v>
      </c>
      <c r="F208" s="140">
        <v>119.33</v>
      </c>
    </row>
    <row r="209" spans="2:6">
      <c r="B209" s="139" t="s">
        <v>15835</v>
      </c>
      <c r="C209" s="131" t="s">
        <v>18527</v>
      </c>
      <c r="D209" s="131" t="s">
        <v>12962</v>
      </c>
      <c r="E209" s="131" t="s">
        <v>12941</v>
      </c>
      <c r="F209" s="140">
        <v>219.05</v>
      </c>
    </row>
    <row r="210" spans="2:6">
      <c r="B210" s="139" t="s">
        <v>15836</v>
      </c>
      <c r="C210" s="131" t="s">
        <v>18528</v>
      </c>
      <c r="D210" s="131" t="s">
        <v>12963</v>
      </c>
      <c r="E210" s="131" t="s">
        <v>12941</v>
      </c>
      <c r="F210" s="140">
        <v>243.43</v>
      </c>
    </row>
    <row r="211" spans="2:6">
      <c r="B211" s="139" t="s">
        <v>15837</v>
      </c>
      <c r="C211" s="131" t="s">
        <v>18529</v>
      </c>
      <c r="D211" s="131" t="s">
        <v>12964</v>
      </c>
      <c r="E211" s="131" t="s">
        <v>12941</v>
      </c>
      <c r="F211" s="140">
        <v>243.43</v>
      </c>
    </row>
    <row r="212" spans="2:6">
      <c r="B212" s="139" t="s">
        <v>15838</v>
      </c>
      <c r="C212" s="131" t="s">
        <v>18530</v>
      </c>
      <c r="D212" s="131" t="s">
        <v>12965</v>
      </c>
      <c r="E212" s="131" t="s">
        <v>12941</v>
      </c>
      <c r="F212" s="140">
        <v>683.43</v>
      </c>
    </row>
    <row r="213" spans="2:6">
      <c r="B213" s="139" t="s">
        <v>15839</v>
      </c>
      <c r="C213" s="131" t="s">
        <v>18531</v>
      </c>
      <c r="D213" s="131" t="s">
        <v>12966</v>
      </c>
      <c r="E213" s="131" t="s">
        <v>12941</v>
      </c>
      <c r="F213" s="140">
        <v>783.43</v>
      </c>
    </row>
    <row r="214" spans="2:6">
      <c r="B214" s="139" t="s">
        <v>15840</v>
      </c>
      <c r="C214" s="131" t="s">
        <v>18532</v>
      </c>
      <c r="D214" s="131" t="s">
        <v>12967</v>
      </c>
      <c r="E214" s="131" t="s">
        <v>12941</v>
      </c>
      <c r="F214" s="140">
        <v>743.43</v>
      </c>
    </row>
    <row r="215" spans="2:6">
      <c r="B215" s="139" t="s">
        <v>15841</v>
      </c>
      <c r="C215" s="131" t="s">
        <v>18533</v>
      </c>
      <c r="D215" s="131" t="s">
        <v>12968</v>
      </c>
      <c r="E215" s="131" t="s">
        <v>12941</v>
      </c>
      <c r="F215" s="140">
        <v>683.43</v>
      </c>
    </row>
    <row r="216" spans="2:6">
      <c r="B216" s="139" t="s">
        <v>15842</v>
      </c>
      <c r="C216" s="131" t="s">
        <v>18534</v>
      </c>
      <c r="D216" s="131" t="s">
        <v>12969</v>
      </c>
      <c r="E216" s="131" t="s">
        <v>12941</v>
      </c>
      <c r="F216" s="140">
        <v>42.76</v>
      </c>
    </row>
    <row r="217" spans="2:6">
      <c r="B217" s="139" t="s">
        <v>15843</v>
      </c>
      <c r="C217" s="131" t="s">
        <v>18535</v>
      </c>
      <c r="D217" s="131" t="s">
        <v>12970</v>
      </c>
      <c r="E217" s="131" t="s">
        <v>12941</v>
      </c>
      <c r="F217" s="140">
        <v>40.51</v>
      </c>
    </row>
    <row r="218" spans="2:6">
      <c r="B218" s="139" t="s">
        <v>15844</v>
      </c>
      <c r="C218" s="131" t="s">
        <v>18536</v>
      </c>
      <c r="D218" s="131" t="s">
        <v>12971</v>
      </c>
      <c r="E218" s="131" t="s">
        <v>12941</v>
      </c>
      <c r="F218" s="140">
        <v>26.98</v>
      </c>
    </row>
    <row r="219" spans="2:6">
      <c r="B219" s="139" t="s">
        <v>15845</v>
      </c>
      <c r="C219" s="131" t="s">
        <v>18537</v>
      </c>
      <c r="D219" s="131" t="s">
        <v>12972</v>
      </c>
      <c r="E219" s="131" t="s">
        <v>12941</v>
      </c>
      <c r="F219" s="140">
        <v>144.91</v>
      </c>
    </row>
    <row r="220" spans="2:6">
      <c r="B220" s="139" t="s">
        <v>15846</v>
      </c>
      <c r="C220" s="131" t="s">
        <v>18538</v>
      </c>
      <c r="D220" s="131" t="s">
        <v>12973</v>
      </c>
      <c r="E220" s="131" t="s">
        <v>12941</v>
      </c>
      <c r="F220" s="140">
        <v>37.6</v>
      </c>
    </row>
    <row r="221" spans="2:6">
      <c r="B221" s="139" t="s">
        <v>15847</v>
      </c>
      <c r="C221" s="131" t="s">
        <v>18539</v>
      </c>
      <c r="D221" s="131" t="s">
        <v>12974</v>
      </c>
      <c r="E221" s="131" t="s">
        <v>12941</v>
      </c>
      <c r="F221" s="140">
        <v>49.91</v>
      </c>
    </row>
    <row r="222" spans="2:6">
      <c r="B222" s="139" t="s">
        <v>15848</v>
      </c>
      <c r="C222" s="131" t="s">
        <v>18540</v>
      </c>
      <c r="D222" s="131" t="s">
        <v>12975</v>
      </c>
      <c r="E222" s="131" t="s">
        <v>12941</v>
      </c>
      <c r="F222" s="140">
        <v>147.63</v>
      </c>
    </row>
    <row r="223" spans="2:6">
      <c r="B223" s="139" t="s">
        <v>15849</v>
      </c>
      <c r="C223" s="131" t="s">
        <v>18541</v>
      </c>
      <c r="D223" s="131" t="s">
        <v>12976</v>
      </c>
      <c r="E223" s="131" t="s">
        <v>12941</v>
      </c>
      <c r="F223" s="140">
        <v>203.28</v>
      </c>
    </row>
    <row r="224" spans="2:6">
      <c r="B224" s="139" t="s">
        <v>15850</v>
      </c>
      <c r="C224" s="131" t="s">
        <v>18542</v>
      </c>
      <c r="D224" s="131" t="s">
        <v>12977</v>
      </c>
      <c r="E224" s="131" t="s">
        <v>12941</v>
      </c>
      <c r="F224" s="140">
        <v>53.63</v>
      </c>
    </row>
    <row r="225" spans="2:6">
      <c r="B225" s="139" t="s">
        <v>15851</v>
      </c>
      <c r="C225" s="131" t="s">
        <v>18543</v>
      </c>
      <c r="D225" s="131" t="s">
        <v>12978</v>
      </c>
      <c r="E225" s="131" t="s">
        <v>12941</v>
      </c>
      <c r="F225" s="140">
        <v>58.83</v>
      </c>
    </row>
    <row r="226" spans="2:6">
      <c r="B226" s="139" t="s">
        <v>15852</v>
      </c>
      <c r="C226" s="131" t="s">
        <v>18544</v>
      </c>
      <c r="D226" s="131" t="s">
        <v>12979</v>
      </c>
      <c r="E226" s="131" t="s">
        <v>12941</v>
      </c>
      <c r="F226" s="140">
        <v>47.78</v>
      </c>
    </row>
    <row r="227" spans="2:6">
      <c r="B227" s="139" t="s">
        <v>15853</v>
      </c>
      <c r="C227" s="131" t="s">
        <v>18545</v>
      </c>
      <c r="D227" s="131" t="s">
        <v>12980</v>
      </c>
      <c r="E227" s="131" t="s">
        <v>12941</v>
      </c>
      <c r="F227" s="140">
        <v>37.6</v>
      </c>
    </row>
    <row r="228" spans="2:6">
      <c r="B228" s="139" t="s">
        <v>15854</v>
      </c>
      <c r="C228" s="131" t="s">
        <v>18546</v>
      </c>
      <c r="D228" s="131" t="s">
        <v>12981</v>
      </c>
      <c r="E228" s="131" t="s">
        <v>12941</v>
      </c>
      <c r="F228" s="140">
        <v>159.41999999999999</v>
      </c>
    </row>
    <row r="229" spans="2:6">
      <c r="B229" s="139" t="s">
        <v>15855</v>
      </c>
      <c r="C229" s="131" t="s">
        <v>18547</v>
      </c>
      <c r="D229" s="131" t="s">
        <v>12982</v>
      </c>
      <c r="E229" s="131" t="s">
        <v>12941</v>
      </c>
      <c r="F229" s="140">
        <v>59.84</v>
      </c>
    </row>
    <row r="230" spans="2:6">
      <c r="B230" s="139" t="s">
        <v>15856</v>
      </c>
      <c r="C230" s="131" t="s">
        <v>18548</v>
      </c>
      <c r="D230" s="131" t="s">
        <v>12983</v>
      </c>
      <c r="E230" s="131" t="s">
        <v>12941</v>
      </c>
      <c r="F230" s="140">
        <v>45.01</v>
      </c>
    </row>
    <row r="231" spans="2:6">
      <c r="B231" s="139" t="s">
        <v>15857</v>
      </c>
      <c r="C231" s="131" t="s">
        <v>18549</v>
      </c>
      <c r="D231" s="131" t="s">
        <v>12984</v>
      </c>
      <c r="E231" s="131" t="s">
        <v>12941</v>
      </c>
      <c r="F231" s="140">
        <v>62.05</v>
      </c>
    </row>
    <row r="232" spans="2:6">
      <c r="B232" s="139" t="s">
        <v>15858</v>
      </c>
      <c r="C232" s="131" t="s">
        <v>18550</v>
      </c>
      <c r="D232" s="131" t="s">
        <v>12985</v>
      </c>
      <c r="E232" s="131" t="s">
        <v>12941</v>
      </c>
      <c r="F232" s="140">
        <v>51.19</v>
      </c>
    </row>
    <row r="233" spans="2:6">
      <c r="B233" s="139" t="s">
        <v>15859</v>
      </c>
      <c r="C233" s="131" t="s">
        <v>18551</v>
      </c>
      <c r="D233" s="131" t="s">
        <v>12986</v>
      </c>
      <c r="E233" s="131" t="s">
        <v>12941</v>
      </c>
      <c r="F233" s="140">
        <v>60.17</v>
      </c>
    </row>
    <row r="234" spans="2:6">
      <c r="B234" s="139">
        <v>303</v>
      </c>
      <c r="C234" s="131" t="s">
        <v>12936</v>
      </c>
      <c r="D234" s="131" t="s">
        <v>12987</v>
      </c>
      <c r="E234" s="131" t="s">
        <v>12950</v>
      </c>
      <c r="F234" s="140"/>
    </row>
    <row r="235" spans="2:6">
      <c r="B235" s="139" t="s">
        <v>15860</v>
      </c>
      <c r="C235" s="131" t="s">
        <v>18552</v>
      </c>
      <c r="D235" s="131" t="s">
        <v>12988</v>
      </c>
      <c r="E235" s="131" t="s">
        <v>12630</v>
      </c>
      <c r="F235" s="140">
        <v>119.02</v>
      </c>
    </row>
    <row r="236" spans="2:6">
      <c r="B236" s="139" t="s">
        <v>15861</v>
      </c>
      <c r="C236" s="131" t="s">
        <v>18553</v>
      </c>
      <c r="D236" s="131" t="s">
        <v>12989</v>
      </c>
      <c r="E236" s="131" t="s">
        <v>12630</v>
      </c>
      <c r="F236" s="140">
        <v>142.62</v>
      </c>
    </row>
    <row r="237" spans="2:6">
      <c r="B237" s="139" t="s">
        <v>15862</v>
      </c>
      <c r="C237" s="131" t="s">
        <v>18554</v>
      </c>
      <c r="D237" s="131" t="s">
        <v>12990</v>
      </c>
      <c r="E237" s="131" t="s">
        <v>12630</v>
      </c>
      <c r="F237" s="140">
        <v>95.2</v>
      </c>
    </row>
    <row r="238" spans="2:6">
      <c r="B238" s="139" t="s">
        <v>15863</v>
      </c>
      <c r="C238" s="131" t="s">
        <v>18555</v>
      </c>
      <c r="D238" s="131" t="s">
        <v>12991</v>
      </c>
      <c r="E238" s="131" t="s">
        <v>12630</v>
      </c>
      <c r="F238" s="140">
        <v>79</v>
      </c>
    </row>
    <row r="239" spans="2:6">
      <c r="B239" s="139" t="s">
        <v>15864</v>
      </c>
      <c r="C239" s="131" t="s">
        <v>18556</v>
      </c>
      <c r="D239" s="131" t="s">
        <v>12992</v>
      </c>
      <c r="E239" s="131" t="s">
        <v>12630</v>
      </c>
      <c r="F239" s="140">
        <v>103.11</v>
      </c>
    </row>
    <row r="240" spans="2:6">
      <c r="B240" s="139" t="s">
        <v>15865</v>
      </c>
      <c r="C240" s="131" t="s">
        <v>18557</v>
      </c>
      <c r="D240" s="131" t="s">
        <v>12993</v>
      </c>
      <c r="E240" s="131" t="s">
        <v>12630</v>
      </c>
      <c r="F240" s="140">
        <v>54.69</v>
      </c>
    </row>
    <row r="241" spans="2:6">
      <c r="B241" s="139" t="s">
        <v>15866</v>
      </c>
      <c r="C241" s="131" t="s">
        <v>18558</v>
      </c>
      <c r="D241" s="131" t="s">
        <v>12994</v>
      </c>
      <c r="E241" s="131" t="s">
        <v>12630</v>
      </c>
      <c r="F241" s="140">
        <v>77.900000000000006</v>
      </c>
    </row>
    <row r="242" spans="2:6">
      <c r="B242" s="139" t="s">
        <v>15867</v>
      </c>
      <c r="C242" s="131" t="s">
        <v>18559</v>
      </c>
      <c r="D242" s="131" t="s">
        <v>12995</v>
      </c>
      <c r="E242" s="131" t="s">
        <v>12630</v>
      </c>
      <c r="F242" s="140">
        <v>101.5</v>
      </c>
    </row>
    <row r="243" spans="2:6">
      <c r="B243" s="139" t="s">
        <v>15868</v>
      </c>
      <c r="C243" s="131" t="s">
        <v>18560</v>
      </c>
      <c r="D243" s="131" t="s">
        <v>12996</v>
      </c>
      <c r="E243" s="131" t="s">
        <v>12630</v>
      </c>
      <c r="F243" s="140">
        <v>54.08</v>
      </c>
    </row>
    <row r="244" spans="2:6">
      <c r="B244" s="139" t="s">
        <v>15869</v>
      </c>
      <c r="C244" s="131" t="s">
        <v>18561</v>
      </c>
      <c r="D244" s="131" t="s">
        <v>12997</v>
      </c>
      <c r="E244" s="131" t="s">
        <v>12630</v>
      </c>
      <c r="F244" s="140">
        <v>118.07</v>
      </c>
    </row>
    <row r="245" spans="2:6">
      <c r="B245" s="139" t="s">
        <v>15870</v>
      </c>
      <c r="C245" s="131" t="s">
        <v>18562</v>
      </c>
      <c r="D245" s="131" t="s">
        <v>12998</v>
      </c>
      <c r="E245" s="131" t="s">
        <v>12630</v>
      </c>
      <c r="F245" s="140">
        <v>96.14</v>
      </c>
    </row>
    <row r="246" spans="2:6">
      <c r="B246" s="139" t="s">
        <v>15871</v>
      </c>
      <c r="C246" s="131" t="s">
        <v>18563</v>
      </c>
      <c r="D246" s="131" t="s">
        <v>12999</v>
      </c>
      <c r="E246" s="131" t="s">
        <v>12630</v>
      </c>
      <c r="F246" s="140">
        <v>99.41</v>
      </c>
    </row>
    <row r="247" spans="2:6">
      <c r="B247" s="139" t="s">
        <v>15872</v>
      </c>
      <c r="C247" s="131" t="s">
        <v>18564</v>
      </c>
      <c r="D247" s="131" t="s">
        <v>13000</v>
      </c>
      <c r="E247" s="131" t="s">
        <v>12630</v>
      </c>
      <c r="F247" s="140">
        <v>468.57</v>
      </c>
    </row>
    <row r="248" spans="2:6">
      <c r="B248" s="139" t="s">
        <v>15873</v>
      </c>
      <c r="C248" s="131" t="s">
        <v>18565</v>
      </c>
      <c r="D248" s="131" t="s">
        <v>13001</v>
      </c>
      <c r="E248" s="131" t="s">
        <v>12630</v>
      </c>
      <c r="F248" s="140">
        <v>42.13</v>
      </c>
    </row>
    <row r="249" spans="2:6">
      <c r="B249" s="139" t="s">
        <v>15874</v>
      </c>
      <c r="C249" s="131" t="s">
        <v>18566</v>
      </c>
      <c r="D249" s="131" t="s">
        <v>13002</v>
      </c>
      <c r="E249" s="131" t="s">
        <v>12630</v>
      </c>
      <c r="F249" s="140">
        <v>40.32</v>
      </c>
    </row>
    <row r="250" spans="2:6">
      <c r="B250" s="139" t="s">
        <v>15875</v>
      </c>
      <c r="C250" s="131" t="s">
        <v>18567</v>
      </c>
      <c r="D250" s="131" t="s">
        <v>13003</v>
      </c>
      <c r="E250" s="131" t="s">
        <v>12630</v>
      </c>
      <c r="F250" s="140">
        <v>49.8</v>
      </c>
    </row>
    <row r="251" spans="2:6">
      <c r="B251" s="139" t="s">
        <v>15876</v>
      </c>
      <c r="C251" s="131" t="s">
        <v>18568</v>
      </c>
      <c r="D251" s="131" t="s">
        <v>13004</v>
      </c>
      <c r="E251" s="131" t="s">
        <v>12630</v>
      </c>
      <c r="F251" s="140">
        <v>48.44</v>
      </c>
    </row>
    <row r="252" spans="2:6">
      <c r="B252" s="139" t="s">
        <v>15877</v>
      </c>
      <c r="C252" s="131" t="s">
        <v>18569</v>
      </c>
      <c r="D252" s="131" t="s">
        <v>13005</v>
      </c>
      <c r="E252" s="131" t="s">
        <v>12630</v>
      </c>
      <c r="F252" s="140">
        <v>35.659999999999997</v>
      </c>
    </row>
    <row r="253" spans="2:6">
      <c r="B253" s="139" t="s">
        <v>15878</v>
      </c>
      <c r="C253" s="131" t="s">
        <v>18570</v>
      </c>
      <c r="D253" s="131" t="s">
        <v>13006</v>
      </c>
      <c r="E253" s="131" t="s">
        <v>12630</v>
      </c>
      <c r="F253" s="140">
        <v>34.409999999999997</v>
      </c>
    </row>
    <row r="254" spans="2:6">
      <c r="B254" s="139" t="s">
        <v>15879</v>
      </c>
      <c r="C254" s="131" t="s">
        <v>18571</v>
      </c>
      <c r="D254" s="131" t="s">
        <v>13007</v>
      </c>
      <c r="E254" s="131" t="s">
        <v>12630</v>
      </c>
      <c r="F254" s="140">
        <v>48.27</v>
      </c>
    </row>
    <row r="255" spans="2:6">
      <c r="B255" s="139" t="s">
        <v>15880</v>
      </c>
      <c r="C255" s="131" t="s">
        <v>18572</v>
      </c>
      <c r="D255" s="131" t="s">
        <v>13008</v>
      </c>
      <c r="E255" s="131" t="s">
        <v>12630</v>
      </c>
      <c r="F255" s="140">
        <v>75.510000000000005</v>
      </c>
    </row>
    <row r="256" spans="2:6">
      <c r="B256" s="139" t="s">
        <v>15881</v>
      </c>
      <c r="C256" s="131" t="s">
        <v>18573</v>
      </c>
      <c r="D256" s="131" t="s">
        <v>13009</v>
      </c>
      <c r="E256" s="131" t="s">
        <v>12630</v>
      </c>
      <c r="F256" s="140">
        <v>94.98</v>
      </c>
    </row>
    <row r="257" spans="2:6">
      <c r="B257" s="139" t="s">
        <v>15882</v>
      </c>
      <c r="C257" s="131" t="s">
        <v>18574</v>
      </c>
      <c r="D257" s="131" t="s">
        <v>13010</v>
      </c>
      <c r="E257" s="131" t="s">
        <v>12630</v>
      </c>
      <c r="F257" s="140">
        <v>40.85</v>
      </c>
    </row>
    <row r="258" spans="2:6">
      <c r="B258" s="139" t="s">
        <v>15883</v>
      </c>
      <c r="C258" s="131" t="s">
        <v>18575</v>
      </c>
      <c r="D258" s="131" t="s">
        <v>13011</v>
      </c>
      <c r="E258" s="131" t="s">
        <v>12630</v>
      </c>
      <c r="F258" s="140">
        <v>40.86</v>
      </c>
    </row>
    <row r="259" spans="2:6">
      <c r="B259" s="139" t="s">
        <v>15884</v>
      </c>
      <c r="C259" s="131" t="s">
        <v>18576</v>
      </c>
      <c r="D259" s="131" t="s">
        <v>13012</v>
      </c>
      <c r="E259" s="131" t="s">
        <v>12630</v>
      </c>
      <c r="F259" s="140">
        <v>31.44</v>
      </c>
    </row>
    <row r="260" spans="2:6">
      <c r="B260" s="139" t="s">
        <v>15885</v>
      </c>
      <c r="C260" s="131" t="s">
        <v>18577</v>
      </c>
      <c r="D260" s="131" t="s">
        <v>13013</v>
      </c>
      <c r="E260" s="131" t="s">
        <v>12630</v>
      </c>
      <c r="F260" s="140">
        <v>82.51</v>
      </c>
    </row>
    <row r="261" spans="2:6">
      <c r="B261" s="139" t="s">
        <v>15886</v>
      </c>
      <c r="C261" s="131" t="s">
        <v>18578</v>
      </c>
      <c r="D261" s="131" t="s">
        <v>13014</v>
      </c>
      <c r="E261" s="131" t="s">
        <v>12630</v>
      </c>
      <c r="F261" s="140">
        <v>150.63999999999999</v>
      </c>
    </row>
    <row r="262" spans="2:6">
      <c r="B262" s="139" t="s">
        <v>15887</v>
      </c>
      <c r="C262" s="131" t="s">
        <v>18579</v>
      </c>
      <c r="D262" s="131" t="s">
        <v>13015</v>
      </c>
      <c r="E262" s="131" t="s">
        <v>12630</v>
      </c>
      <c r="F262" s="140">
        <v>50.33</v>
      </c>
    </row>
    <row r="263" spans="2:6">
      <c r="B263" s="139" t="s">
        <v>15888</v>
      </c>
      <c r="C263" s="131" t="s">
        <v>18580</v>
      </c>
      <c r="D263" s="131" t="s">
        <v>13016</v>
      </c>
      <c r="E263" s="131" t="s">
        <v>12630</v>
      </c>
      <c r="F263" s="140">
        <v>54.62</v>
      </c>
    </row>
    <row r="264" spans="2:6">
      <c r="B264" s="139" t="s">
        <v>15889</v>
      </c>
      <c r="C264" s="131" t="s">
        <v>18581</v>
      </c>
      <c r="D264" s="131" t="s">
        <v>13017</v>
      </c>
      <c r="E264" s="131" t="s">
        <v>12630</v>
      </c>
      <c r="F264" s="140">
        <v>52.43</v>
      </c>
    </row>
    <row r="265" spans="2:6">
      <c r="B265" s="139" t="s">
        <v>15890</v>
      </c>
      <c r="C265" s="131" t="s">
        <v>18582</v>
      </c>
      <c r="D265" s="131" t="s">
        <v>13018</v>
      </c>
      <c r="E265" s="131" t="s">
        <v>12630</v>
      </c>
      <c r="F265" s="140">
        <v>92.76</v>
      </c>
    </row>
    <row r="266" spans="2:6">
      <c r="B266" s="139" t="s">
        <v>15891</v>
      </c>
      <c r="C266" s="131" t="s">
        <v>18583</v>
      </c>
      <c r="D266" s="131" t="s">
        <v>13019</v>
      </c>
      <c r="E266" s="131" t="s">
        <v>12630</v>
      </c>
      <c r="F266" s="140">
        <v>88.68</v>
      </c>
    </row>
    <row r="267" spans="2:6">
      <c r="B267" s="139" t="s">
        <v>15892</v>
      </c>
      <c r="C267" s="131" t="s">
        <v>18584</v>
      </c>
      <c r="D267" s="131" t="s">
        <v>13020</v>
      </c>
      <c r="E267" s="131" t="s">
        <v>12630</v>
      </c>
      <c r="F267" s="140">
        <v>40.159999999999997</v>
      </c>
    </row>
    <row r="268" spans="2:6">
      <c r="B268" s="139" t="s">
        <v>15893</v>
      </c>
      <c r="C268" s="131" t="s">
        <v>18585</v>
      </c>
      <c r="D268" s="131" t="s">
        <v>13021</v>
      </c>
      <c r="E268" s="131" t="s">
        <v>12630</v>
      </c>
      <c r="F268" s="140">
        <v>43.95</v>
      </c>
    </row>
    <row r="269" spans="2:6">
      <c r="B269" s="139" t="s">
        <v>15894</v>
      </c>
      <c r="C269" s="131" t="s">
        <v>18586</v>
      </c>
      <c r="D269" s="131" t="s">
        <v>13022</v>
      </c>
      <c r="E269" s="131" t="s">
        <v>12630</v>
      </c>
      <c r="F269" s="140">
        <v>44.19</v>
      </c>
    </row>
    <row r="270" spans="2:6">
      <c r="B270" s="139" t="s">
        <v>15895</v>
      </c>
      <c r="C270" s="131" t="s">
        <v>18587</v>
      </c>
      <c r="D270" s="131" t="s">
        <v>13023</v>
      </c>
      <c r="E270" s="131" t="s">
        <v>12630</v>
      </c>
      <c r="F270" s="140">
        <v>51.02</v>
      </c>
    </row>
    <row r="271" spans="2:6">
      <c r="B271" s="139" t="s">
        <v>15896</v>
      </c>
      <c r="C271" s="131" t="s">
        <v>18588</v>
      </c>
      <c r="D271" s="131" t="s">
        <v>13024</v>
      </c>
      <c r="E271" s="131" t="s">
        <v>12630</v>
      </c>
      <c r="F271" s="140">
        <v>52.47</v>
      </c>
    </row>
    <row r="272" spans="2:6">
      <c r="B272" s="139" t="s">
        <v>15897</v>
      </c>
      <c r="C272" s="131" t="s">
        <v>18589</v>
      </c>
      <c r="D272" s="131" t="s">
        <v>13025</v>
      </c>
      <c r="E272" s="131" t="s">
        <v>12630</v>
      </c>
      <c r="F272" s="140">
        <v>36.43</v>
      </c>
    </row>
    <row r="273" spans="2:6">
      <c r="B273" s="139" t="s">
        <v>15898</v>
      </c>
      <c r="C273" s="131" t="s">
        <v>18590</v>
      </c>
      <c r="D273" s="131" t="s">
        <v>13026</v>
      </c>
      <c r="E273" s="131" t="s">
        <v>12630</v>
      </c>
      <c r="F273" s="140">
        <v>35.700000000000003</v>
      </c>
    </row>
    <row r="274" spans="2:6">
      <c r="B274" s="139" t="s">
        <v>15899</v>
      </c>
      <c r="C274" s="131" t="s">
        <v>18591</v>
      </c>
      <c r="D274" s="131" t="s">
        <v>13027</v>
      </c>
      <c r="E274" s="131" t="s">
        <v>12630</v>
      </c>
      <c r="F274" s="140">
        <v>807.01</v>
      </c>
    </row>
    <row r="275" spans="2:6">
      <c r="B275" s="139" t="s">
        <v>15900</v>
      </c>
      <c r="C275" s="131" t="s">
        <v>18592</v>
      </c>
      <c r="D275" s="131" t="s">
        <v>13028</v>
      </c>
      <c r="E275" s="131" t="s">
        <v>12630</v>
      </c>
      <c r="F275" s="140">
        <v>783.47</v>
      </c>
    </row>
    <row r="276" spans="2:6">
      <c r="B276" s="139" t="s">
        <v>15901</v>
      </c>
      <c r="C276" s="131" t="s">
        <v>18593</v>
      </c>
      <c r="D276" s="131" t="s">
        <v>13029</v>
      </c>
      <c r="E276" s="131" t="s">
        <v>12630</v>
      </c>
      <c r="F276" s="140">
        <v>85.52</v>
      </c>
    </row>
    <row r="277" spans="2:6">
      <c r="B277" s="139" t="s">
        <v>15902</v>
      </c>
      <c r="C277" s="131" t="s">
        <v>18594</v>
      </c>
      <c r="D277" s="131" t="s">
        <v>13030</v>
      </c>
      <c r="E277" s="131" t="s">
        <v>12630</v>
      </c>
      <c r="F277" s="140">
        <v>74.78</v>
      </c>
    </row>
    <row r="278" spans="2:6">
      <c r="B278" s="139" t="s">
        <v>15903</v>
      </c>
      <c r="C278" s="131" t="s">
        <v>18595</v>
      </c>
      <c r="D278" s="131" t="s">
        <v>13031</v>
      </c>
      <c r="E278" s="131" t="s">
        <v>12630</v>
      </c>
      <c r="F278" s="140">
        <v>96.26</v>
      </c>
    </row>
    <row r="279" spans="2:6">
      <c r="B279" s="139">
        <v>304</v>
      </c>
      <c r="C279" s="131" t="s">
        <v>12936</v>
      </c>
      <c r="D279" s="131" t="s">
        <v>13032</v>
      </c>
      <c r="E279" s="131" t="s">
        <v>12950</v>
      </c>
      <c r="F279" s="140"/>
    </row>
    <row r="280" spans="2:6">
      <c r="B280" s="139" t="s">
        <v>15904</v>
      </c>
      <c r="C280" s="131" t="s">
        <v>18596</v>
      </c>
      <c r="D280" s="131" t="s">
        <v>13033</v>
      </c>
      <c r="E280" s="131" t="s">
        <v>12808</v>
      </c>
      <c r="F280" s="140">
        <v>250.58</v>
      </c>
    </row>
    <row r="281" spans="2:6">
      <c r="B281" s="139" t="s">
        <v>15905</v>
      </c>
      <c r="C281" s="131" t="s">
        <v>18597</v>
      </c>
      <c r="D281" s="131" t="s">
        <v>13034</v>
      </c>
      <c r="E281" s="131" t="s">
        <v>12808</v>
      </c>
      <c r="F281" s="140">
        <v>283.70999999999998</v>
      </c>
    </row>
    <row r="282" spans="2:6">
      <c r="B282" s="139" t="s">
        <v>15906</v>
      </c>
      <c r="C282" s="131" t="s">
        <v>18598</v>
      </c>
      <c r="D282" s="131" t="s">
        <v>13035</v>
      </c>
      <c r="E282" s="131" t="s">
        <v>12808</v>
      </c>
      <c r="F282" s="140">
        <v>189.95</v>
      </c>
    </row>
    <row r="283" spans="2:6">
      <c r="B283" s="139" t="s">
        <v>15907</v>
      </c>
      <c r="C283" s="131" t="s">
        <v>18599</v>
      </c>
      <c r="D283" s="131" t="s">
        <v>13036</v>
      </c>
      <c r="E283" s="131" t="s">
        <v>12808</v>
      </c>
      <c r="F283" s="140">
        <v>190.82</v>
      </c>
    </row>
    <row r="284" spans="2:6">
      <c r="B284" s="139" t="s">
        <v>15908</v>
      </c>
      <c r="C284" s="131" t="s">
        <v>18600</v>
      </c>
      <c r="D284" s="131" t="s">
        <v>13037</v>
      </c>
      <c r="E284" s="131" t="s">
        <v>12630</v>
      </c>
      <c r="F284" s="140">
        <v>8.36</v>
      </c>
    </row>
    <row r="285" spans="2:6">
      <c r="B285" s="139" t="s">
        <v>15909</v>
      </c>
      <c r="C285" s="131" t="s">
        <v>18601</v>
      </c>
      <c r="D285" s="131" t="s">
        <v>13038</v>
      </c>
      <c r="E285" s="131" t="s">
        <v>13039</v>
      </c>
      <c r="F285" s="140">
        <v>41.29</v>
      </c>
    </row>
    <row r="286" spans="2:6">
      <c r="B286" s="139" t="s">
        <v>15910</v>
      </c>
      <c r="C286" s="131" t="s">
        <v>18602</v>
      </c>
      <c r="D286" s="131" t="s">
        <v>13040</v>
      </c>
      <c r="E286" s="131" t="s">
        <v>12630</v>
      </c>
      <c r="F286" s="140">
        <v>6.52</v>
      </c>
    </row>
    <row r="287" spans="2:6">
      <c r="B287" s="139" t="s">
        <v>15911</v>
      </c>
      <c r="C287" s="131" t="s">
        <v>12936</v>
      </c>
      <c r="D287" s="131" t="s">
        <v>13041</v>
      </c>
      <c r="E287" s="131" t="s">
        <v>13042</v>
      </c>
      <c r="F287" s="140">
        <v>3.75</v>
      </c>
    </row>
    <row r="288" spans="2:6">
      <c r="B288" s="139" t="s">
        <v>15912</v>
      </c>
      <c r="C288" s="131" t="s">
        <v>12936</v>
      </c>
      <c r="D288" s="131" t="s">
        <v>13043</v>
      </c>
      <c r="E288" s="131" t="s">
        <v>13044</v>
      </c>
      <c r="F288" s="140">
        <v>12</v>
      </c>
    </row>
    <row r="289" spans="2:6">
      <c r="B289" s="139" t="s">
        <v>15913</v>
      </c>
      <c r="C289" s="131" t="s">
        <v>18603</v>
      </c>
      <c r="D289" s="131" t="s">
        <v>13045</v>
      </c>
      <c r="E289" s="131" t="s">
        <v>12630</v>
      </c>
      <c r="F289" s="140">
        <v>6.57</v>
      </c>
    </row>
    <row r="290" spans="2:6">
      <c r="B290" s="139" t="s">
        <v>15914</v>
      </c>
      <c r="C290" s="131" t="s">
        <v>18604</v>
      </c>
      <c r="D290" s="131" t="s">
        <v>13046</v>
      </c>
      <c r="E290" s="131" t="s">
        <v>12630</v>
      </c>
      <c r="F290" s="140">
        <v>11.25</v>
      </c>
    </row>
    <row r="291" spans="2:6">
      <c r="B291" s="139" t="s">
        <v>15915</v>
      </c>
      <c r="C291" s="131" t="s">
        <v>12936</v>
      </c>
      <c r="D291" s="131" t="s">
        <v>13047</v>
      </c>
      <c r="E291" s="131" t="s">
        <v>12808</v>
      </c>
      <c r="F291" s="140">
        <v>7.38</v>
      </c>
    </row>
    <row r="292" spans="2:6">
      <c r="B292" s="139" t="s">
        <v>15916</v>
      </c>
      <c r="C292" s="131" t="s">
        <v>18605</v>
      </c>
      <c r="D292" s="131" t="s">
        <v>13048</v>
      </c>
      <c r="E292" s="131" t="s">
        <v>12630</v>
      </c>
      <c r="F292" s="140">
        <v>4.5199999999999996</v>
      </c>
    </row>
    <row r="293" spans="2:6">
      <c r="B293" s="139" t="s">
        <v>15917</v>
      </c>
      <c r="C293" s="131" t="s">
        <v>18606</v>
      </c>
      <c r="D293" s="131" t="s">
        <v>13049</v>
      </c>
      <c r="E293" s="131" t="s">
        <v>12630</v>
      </c>
      <c r="F293" s="140">
        <v>6.42</v>
      </c>
    </row>
    <row r="294" spans="2:6">
      <c r="B294" s="139">
        <v>305</v>
      </c>
      <c r="C294" s="131" t="s">
        <v>12936</v>
      </c>
      <c r="D294" s="131" t="s">
        <v>13050</v>
      </c>
      <c r="E294" s="131" t="s">
        <v>12950</v>
      </c>
      <c r="F294" s="140"/>
    </row>
    <row r="295" spans="2:6">
      <c r="B295" s="139" t="s">
        <v>15918</v>
      </c>
      <c r="C295" s="131" t="s">
        <v>18607</v>
      </c>
      <c r="D295" s="131" t="s">
        <v>13051</v>
      </c>
      <c r="E295" s="131" t="s">
        <v>12941</v>
      </c>
      <c r="F295" s="140">
        <v>296.55</v>
      </c>
    </row>
    <row r="296" spans="2:6">
      <c r="B296" s="139" t="s">
        <v>15919</v>
      </c>
      <c r="C296" s="131" t="s">
        <v>18608</v>
      </c>
      <c r="D296" s="131" t="s">
        <v>13052</v>
      </c>
      <c r="E296" s="131" t="s">
        <v>12941</v>
      </c>
      <c r="F296" s="140">
        <v>2201.6999999999998</v>
      </c>
    </row>
    <row r="297" spans="2:6">
      <c r="B297" s="139" t="s">
        <v>15920</v>
      </c>
      <c r="C297" s="131" t="s">
        <v>18609</v>
      </c>
      <c r="D297" s="131" t="s">
        <v>13053</v>
      </c>
      <c r="E297" s="131" t="s">
        <v>12941</v>
      </c>
      <c r="F297" s="140">
        <v>58.82</v>
      </c>
    </row>
    <row r="298" spans="2:6">
      <c r="B298" s="139" t="s">
        <v>15921</v>
      </c>
      <c r="C298" s="131" t="s">
        <v>18610</v>
      </c>
      <c r="D298" s="131" t="s">
        <v>13054</v>
      </c>
      <c r="E298" s="131" t="s">
        <v>12941</v>
      </c>
      <c r="F298" s="140">
        <v>127.94</v>
      </c>
    </row>
    <row r="299" spans="2:6">
      <c r="B299" s="139" t="s">
        <v>15922</v>
      </c>
      <c r="C299" s="131" t="s">
        <v>18611</v>
      </c>
      <c r="D299" s="131" t="s">
        <v>13055</v>
      </c>
      <c r="E299" s="131" t="s">
        <v>12941</v>
      </c>
      <c r="F299" s="140">
        <v>100.84</v>
      </c>
    </row>
    <row r="300" spans="2:6">
      <c r="B300" s="139" t="s">
        <v>15923</v>
      </c>
      <c r="C300" s="131" t="s">
        <v>18612</v>
      </c>
      <c r="D300" s="131" t="s">
        <v>13056</v>
      </c>
      <c r="E300" s="131" t="s">
        <v>12941</v>
      </c>
      <c r="F300" s="140">
        <v>35.950000000000003</v>
      </c>
    </row>
    <row r="301" spans="2:6">
      <c r="B301" s="139" t="s">
        <v>15924</v>
      </c>
      <c r="C301" s="131" t="s">
        <v>18613</v>
      </c>
      <c r="D301" s="131" t="s">
        <v>13057</v>
      </c>
      <c r="E301" s="131" t="s">
        <v>12941</v>
      </c>
      <c r="F301" s="140">
        <v>200.41</v>
      </c>
    </row>
    <row r="302" spans="2:6">
      <c r="B302" s="139" t="s">
        <v>15925</v>
      </c>
      <c r="C302" s="131" t="s">
        <v>18614</v>
      </c>
      <c r="D302" s="131" t="s">
        <v>13058</v>
      </c>
      <c r="E302" s="131" t="s">
        <v>12941</v>
      </c>
      <c r="F302" s="140">
        <v>45.59</v>
      </c>
    </row>
    <row r="303" spans="2:6">
      <c r="B303" s="139" t="s">
        <v>15926</v>
      </c>
      <c r="C303" s="131" t="s">
        <v>18615</v>
      </c>
      <c r="D303" s="131" t="s">
        <v>13059</v>
      </c>
      <c r="E303" s="131" t="s">
        <v>12808</v>
      </c>
      <c r="F303" s="140">
        <v>89.15</v>
      </c>
    </row>
    <row r="304" spans="2:6">
      <c r="B304" s="139" t="s">
        <v>15927</v>
      </c>
      <c r="C304" s="131" t="s">
        <v>18616</v>
      </c>
      <c r="D304" s="131" t="s">
        <v>13060</v>
      </c>
      <c r="E304" s="131" t="s">
        <v>12808</v>
      </c>
      <c r="F304" s="140">
        <v>137.13999999999999</v>
      </c>
    </row>
    <row r="305" spans="2:6">
      <c r="B305" s="139" t="s">
        <v>15928</v>
      </c>
      <c r="C305" s="131" t="s">
        <v>18617</v>
      </c>
      <c r="D305" s="131" t="s">
        <v>13061</v>
      </c>
      <c r="E305" s="131" t="s">
        <v>12808</v>
      </c>
      <c r="F305" s="140">
        <v>124.6</v>
      </c>
    </row>
    <row r="306" spans="2:6">
      <c r="B306" s="139" t="s">
        <v>15929</v>
      </c>
      <c r="C306" s="131" t="s">
        <v>18618</v>
      </c>
      <c r="D306" s="131" t="s">
        <v>13062</v>
      </c>
      <c r="E306" s="131" t="s">
        <v>12808</v>
      </c>
      <c r="F306" s="140">
        <v>53.59</v>
      </c>
    </row>
    <row r="307" spans="2:6">
      <c r="B307" s="139" t="s">
        <v>15930</v>
      </c>
      <c r="C307" s="131" t="s">
        <v>18619</v>
      </c>
      <c r="D307" s="131" t="s">
        <v>13063</v>
      </c>
      <c r="E307" s="131" t="s">
        <v>12808</v>
      </c>
      <c r="F307" s="140">
        <v>193.02</v>
      </c>
    </row>
    <row r="308" spans="2:6">
      <c r="B308" s="139" t="s">
        <v>15931</v>
      </c>
      <c r="C308" s="131" t="s">
        <v>18620</v>
      </c>
      <c r="D308" s="131" t="s">
        <v>13064</v>
      </c>
      <c r="E308" s="131" t="s">
        <v>12808</v>
      </c>
      <c r="F308" s="140">
        <v>244.84</v>
      </c>
    </row>
    <row r="309" spans="2:6">
      <c r="B309" s="139" t="s">
        <v>15932</v>
      </c>
      <c r="C309" s="131" t="s">
        <v>18621</v>
      </c>
      <c r="D309" s="131" t="s">
        <v>13065</v>
      </c>
      <c r="E309" s="131" t="s">
        <v>12808</v>
      </c>
      <c r="F309" s="140">
        <v>73.5</v>
      </c>
    </row>
    <row r="310" spans="2:6">
      <c r="B310" s="139" t="s">
        <v>15933</v>
      </c>
      <c r="C310" s="131" t="s">
        <v>18622</v>
      </c>
      <c r="D310" s="131" t="s">
        <v>13066</v>
      </c>
      <c r="E310" s="131" t="s">
        <v>12941</v>
      </c>
      <c r="F310" s="140">
        <v>35.17</v>
      </c>
    </row>
    <row r="311" spans="2:6">
      <c r="B311" s="139" t="s">
        <v>15934</v>
      </c>
      <c r="C311" s="131" t="s">
        <v>18623</v>
      </c>
      <c r="D311" s="131" t="s">
        <v>13067</v>
      </c>
      <c r="E311" s="131" t="s">
        <v>12941</v>
      </c>
      <c r="F311" s="140">
        <v>447.17</v>
      </c>
    </row>
    <row r="312" spans="2:6">
      <c r="B312" s="139" t="s">
        <v>15935</v>
      </c>
      <c r="C312" s="131" t="s">
        <v>18624</v>
      </c>
      <c r="D312" s="131" t="s">
        <v>13068</v>
      </c>
      <c r="E312" s="131" t="s">
        <v>12941</v>
      </c>
      <c r="F312" s="140">
        <v>354.17</v>
      </c>
    </row>
    <row r="313" spans="2:6">
      <c r="B313" s="139" t="s">
        <v>15936</v>
      </c>
      <c r="C313" s="131" t="s">
        <v>18625</v>
      </c>
      <c r="D313" s="131" t="s">
        <v>13069</v>
      </c>
      <c r="E313" s="131" t="s">
        <v>12941</v>
      </c>
      <c r="F313" s="140">
        <v>95.49</v>
      </c>
    </row>
    <row r="314" spans="2:6">
      <c r="B314" s="139" t="s">
        <v>15937</v>
      </c>
      <c r="C314" s="131" t="s">
        <v>18626</v>
      </c>
      <c r="D314" s="131" t="s">
        <v>13070</v>
      </c>
      <c r="E314" s="131" t="s">
        <v>12941</v>
      </c>
      <c r="F314" s="140">
        <v>95.49</v>
      </c>
    </row>
    <row r="315" spans="2:6">
      <c r="B315" s="139" t="s">
        <v>15938</v>
      </c>
      <c r="C315" s="131" t="s">
        <v>18627</v>
      </c>
      <c r="D315" s="131" t="s">
        <v>13071</v>
      </c>
      <c r="E315" s="131" t="s">
        <v>12941</v>
      </c>
      <c r="F315" s="140">
        <v>315.33999999999997</v>
      </c>
    </row>
    <row r="316" spans="2:6">
      <c r="B316" s="139" t="s">
        <v>15939</v>
      </c>
      <c r="C316" s="131" t="s">
        <v>18628</v>
      </c>
      <c r="D316" s="131" t="s">
        <v>13072</v>
      </c>
      <c r="E316" s="131" t="s">
        <v>12941</v>
      </c>
      <c r="F316" s="140">
        <v>26.51</v>
      </c>
    </row>
    <row r="317" spans="2:6">
      <c r="B317" s="139" t="s">
        <v>15940</v>
      </c>
      <c r="C317" s="131" t="s">
        <v>18629</v>
      </c>
      <c r="D317" s="131" t="s">
        <v>13073</v>
      </c>
      <c r="E317" s="131" t="s">
        <v>12941</v>
      </c>
      <c r="F317" s="140">
        <v>925.78</v>
      </c>
    </row>
    <row r="318" spans="2:6">
      <c r="B318" s="139" t="s">
        <v>15941</v>
      </c>
      <c r="C318" s="131" t="s">
        <v>18630</v>
      </c>
      <c r="D318" s="131" t="s">
        <v>13074</v>
      </c>
      <c r="E318" s="131" t="s">
        <v>12941</v>
      </c>
      <c r="F318" s="140">
        <v>1549.78</v>
      </c>
    </row>
    <row r="319" spans="2:6">
      <c r="B319" s="139" t="s">
        <v>15942</v>
      </c>
      <c r="C319" s="131" t="s">
        <v>18631</v>
      </c>
      <c r="D319" s="131" t="s">
        <v>13075</v>
      </c>
      <c r="E319" s="131" t="s">
        <v>12941</v>
      </c>
      <c r="F319" s="140">
        <v>1314.78</v>
      </c>
    </row>
    <row r="320" spans="2:6">
      <c r="B320" s="139" t="s">
        <v>15943</v>
      </c>
      <c r="C320" s="131" t="s">
        <v>18632</v>
      </c>
      <c r="D320" s="131" t="s">
        <v>13076</v>
      </c>
      <c r="E320" s="131" t="s">
        <v>12941</v>
      </c>
      <c r="F320" s="140">
        <v>613.78</v>
      </c>
    </row>
    <row r="321" spans="2:6">
      <c r="B321" s="139" t="s">
        <v>15944</v>
      </c>
      <c r="C321" s="131" t="s">
        <v>18633</v>
      </c>
      <c r="D321" s="131" t="s">
        <v>13077</v>
      </c>
      <c r="E321" s="131" t="s">
        <v>12941</v>
      </c>
      <c r="F321" s="140">
        <v>2233.8000000000002</v>
      </c>
    </row>
    <row r="322" spans="2:6">
      <c r="B322" s="139" t="s">
        <v>15945</v>
      </c>
      <c r="C322" s="131" t="s">
        <v>18634</v>
      </c>
      <c r="D322" s="131" t="s">
        <v>13078</v>
      </c>
      <c r="E322" s="131" t="s">
        <v>12941</v>
      </c>
      <c r="F322" s="140">
        <v>4813.3500000000004</v>
      </c>
    </row>
    <row r="323" spans="2:6">
      <c r="B323" s="139" t="s">
        <v>15946</v>
      </c>
      <c r="C323" s="131" t="s">
        <v>18635</v>
      </c>
      <c r="D323" s="131" t="s">
        <v>13079</v>
      </c>
      <c r="E323" s="131" t="s">
        <v>12941</v>
      </c>
      <c r="F323" s="140">
        <v>773.78</v>
      </c>
    </row>
    <row r="324" spans="2:6">
      <c r="B324" s="139" t="s">
        <v>15947</v>
      </c>
      <c r="C324" s="131" t="s">
        <v>18636</v>
      </c>
      <c r="D324" s="131" t="s">
        <v>13080</v>
      </c>
      <c r="E324" s="131" t="s">
        <v>12941</v>
      </c>
      <c r="F324" s="140">
        <v>97.2</v>
      </c>
    </row>
    <row r="325" spans="2:6">
      <c r="B325" s="139" t="s">
        <v>15948</v>
      </c>
      <c r="C325" s="131" t="s">
        <v>18637</v>
      </c>
      <c r="D325" s="131" t="s">
        <v>13081</v>
      </c>
      <c r="E325" s="131" t="s">
        <v>12941</v>
      </c>
      <c r="F325" s="140">
        <v>162.78</v>
      </c>
    </row>
    <row r="326" spans="2:6">
      <c r="B326" s="139" t="s">
        <v>15949</v>
      </c>
      <c r="C326" s="131" t="s">
        <v>18638</v>
      </c>
      <c r="D326" s="131" t="s">
        <v>13082</v>
      </c>
      <c r="E326" s="131" t="s">
        <v>12941</v>
      </c>
      <c r="F326" s="140">
        <v>138.19</v>
      </c>
    </row>
    <row r="327" spans="2:6">
      <c r="B327" s="139" t="s">
        <v>15950</v>
      </c>
      <c r="C327" s="131" t="s">
        <v>18639</v>
      </c>
      <c r="D327" s="131" t="s">
        <v>13083</v>
      </c>
      <c r="E327" s="131" t="s">
        <v>12941</v>
      </c>
      <c r="F327" s="140">
        <v>52.2</v>
      </c>
    </row>
    <row r="328" spans="2:6">
      <c r="B328" s="139" t="s">
        <v>15951</v>
      </c>
      <c r="C328" s="131" t="s">
        <v>18640</v>
      </c>
      <c r="D328" s="131" t="s">
        <v>13084</v>
      </c>
      <c r="E328" s="131" t="s">
        <v>12941</v>
      </c>
      <c r="F328" s="140">
        <v>271.48</v>
      </c>
    </row>
    <row r="329" spans="2:6">
      <c r="B329" s="139" t="s">
        <v>15952</v>
      </c>
      <c r="C329" s="131" t="s">
        <v>18641</v>
      </c>
      <c r="D329" s="131" t="s">
        <v>13085</v>
      </c>
      <c r="E329" s="131" t="s">
        <v>12941</v>
      </c>
      <c r="F329" s="140">
        <v>289.2</v>
      </c>
    </row>
    <row r="330" spans="2:6">
      <c r="B330" s="139" t="s">
        <v>15953</v>
      </c>
      <c r="C330" s="131" t="s">
        <v>18642</v>
      </c>
      <c r="D330" s="131" t="s">
        <v>13086</v>
      </c>
      <c r="E330" s="131" t="s">
        <v>12941</v>
      </c>
      <c r="F330" s="140">
        <v>67.2</v>
      </c>
    </row>
    <row r="331" spans="2:6">
      <c r="B331" s="139" t="s">
        <v>15954</v>
      </c>
      <c r="C331" s="131" t="s">
        <v>18643</v>
      </c>
      <c r="D331" s="131" t="s">
        <v>13087</v>
      </c>
      <c r="E331" s="131" t="s">
        <v>12941</v>
      </c>
      <c r="F331" s="140">
        <v>54.4</v>
      </c>
    </row>
    <row r="332" spans="2:6">
      <c r="B332" s="139" t="s">
        <v>15955</v>
      </c>
      <c r="C332" s="131" t="s">
        <v>18644</v>
      </c>
      <c r="D332" s="131" t="s">
        <v>13088</v>
      </c>
      <c r="E332" s="131" t="s">
        <v>12941</v>
      </c>
      <c r="F332" s="140">
        <v>109.63</v>
      </c>
    </row>
    <row r="333" spans="2:6">
      <c r="B333" s="139" t="s">
        <v>15956</v>
      </c>
      <c r="C333" s="131" t="s">
        <v>18645</v>
      </c>
      <c r="D333" s="131" t="s">
        <v>13089</v>
      </c>
      <c r="E333" s="131" t="s">
        <v>12941</v>
      </c>
      <c r="F333" s="140">
        <v>98.14</v>
      </c>
    </row>
    <row r="334" spans="2:6">
      <c r="B334" s="139" t="s">
        <v>15957</v>
      </c>
      <c r="C334" s="131" t="s">
        <v>18646</v>
      </c>
      <c r="D334" s="131" t="s">
        <v>13090</v>
      </c>
      <c r="E334" s="131" t="s">
        <v>12941</v>
      </c>
      <c r="F334" s="140">
        <v>41.56</v>
      </c>
    </row>
    <row r="335" spans="2:6">
      <c r="B335" s="139" t="s">
        <v>15958</v>
      </c>
      <c r="C335" s="131" t="s">
        <v>18647</v>
      </c>
      <c r="D335" s="131" t="s">
        <v>13091</v>
      </c>
      <c r="E335" s="131" t="s">
        <v>12941</v>
      </c>
      <c r="F335" s="140">
        <v>148.47</v>
      </c>
    </row>
    <row r="336" spans="2:6">
      <c r="B336" s="139" t="s">
        <v>15959</v>
      </c>
      <c r="C336" s="131" t="s">
        <v>18648</v>
      </c>
      <c r="D336" s="131" t="s">
        <v>13092</v>
      </c>
      <c r="E336" s="131" t="s">
        <v>12941</v>
      </c>
      <c r="F336" s="140">
        <v>231.63</v>
      </c>
    </row>
    <row r="337" spans="2:6">
      <c r="B337" s="139" t="s">
        <v>15960</v>
      </c>
      <c r="C337" s="131" t="s">
        <v>18649</v>
      </c>
      <c r="D337" s="131" t="s">
        <v>13093</v>
      </c>
      <c r="E337" s="131" t="s">
        <v>12941</v>
      </c>
      <c r="F337" s="140">
        <v>44.5</v>
      </c>
    </row>
    <row r="338" spans="2:6">
      <c r="B338" s="139" t="s">
        <v>15961</v>
      </c>
      <c r="C338" s="131" t="s">
        <v>18650</v>
      </c>
      <c r="D338" s="131" t="s">
        <v>13094</v>
      </c>
      <c r="E338" s="131" t="s">
        <v>12941</v>
      </c>
      <c r="F338" s="140">
        <v>214.08</v>
      </c>
    </row>
    <row r="339" spans="2:6">
      <c r="B339" s="139" t="s">
        <v>15962</v>
      </c>
      <c r="C339" s="131" t="s">
        <v>18651</v>
      </c>
      <c r="D339" s="131" t="s">
        <v>13095</v>
      </c>
      <c r="E339" s="131" t="s">
        <v>12941</v>
      </c>
      <c r="F339" s="140">
        <v>159.08000000000001</v>
      </c>
    </row>
    <row r="340" spans="2:6">
      <c r="B340" s="139">
        <v>306</v>
      </c>
      <c r="C340" s="131" t="s">
        <v>12936</v>
      </c>
      <c r="D340" s="131" t="s">
        <v>13096</v>
      </c>
      <c r="E340" s="131" t="s">
        <v>12950</v>
      </c>
      <c r="F340" s="140"/>
    </row>
    <row r="341" spans="2:6">
      <c r="B341" s="139" t="s">
        <v>15963</v>
      </c>
      <c r="C341" s="131" t="s">
        <v>18652</v>
      </c>
      <c r="D341" s="131" t="s">
        <v>13097</v>
      </c>
      <c r="E341" s="131" t="s">
        <v>13098</v>
      </c>
      <c r="F341" s="140">
        <v>9.3000000000000007</v>
      </c>
    </row>
    <row r="342" spans="2:6">
      <c r="B342" s="139" t="s">
        <v>15964</v>
      </c>
      <c r="C342" s="131" t="s">
        <v>18653</v>
      </c>
      <c r="D342" s="131" t="s">
        <v>13099</v>
      </c>
      <c r="E342" s="131" t="s">
        <v>13098</v>
      </c>
      <c r="F342" s="140">
        <v>8.74</v>
      </c>
    </row>
    <row r="343" spans="2:6">
      <c r="B343" s="139" t="s">
        <v>15965</v>
      </c>
      <c r="C343" s="131" t="s">
        <v>18654</v>
      </c>
      <c r="D343" s="131" t="s">
        <v>13100</v>
      </c>
      <c r="E343" s="131" t="s">
        <v>13098</v>
      </c>
      <c r="F343" s="140">
        <v>7.02</v>
      </c>
    </row>
    <row r="344" spans="2:6">
      <c r="B344" s="139" t="s">
        <v>15966</v>
      </c>
      <c r="C344" s="131" t="s">
        <v>18655</v>
      </c>
      <c r="D344" s="131" t="s">
        <v>13101</v>
      </c>
      <c r="E344" s="131" t="s">
        <v>13098</v>
      </c>
      <c r="F344" s="140">
        <v>7.6</v>
      </c>
    </row>
    <row r="345" spans="2:6">
      <c r="B345" s="139" t="s">
        <v>15967</v>
      </c>
      <c r="C345" s="131" t="s">
        <v>18656</v>
      </c>
      <c r="D345" s="131" t="s">
        <v>13102</v>
      </c>
      <c r="E345" s="131" t="s">
        <v>13098</v>
      </c>
      <c r="F345" s="140">
        <v>7.49</v>
      </c>
    </row>
    <row r="346" spans="2:6">
      <c r="B346" s="139" t="s">
        <v>15968</v>
      </c>
      <c r="C346" s="131" t="s">
        <v>18657</v>
      </c>
      <c r="D346" s="131" t="s">
        <v>13103</v>
      </c>
      <c r="E346" s="131" t="s">
        <v>13098</v>
      </c>
      <c r="F346" s="140">
        <v>7.41</v>
      </c>
    </row>
    <row r="347" spans="2:6">
      <c r="B347" s="139">
        <v>308</v>
      </c>
      <c r="C347" s="131" t="s">
        <v>12936</v>
      </c>
      <c r="D347" s="131" t="s">
        <v>13104</v>
      </c>
      <c r="E347" s="131" t="s">
        <v>12950</v>
      </c>
      <c r="F347" s="140"/>
    </row>
    <row r="348" spans="2:6">
      <c r="B348" s="139" t="s">
        <v>15969</v>
      </c>
      <c r="C348" s="131" t="s">
        <v>18658</v>
      </c>
      <c r="D348" s="131" t="s">
        <v>13105</v>
      </c>
      <c r="E348" s="131" t="s">
        <v>12630</v>
      </c>
      <c r="F348" s="140">
        <v>1076.06</v>
      </c>
    </row>
    <row r="349" spans="2:6">
      <c r="B349" s="139" t="s">
        <v>15970</v>
      </c>
      <c r="C349" s="131" t="s">
        <v>18659</v>
      </c>
      <c r="D349" s="131" t="s">
        <v>13106</v>
      </c>
      <c r="E349" s="131" t="s">
        <v>12630</v>
      </c>
      <c r="F349" s="140">
        <v>198.51</v>
      </c>
    </row>
    <row r="350" spans="2:6">
      <c r="B350" s="139" t="s">
        <v>15971</v>
      </c>
      <c r="C350" s="131" t="s">
        <v>18660</v>
      </c>
      <c r="D350" s="131" t="s">
        <v>13107</v>
      </c>
      <c r="E350" s="131" t="s">
        <v>12630</v>
      </c>
      <c r="F350" s="140">
        <v>216.35</v>
      </c>
    </row>
    <row r="351" spans="2:6">
      <c r="B351" s="139" t="s">
        <v>15972</v>
      </c>
      <c r="C351" s="131" t="s">
        <v>18661</v>
      </c>
      <c r="D351" s="131" t="s">
        <v>13108</v>
      </c>
      <c r="E351" s="131" t="s">
        <v>12630</v>
      </c>
      <c r="F351" s="140">
        <v>212</v>
      </c>
    </row>
    <row r="352" spans="2:6">
      <c r="B352" s="139" t="s">
        <v>15973</v>
      </c>
      <c r="C352" s="131" t="s">
        <v>18662</v>
      </c>
      <c r="D352" s="131" t="s">
        <v>13109</v>
      </c>
      <c r="E352" s="131" t="s">
        <v>12630</v>
      </c>
      <c r="F352" s="140">
        <v>295.93</v>
      </c>
    </row>
    <row r="353" spans="2:6">
      <c r="B353" s="139" t="s">
        <v>15974</v>
      </c>
      <c r="C353" s="131" t="s">
        <v>18663</v>
      </c>
      <c r="D353" s="131" t="s">
        <v>13110</v>
      </c>
      <c r="E353" s="131" t="s">
        <v>12630</v>
      </c>
      <c r="F353" s="140">
        <v>315.95999999999998</v>
      </c>
    </row>
    <row r="354" spans="2:6">
      <c r="B354" s="139" t="s">
        <v>15975</v>
      </c>
      <c r="C354" s="131" t="s">
        <v>18664</v>
      </c>
      <c r="D354" s="131" t="s">
        <v>13111</v>
      </c>
      <c r="E354" s="131" t="s">
        <v>12630</v>
      </c>
      <c r="F354" s="140">
        <v>411.35</v>
      </c>
    </row>
    <row r="355" spans="2:6">
      <c r="B355" s="139" t="s">
        <v>15976</v>
      </c>
      <c r="C355" s="131" t="s">
        <v>18665</v>
      </c>
      <c r="D355" s="131" t="s">
        <v>13112</v>
      </c>
      <c r="E355" s="131" t="s">
        <v>12630</v>
      </c>
      <c r="F355" s="140">
        <v>423.08</v>
      </c>
    </row>
    <row r="356" spans="2:6">
      <c r="B356" s="139" t="s">
        <v>15977</v>
      </c>
      <c r="C356" s="131" t="s">
        <v>18666</v>
      </c>
      <c r="D356" s="131" t="s">
        <v>13113</v>
      </c>
      <c r="E356" s="131" t="s">
        <v>12630</v>
      </c>
      <c r="F356" s="140">
        <v>198.87</v>
      </c>
    </row>
    <row r="357" spans="2:6">
      <c r="B357" s="139" t="s">
        <v>15978</v>
      </c>
      <c r="C357" s="131" t="s">
        <v>18667</v>
      </c>
      <c r="D357" s="131" t="s">
        <v>13114</v>
      </c>
      <c r="E357" s="131" t="s">
        <v>12941</v>
      </c>
      <c r="F357" s="140">
        <v>52.5</v>
      </c>
    </row>
    <row r="358" spans="2:6">
      <c r="B358" s="139" t="s">
        <v>15979</v>
      </c>
      <c r="C358" s="131" t="s">
        <v>18668</v>
      </c>
      <c r="D358" s="131" t="s">
        <v>13115</v>
      </c>
      <c r="E358" s="131" t="s">
        <v>12808</v>
      </c>
      <c r="F358" s="140">
        <v>30.16</v>
      </c>
    </row>
    <row r="359" spans="2:6">
      <c r="B359" s="139" t="s">
        <v>15980</v>
      </c>
      <c r="C359" s="131" t="s">
        <v>18669</v>
      </c>
      <c r="D359" s="131" t="s">
        <v>13116</v>
      </c>
      <c r="E359" s="131" t="s">
        <v>12808</v>
      </c>
      <c r="F359" s="140">
        <v>23.2</v>
      </c>
    </row>
    <row r="360" spans="2:6">
      <c r="B360" s="139" t="s">
        <v>15981</v>
      </c>
      <c r="C360" s="131" t="s">
        <v>18670</v>
      </c>
      <c r="D360" s="131" t="s">
        <v>13117</v>
      </c>
      <c r="E360" s="131" t="s">
        <v>12808</v>
      </c>
      <c r="F360" s="140">
        <v>30.65</v>
      </c>
    </row>
    <row r="361" spans="2:6">
      <c r="B361" s="139" t="s">
        <v>15982</v>
      </c>
      <c r="C361" s="131" t="s">
        <v>18671</v>
      </c>
      <c r="D361" s="131" t="s">
        <v>13118</v>
      </c>
      <c r="E361" s="131" t="s">
        <v>12808</v>
      </c>
      <c r="F361" s="140">
        <v>23.66</v>
      </c>
    </row>
    <row r="362" spans="2:6">
      <c r="B362" s="139" t="s">
        <v>15983</v>
      </c>
      <c r="C362" s="131" t="s">
        <v>18672</v>
      </c>
      <c r="D362" s="131" t="s">
        <v>13119</v>
      </c>
      <c r="E362" s="131" t="s">
        <v>12808</v>
      </c>
      <c r="F362" s="140">
        <v>10.65</v>
      </c>
    </row>
    <row r="363" spans="2:6">
      <c r="B363" s="139" t="s">
        <v>15984</v>
      </c>
      <c r="C363" s="131" t="s">
        <v>18673</v>
      </c>
      <c r="D363" s="131" t="s">
        <v>13120</v>
      </c>
      <c r="E363" s="131" t="s">
        <v>12808</v>
      </c>
      <c r="F363" s="140">
        <v>10.78</v>
      </c>
    </row>
    <row r="364" spans="2:6">
      <c r="B364" s="139">
        <v>309</v>
      </c>
      <c r="C364" s="131" t="s">
        <v>12936</v>
      </c>
      <c r="D364" s="131" t="s">
        <v>13121</v>
      </c>
      <c r="E364" s="131" t="s">
        <v>12950</v>
      </c>
      <c r="F364" s="140"/>
    </row>
    <row r="365" spans="2:6">
      <c r="B365" s="139" t="s">
        <v>15985</v>
      </c>
      <c r="C365" s="131" t="s">
        <v>18674</v>
      </c>
      <c r="D365" s="131" t="s">
        <v>13122</v>
      </c>
      <c r="E365" s="131" t="s">
        <v>12941</v>
      </c>
      <c r="F365" s="140">
        <v>156.79</v>
      </c>
    </row>
    <row r="366" spans="2:6">
      <c r="B366" s="139" t="s">
        <v>15986</v>
      </c>
      <c r="C366" s="131" t="s">
        <v>18675</v>
      </c>
      <c r="D366" s="131" t="s">
        <v>13123</v>
      </c>
      <c r="E366" s="131" t="s">
        <v>12941</v>
      </c>
      <c r="F366" s="140">
        <v>322.45</v>
      </c>
    </row>
    <row r="367" spans="2:6">
      <c r="B367" s="139" t="s">
        <v>15987</v>
      </c>
      <c r="C367" s="131" t="s">
        <v>18676</v>
      </c>
      <c r="D367" s="131" t="s">
        <v>13124</v>
      </c>
      <c r="E367" s="131" t="s">
        <v>12941</v>
      </c>
      <c r="F367" s="140">
        <v>357.88</v>
      </c>
    </row>
    <row r="368" spans="2:6">
      <c r="B368" s="139" t="s">
        <v>15988</v>
      </c>
      <c r="C368" s="131" t="s">
        <v>18677</v>
      </c>
      <c r="D368" s="131" t="s">
        <v>13125</v>
      </c>
      <c r="E368" s="131" t="s">
        <v>12941</v>
      </c>
      <c r="F368" s="140">
        <v>31.8</v>
      </c>
    </row>
    <row r="369" spans="2:6">
      <c r="B369" s="139" t="s">
        <v>15989</v>
      </c>
      <c r="C369" s="131" t="s">
        <v>18678</v>
      </c>
      <c r="D369" s="131" t="s">
        <v>13126</v>
      </c>
      <c r="E369" s="131" t="s">
        <v>12808</v>
      </c>
      <c r="F369" s="140">
        <v>98.25</v>
      </c>
    </row>
    <row r="370" spans="2:6">
      <c r="B370" s="139" t="s">
        <v>15990</v>
      </c>
      <c r="C370" s="131" t="s">
        <v>18679</v>
      </c>
      <c r="D370" s="131" t="s">
        <v>13127</v>
      </c>
      <c r="E370" s="131" t="s">
        <v>12808</v>
      </c>
      <c r="F370" s="140">
        <v>140.36000000000001</v>
      </c>
    </row>
    <row r="371" spans="2:6">
      <c r="B371" s="139" t="s">
        <v>15991</v>
      </c>
      <c r="C371" s="131" t="s">
        <v>18680</v>
      </c>
      <c r="D371" s="131" t="s">
        <v>13128</v>
      </c>
      <c r="E371" s="131" t="s">
        <v>13129</v>
      </c>
      <c r="F371" s="140">
        <v>468.92</v>
      </c>
    </row>
    <row r="372" spans="2:6">
      <c r="B372" s="139" t="s">
        <v>15992</v>
      </c>
      <c r="C372" s="131" t="s">
        <v>18681</v>
      </c>
      <c r="D372" s="131" t="s">
        <v>13130</v>
      </c>
      <c r="E372" s="131" t="s">
        <v>13129</v>
      </c>
      <c r="F372" s="140">
        <v>714.26</v>
      </c>
    </row>
    <row r="373" spans="2:6">
      <c r="B373" s="139">
        <v>310</v>
      </c>
      <c r="C373" s="131" t="s">
        <v>12936</v>
      </c>
      <c r="D373" s="131" t="s">
        <v>13131</v>
      </c>
      <c r="E373" s="131" t="s">
        <v>12950</v>
      </c>
      <c r="F373" s="140"/>
    </row>
    <row r="374" spans="2:6">
      <c r="B374" s="139" t="s">
        <v>15993</v>
      </c>
      <c r="C374" s="131" t="s">
        <v>18682</v>
      </c>
      <c r="D374" s="131" t="s">
        <v>13132</v>
      </c>
      <c r="E374" s="131" t="s">
        <v>12941</v>
      </c>
      <c r="F374" s="140">
        <v>61.1</v>
      </c>
    </row>
    <row r="375" spans="2:6">
      <c r="B375" s="139" t="s">
        <v>15994</v>
      </c>
      <c r="C375" s="131" t="s">
        <v>18683</v>
      </c>
      <c r="D375" s="131" t="s">
        <v>13133</v>
      </c>
      <c r="E375" s="131" t="s">
        <v>12941</v>
      </c>
      <c r="F375" s="140">
        <v>61.1</v>
      </c>
    </row>
    <row r="376" spans="2:6">
      <c r="B376" s="139" t="s">
        <v>15995</v>
      </c>
      <c r="C376" s="131" t="s">
        <v>18684</v>
      </c>
      <c r="D376" s="131" t="s">
        <v>13134</v>
      </c>
      <c r="E376" s="131" t="s">
        <v>12808</v>
      </c>
      <c r="F376" s="140">
        <v>5.16</v>
      </c>
    </row>
    <row r="377" spans="2:6">
      <c r="B377" s="139" t="s">
        <v>15996</v>
      </c>
      <c r="C377" s="131" t="s">
        <v>18685</v>
      </c>
      <c r="D377" s="131" t="s">
        <v>13135</v>
      </c>
      <c r="E377" s="131" t="s">
        <v>12808</v>
      </c>
      <c r="F377" s="140">
        <v>4.5</v>
      </c>
    </row>
    <row r="378" spans="2:6">
      <c r="B378" s="139" t="s">
        <v>15997</v>
      </c>
      <c r="C378" s="131" t="s">
        <v>18686</v>
      </c>
      <c r="D378" s="131" t="s">
        <v>13136</v>
      </c>
      <c r="E378" s="131" t="s">
        <v>12808</v>
      </c>
      <c r="F378" s="140">
        <v>12.32</v>
      </c>
    </row>
    <row r="379" spans="2:6">
      <c r="B379" s="139" t="s">
        <v>15998</v>
      </c>
      <c r="C379" s="131" t="s">
        <v>18687</v>
      </c>
      <c r="D379" s="131" t="s">
        <v>13137</v>
      </c>
      <c r="E379" s="131" t="s">
        <v>12808</v>
      </c>
      <c r="F379" s="140">
        <v>5.19</v>
      </c>
    </row>
    <row r="380" spans="2:6">
      <c r="B380" s="139" t="s">
        <v>15999</v>
      </c>
      <c r="C380" s="131" t="s">
        <v>18688</v>
      </c>
      <c r="D380" s="131" t="s">
        <v>13138</v>
      </c>
      <c r="E380" s="131" t="s">
        <v>12941</v>
      </c>
      <c r="F380" s="140">
        <v>13.37</v>
      </c>
    </row>
    <row r="381" spans="2:6">
      <c r="B381" s="139" t="s">
        <v>16000</v>
      </c>
      <c r="C381" s="131" t="s">
        <v>18689</v>
      </c>
      <c r="D381" s="131" t="s">
        <v>13139</v>
      </c>
      <c r="E381" s="131" t="s">
        <v>12941</v>
      </c>
      <c r="F381" s="140">
        <v>13.37</v>
      </c>
    </row>
    <row r="382" spans="2:6">
      <c r="B382" s="139" t="s">
        <v>16001</v>
      </c>
      <c r="C382" s="131" t="s">
        <v>18690</v>
      </c>
      <c r="D382" s="131" t="s">
        <v>13140</v>
      </c>
      <c r="E382" s="131" t="s">
        <v>13129</v>
      </c>
      <c r="F382" s="140">
        <v>29.53</v>
      </c>
    </row>
    <row r="383" spans="2:6">
      <c r="B383" s="139" t="s">
        <v>16002</v>
      </c>
      <c r="C383" s="131" t="s">
        <v>18691</v>
      </c>
      <c r="D383" s="131" t="s">
        <v>13141</v>
      </c>
      <c r="E383" s="131" t="s">
        <v>13129</v>
      </c>
      <c r="F383" s="140">
        <v>18.440000000000001</v>
      </c>
    </row>
    <row r="384" spans="2:6">
      <c r="B384" s="139" t="s">
        <v>16003</v>
      </c>
      <c r="C384" s="131" t="s">
        <v>18692</v>
      </c>
      <c r="D384" s="131" t="s">
        <v>13142</v>
      </c>
      <c r="E384" s="131" t="s">
        <v>12941</v>
      </c>
      <c r="F384" s="140">
        <v>685.05</v>
      </c>
    </row>
    <row r="385" spans="2:6">
      <c r="B385" s="139" t="s">
        <v>16004</v>
      </c>
      <c r="C385" s="131" t="s">
        <v>18693</v>
      </c>
      <c r="D385" s="131" t="s">
        <v>13143</v>
      </c>
      <c r="E385" s="131" t="s">
        <v>13129</v>
      </c>
      <c r="F385" s="140">
        <v>365.49</v>
      </c>
    </row>
    <row r="386" spans="2:6">
      <c r="B386" s="139" t="s">
        <v>16005</v>
      </c>
      <c r="C386" s="131" t="s">
        <v>18694</v>
      </c>
      <c r="D386" s="131" t="s">
        <v>13144</v>
      </c>
      <c r="E386" s="131" t="s">
        <v>13129</v>
      </c>
      <c r="F386" s="140">
        <v>120.78</v>
      </c>
    </row>
    <row r="387" spans="2:6">
      <c r="B387" s="139" t="s">
        <v>16006</v>
      </c>
      <c r="C387" s="131" t="s">
        <v>18695</v>
      </c>
      <c r="D387" s="131" t="s">
        <v>13145</v>
      </c>
      <c r="E387" s="131" t="s">
        <v>13129</v>
      </c>
      <c r="F387" s="140">
        <v>26.49</v>
      </c>
    </row>
    <row r="388" spans="2:6">
      <c r="B388" s="139" t="s">
        <v>16007</v>
      </c>
      <c r="C388" s="131" t="s">
        <v>18696</v>
      </c>
      <c r="D388" s="131" t="s">
        <v>13146</v>
      </c>
      <c r="E388" s="131" t="s">
        <v>13129</v>
      </c>
      <c r="F388" s="140">
        <v>1223.71</v>
      </c>
    </row>
    <row r="389" spans="2:6">
      <c r="B389" s="139" t="s">
        <v>16008</v>
      </c>
      <c r="C389" s="131" t="s">
        <v>18697</v>
      </c>
      <c r="D389" s="131" t="s">
        <v>13147</v>
      </c>
      <c r="E389" s="131" t="s">
        <v>13129</v>
      </c>
      <c r="F389" s="140">
        <v>1614.1</v>
      </c>
    </row>
    <row r="390" spans="2:6">
      <c r="B390" s="139" t="s">
        <v>16009</v>
      </c>
      <c r="C390" s="131" t="s">
        <v>18698</v>
      </c>
      <c r="D390" s="131" t="s">
        <v>13148</v>
      </c>
      <c r="E390" s="131" t="s">
        <v>12393</v>
      </c>
      <c r="F390" s="140">
        <v>68.7</v>
      </c>
    </row>
    <row r="391" spans="2:6">
      <c r="B391" s="139" t="s">
        <v>16010</v>
      </c>
      <c r="C391" s="131" t="s">
        <v>18699</v>
      </c>
      <c r="D391" s="131" t="s">
        <v>13149</v>
      </c>
      <c r="E391" s="131" t="s">
        <v>13129</v>
      </c>
      <c r="F391" s="140">
        <v>9.44</v>
      </c>
    </row>
    <row r="392" spans="2:6">
      <c r="B392" s="139" t="s">
        <v>16011</v>
      </c>
      <c r="C392" s="131" t="s">
        <v>18700</v>
      </c>
      <c r="D392" s="131" t="s">
        <v>13150</v>
      </c>
      <c r="E392" s="131" t="s">
        <v>13129</v>
      </c>
      <c r="F392" s="140">
        <v>67.989999999999995</v>
      </c>
    </row>
    <row r="393" spans="2:6">
      <c r="B393" s="139" t="s">
        <v>16012</v>
      </c>
      <c r="C393" s="131" t="s">
        <v>18701</v>
      </c>
      <c r="D393" s="131" t="s">
        <v>13151</v>
      </c>
      <c r="E393" s="131" t="s">
        <v>13129</v>
      </c>
      <c r="F393" s="140">
        <v>116.03</v>
      </c>
    </row>
    <row r="394" spans="2:6">
      <c r="B394" s="139" t="s">
        <v>16013</v>
      </c>
      <c r="C394" s="131" t="s">
        <v>18702</v>
      </c>
      <c r="D394" s="131" t="s">
        <v>13152</v>
      </c>
      <c r="E394" s="131" t="s">
        <v>13129</v>
      </c>
      <c r="F394" s="140">
        <v>52.95</v>
      </c>
    </row>
    <row r="395" spans="2:6">
      <c r="B395" s="139" t="s">
        <v>16014</v>
      </c>
      <c r="C395" s="131" t="s">
        <v>18703</v>
      </c>
      <c r="D395" s="131" t="s">
        <v>13153</v>
      </c>
      <c r="E395" s="131" t="s">
        <v>12941</v>
      </c>
      <c r="F395" s="140">
        <v>32.26</v>
      </c>
    </row>
    <row r="396" spans="2:6">
      <c r="B396" s="139" t="s">
        <v>16015</v>
      </c>
      <c r="C396" s="131" t="s">
        <v>18704</v>
      </c>
      <c r="D396" s="131" t="s">
        <v>13154</v>
      </c>
      <c r="E396" s="131" t="s">
        <v>13129</v>
      </c>
      <c r="F396" s="140">
        <v>39.369999999999997</v>
      </c>
    </row>
    <row r="397" spans="2:6">
      <c r="B397" s="139">
        <v>311</v>
      </c>
      <c r="C397" s="131" t="s">
        <v>12936</v>
      </c>
      <c r="D397" s="131" t="s">
        <v>13155</v>
      </c>
      <c r="E397" s="131" t="s">
        <v>12950</v>
      </c>
      <c r="F397" s="140"/>
    </row>
    <row r="398" spans="2:6">
      <c r="B398" s="139" t="s">
        <v>16016</v>
      </c>
      <c r="C398" s="131" t="s">
        <v>18705</v>
      </c>
      <c r="D398" s="131" t="s">
        <v>13156</v>
      </c>
      <c r="E398" s="131" t="s">
        <v>12808</v>
      </c>
      <c r="F398" s="140">
        <v>35.21</v>
      </c>
    </row>
    <row r="399" spans="2:6">
      <c r="B399" s="139" t="s">
        <v>16017</v>
      </c>
      <c r="C399" s="131" t="s">
        <v>18706</v>
      </c>
      <c r="D399" s="131" t="s">
        <v>13157</v>
      </c>
      <c r="E399" s="131" t="s">
        <v>12808</v>
      </c>
      <c r="F399" s="140">
        <v>47.32</v>
      </c>
    </row>
    <row r="400" spans="2:6">
      <c r="B400" s="139" t="s">
        <v>16018</v>
      </c>
      <c r="C400" s="131" t="s">
        <v>18707</v>
      </c>
      <c r="D400" s="131" t="s">
        <v>13158</v>
      </c>
      <c r="E400" s="131" t="s">
        <v>12808</v>
      </c>
      <c r="F400" s="140">
        <v>177.41</v>
      </c>
    </row>
    <row r="401" spans="2:6">
      <c r="B401" s="139">
        <v>312</v>
      </c>
      <c r="C401" s="131" t="s">
        <v>12936</v>
      </c>
      <c r="D401" s="131" t="s">
        <v>13159</v>
      </c>
      <c r="E401" s="131" t="s">
        <v>12950</v>
      </c>
      <c r="F401" s="140"/>
    </row>
    <row r="402" spans="2:6">
      <c r="B402" s="139" t="s">
        <v>16019</v>
      </c>
      <c r="C402" s="131" t="s">
        <v>18708</v>
      </c>
      <c r="D402" s="131" t="s">
        <v>13160</v>
      </c>
      <c r="E402" s="131" t="s">
        <v>12808</v>
      </c>
      <c r="F402" s="140">
        <v>12.07</v>
      </c>
    </row>
    <row r="403" spans="2:6">
      <c r="B403" s="139" t="s">
        <v>16020</v>
      </c>
      <c r="C403" s="131" t="s">
        <v>18709</v>
      </c>
      <c r="D403" s="131" t="s">
        <v>13161</v>
      </c>
      <c r="E403" s="131" t="s">
        <v>12808</v>
      </c>
      <c r="F403" s="140">
        <v>10.76</v>
      </c>
    </row>
    <row r="404" spans="2:6">
      <c r="B404" s="139" t="s">
        <v>16021</v>
      </c>
      <c r="C404" s="131" t="s">
        <v>18710</v>
      </c>
      <c r="D404" s="131" t="s">
        <v>13162</v>
      </c>
      <c r="E404" s="131" t="s">
        <v>12808</v>
      </c>
      <c r="F404" s="140">
        <v>12.05</v>
      </c>
    </row>
    <row r="405" spans="2:6">
      <c r="B405" s="139" t="s">
        <v>16022</v>
      </c>
      <c r="C405" s="131" t="s">
        <v>18711</v>
      </c>
      <c r="D405" s="131" t="s">
        <v>13163</v>
      </c>
      <c r="E405" s="131" t="s">
        <v>12808</v>
      </c>
      <c r="F405" s="140">
        <v>11.47</v>
      </c>
    </row>
    <row r="406" spans="2:6">
      <c r="B406" s="139" t="s">
        <v>16023</v>
      </c>
      <c r="C406" s="131" t="s">
        <v>18712</v>
      </c>
      <c r="D406" s="131" t="s">
        <v>13164</v>
      </c>
      <c r="E406" s="131" t="s">
        <v>12808</v>
      </c>
      <c r="F406" s="140">
        <v>15.09</v>
      </c>
    </row>
    <row r="407" spans="2:6">
      <c r="B407" s="139" t="s">
        <v>16024</v>
      </c>
      <c r="C407" s="131" t="s">
        <v>18713</v>
      </c>
      <c r="D407" s="131" t="s">
        <v>13165</v>
      </c>
      <c r="E407" s="131" t="s">
        <v>12808</v>
      </c>
      <c r="F407" s="140">
        <v>12.48</v>
      </c>
    </row>
    <row r="408" spans="2:6">
      <c r="B408" s="139" t="s">
        <v>16025</v>
      </c>
      <c r="C408" s="131" t="s">
        <v>18714</v>
      </c>
      <c r="D408" s="131" t="s">
        <v>13166</v>
      </c>
      <c r="E408" s="131" t="s">
        <v>12808</v>
      </c>
      <c r="F408" s="140">
        <v>9.56</v>
      </c>
    </row>
    <row r="409" spans="2:6">
      <c r="B409" s="139" t="s">
        <v>16026</v>
      </c>
      <c r="C409" s="131" t="s">
        <v>18715</v>
      </c>
      <c r="D409" s="131" t="s">
        <v>13167</v>
      </c>
      <c r="E409" s="131" t="s">
        <v>12808</v>
      </c>
      <c r="F409" s="140">
        <v>9.3699999999999992</v>
      </c>
    </row>
    <row r="410" spans="2:6">
      <c r="B410" s="139" t="s">
        <v>16027</v>
      </c>
      <c r="C410" s="131" t="s">
        <v>18716</v>
      </c>
      <c r="D410" s="131" t="s">
        <v>13168</v>
      </c>
      <c r="E410" s="131" t="s">
        <v>57</v>
      </c>
      <c r="F410" s="140">
        <v>1462.2</v>
      </c>
    </row>
    <row r="411" spans="2:6">
      <c r="B411" s="139" t="s">
        <v>16028</v>
      </c>
      <c r="C411" s="131" t="s">
        <v>12936</v>
      </c>
      <c r="D411" s="131" t="s">
        <v>13169</v>
      </c>
      <c r="E411" s="131" t="s">
        <v>12808</v>
      </c>
      <c r="F411" s="140">
        <v>4.3099999999999996</v>
      </c>
    </row>
    <row r="412" spans="2:6">
      <c r="B412" s="139" t="s">
        <v>16029</v>
      </c>
      <c r="C412" s="131" t="s">
        <v>18717</v>
      </c>
      <c r="D412" s="131" t="s">
        <v>13170</v>
      </c>
      <c r="E412" s="131" t="s">
        <v>12808</v>
      </c>
      <c r="F412" s="140">
        <v>5.87</v>
      </c>
    </row>
    <row r="413" spans="2:6">
      <c r="B413" s="139" t="s">
        <v>16030</v>
      </c>
      <c r="C413" s="131" t="s">
        <v>18718</v>
      </c>
      <c r="D413" s="131" t="s">
        <v>13171</v>
      </c>
      <c r="E413" s="131" t="s">
        <v>57</v>
      </c>
      <c r="F413" s="140">
        <v>1462.2</v>
      </c>
    </row>
    <row r="414" spans="2:6">
      <c r="B414" s="139">
        <v>313</v>
      </c>
      <c r="C414" s="131" t="s">
        <v>12936</v>
      </c>
      <c r="D414" s="131" t="s">
        <v>13172</v>
      </c>
      <c r="E414" s="131" t="s">
        <v>12950</v>
      </c>
      <c r="F414" s="140"/>
    </row>
    <row r="415" spans="2:6">
      <c r="B415" s="139" t="s">
        <v>16031</v>
      </c>
      <c r="C415" s="131" t="s">
        <v>18719</v>
      </c>
      <c r="D415" s="131" t="s">
        <v>13173</v>
      </c>
      <c r="E415" s="131" t="s">
        <v>12808</v>
      </c>
      <c r="F415" s="140">
        <v>11.63</v>
      </c>
    </row>
    <row r="416" spans="2:6">
      <c r="B416" s="139" t="s">
        <v>16032</v>
      </c>
      <c r="C416" s="131" t="s">
        <v>18720</v>
      </c>
      <c r="D416" s="131" t="s">
        <v>13174</v>
      </c>
      <c r="E416" s="131" t="s">
        <v>12630</v>
      </c>
      <c r="F416" s="140">
        <v>74.59</v>
      </c>
    </row>
    <row r="417" spans="2:6">
      <c r="B417" s="139" t="s">
        <v>16033</v>
      </c>
      <c r="C417" s="131" t="s">
        <v>18721</v>
      </c>
      <c r="D417" s="131" t="s">
        <v>13175</v>
      </c>
      <c r="E417" s="131" t="s">
        <v>12630</v>
      </c>
      <c r="F417" s="140">
        <v>58.33</v>
      </c>
    </row>
    <row r="418" spans="2:6">
      <c r="B418" s="139" t="s">
        <v>16034</v>
      </c>
      <c r="C418" s="131" t="s">
        <v>18722</v>
      </c>
      <c r="D418" s="131" t="s">
        <v>13176</v>
      </c>
      <c r="E418" s="131" t="s">
        <v>12630</v>
      </c>
      <c r="F418" s="140">
        <v>48.01</v>
      </c>
    </row>
    <row r="419" spans="2:6">
      <c r="B419" s="139" t="s">
        <v>16035</v>
      </c>
      <c r="C419" s="131" t="s">
        <v>18723</v>
      </c>
      <c r="D419" s="131" t="s">
        <v>13177</v>
      </c>
      <c r="E419" s="131" t="s">
        <v>12630</v>
      </c>
      <c r="F419" s="140">
        <v>27.92</v>
      </c>
    </row>
    <row r="420" spans="2:6">
      <c r="B420" s="139" t="s">
        <v>16036</v>
      </c>
      <c r="C420" s="131" t="s">
        <v>18724</v>
      </c>
      <c r="D420" s="131" t="s">
        <v>13178</v>
      </c>
      <c r="E420" s="131" t="s">
        <v>12630</v>
      </c>
      <c r="F420" s="140">
        <v>26.53</v>
      </c>
    </row>
    <row r="421" spans="2:6">
      <c r="B421" s="139" t="s">
        <v>16037</v>
      </c>
      <c r="C421" s="131" t="s">
        <v>18725</v>
      </c>
      <c r="D421" s="131" t="s">
        <v>13179</v>
      </c>
      <c r="E421" s="131" t="s">
        <v>12630</v>
      </c>
      <c r="F421" s="140">
        <v>34.26</v>
      </c>
    </row>
    <row r="422" spans="2:6">
      <c r="B422" s="139" t="s">
        <v>16038</v>
      </c>
      <c r="C422" s="131" t="s">
        <v>18726</v>
      </c>
      <c r="D422" s="131" t="s">
        <v>13180</v>
      </c>
      <c r="E422" s="131" t="s">
        <v>12630</v>
      </c>
      <c r="F422" s="140">
        <v>78.11</v>
      </c>
    </row>
    <row r="423" spans="2:6">
      <c r="B423" s="139" t="s">
        <v>16039</v>
      </c>
      <c r="C423" s="131" t="s">
        <v>18727</v>
      </c>
      <c r="D423" s="131" t="s">
        <v>13181</v>
      </c>
      <c r="E423" s="131" t="s">
        <v>12630</v>
      </c>
      <c r="F423" s="140">
        <v>72.900000000000006</v>
      </c>
    </row>
    <row r="424" spans="2:6">
      <c r="B424" s="139" t="s">
        <v>16040</v>
      </c>
      <c r="C424" s="131" t="s">
        <v>18728</v>
      </c>
      <c r="D424" s="131" t="s">
        <v>13182</v>
      </c>
      <c r="E424" s="131" t="s">
        <v>12630</v>
      </c>
      <c r="F424" s="140">
        <v>101.39</v>
      </c>
    </row>
    <row r="425" spans="2:6">
      <c r="B425" s="139" t="s">
        <v>16041</v>
      </c>
      <c r="C425" s="131" t="s">
        <v>18729</v>
      </c>
      <c r="D425" s="131" t="s">
        <v>13183</v>
      </c>
      <c r="E425" s="131" t="s">
        <v>12630</v>
      </c>
      <c r="F425" s="140">
        <v>117.13</v>
      </c>
    </row>
    <row r="426" spans="2:6">
      <c r="B426" s="139" t="s">
        <v>16042</v>
      </c>
      <c r="C426" s="131" t="s">
        <v>18730</v>
      </c>
      <c r="D426" s="131" t="s">
        <v>13184</v>
      </c>
      <c r="E426" s="131" t="s">
        <v>12630</v>
      </c>
      <c r="F426" s="140">
        <v>47.76</v>
      </c>
    </row>
    <row r="427" spans="2:6">
      <c r="B427" s="139" t="s">
        <v>16043</v>
      </c>
      <c r="C427" s="131" t="s">
        <v>18731</v>
      </c>
      <c r="D427" s="131" t="s">
        <v>13185</v>
      </c>
      <c r="E427" s="131" t="s">
        <v>12630</v>
      </c>
      <c r="F427" s="140">
        <v>51.13</v>
      </c>
    </row>
    <row r="428" spans="2:6">
      <c r="B428" s="139" t="s">
        <v>16044</v>
      </c>
      <c r="C428" s="131" t="s">
        <v>18732</v>
      </c>
      <c r="D428" s="131" t="s">
        <v>13186</v>
      </c>
      <c r="E428" s="131" t="s">
        <v>12630</v>
      </c>
      <c r="F428" s="140">
        <v>53.8</v>
      </c>
    </row>
    <row r="429" spans="2:6">
      <c r="B429" s="139" t="s">
        <v>16045</v>
      </c>
      <c r="C429" s="131" t="s">
        <v>18733</v>
      </c>
      <c r="D429" s="131" t="s">
        <v>13187</v>
      </c>
      <c r="E429" s="131" t="s">
        <v>12808</v>
      </c>
      <c r="F429" s="140">
        <v>24.83</v>
      </c>
    </row>
    <row r="430" spans="2:6">
      <c r="B430" s="139" t="s">
        <v>16046</v>
      </c>
      <c r="C430" s="131" t="s">
        <v>18734</v>
      </c>
      <c r="D430" s="131" t="s">
        <v>13188</v>
      </c>
      <c r="E430" s="131" t="s">
        <v>12808</v>
      </c>
      <c r="F430" s="140">
        <v>49.98</v>
      </c>
    </row>
    <row r="431" spans="2:6">
      <c r="B431" s="139" t="s">
        <v>16047</v>
      </c>
      <c r="C431" s="131" t="s">
        <v>18735</v>
      </c>
      <c r="D431" s="131" t="s">
        <v>13189</v>
      </c>
      <c r="E431" s="131" t="s">
        <v>12808</v>
      </c>
      <c r="F431" s="140">
        <v>74.16</v>
      </c>
    </row>
    <row r="432" spans="2:6">
      <c r="B432" s="139" t="s">
        <v>16048</v>
      </c>
      <c r="C432" s="131" t="s">
        <v>18736</v>
      </c>
      <c r="D432" s="131" t="s">
        <v>13190</v>
      </c>
      <c r="E432" s="131" t="s">
        <v>12808</v>
      </c>
      <c r="F432" s="140">
        <v>31.63</v>
      </c>
    </row>
    <row r="433" spans="2:6">
      <c r="B433" s="139" t="s">
        <v>16049</v>
      </c>
      <c r="C433" s="131" t="s">
        <v>18737</v>
      </c>
      <c r="D433" s="131" t="s">
        <v>13191</v>
      </c>
      <c r="E433" s="131" t="s">
        <v>12808</v>
      </c>
      <c r="F433" s="140">
        <v>43.72</v>
      </c>
    </row>
    <row r="434" spans="2:6">
      <c r="B434" s="139" t="s">
        <v>16050</v>
      </c>
      <c r="C434" s="131" t="s">
        <v>18738</v>
      </c>
      <c r="D434" s="131" t="s">
        <v>13192</v>
      </c>
      <c r="E434" s="131" t="s">
        <v>12808</v>
      </c>
      <c r="F434" s="140">
        <v>18.25</v>
      </c>
    </row>
    <row r="435" spans="2:6">
      <c r="B435" s="139" t="s">
        <v>16051</v>
      </c>
      <c r="C435" s="131" t="s">
        <v>18739</v>
      </c>
      <c r="D435" s="131" t="s">
        <v>13193</v>
      </c>
      <c r="E435" s="131" t="s">
        <v>12808</v>
      </c>
      <c r="F435" s="140">
        <v>21.82</v>
      </c>
    </row>
    <row r="436" spans="2:6">
      <c r="B436" s="139" t="s">
        <v>16052</v>
      </c>
      <c r="C436" s="131" t="s">
        <v>18740</v>
      </c>
      <c r="D436" s="131" t="s">
        <v>13194</v>
      </c>
      <c r="E436" s="131" t="s">
        <v>12808</v>
      </c>
      <c r="F436" s="140">
        <v>32.28</v>
      </c>
    </row>
    <row r="437" spans="2:6">
      <c r="B437" s="139" t="s">
        <v>16053</v>
      </c>
      <c r="C437" s="131" t="s">
        <v>18741</v>
      </c>
      <c r="D437" s="131" t="s">
        <v>13195</v>
      </c>
      <c r="E437" s="131" t="s">
        <v>12630</v>
      </c>
      <c r="F437" s="140">
        <v>12.41</v>
      </c>
    </row>
    <row r="438" spans="2:6">
      <c r="B438" s="139" t="s">
        <v>16054</v>
      </c>
      <c r="C438" s="131" t="s">
        <v>18742</v>
      </c>
      <c r="D438" s="131" t="s">
        <v>13196</v>
      </c>
      <c r="E438" s="131" t="s">
        <v>12808</v>
      </c>
      <c r="F438" s="140">
        <v>40.200000000000003</v>
      </c>
    </row>
    <row r="439" spans="2:6">
      <c r="B439" s="139" t="s">
        <v>16055</v>
      </c>
      <c r="C439" s="131" t="s">
        <v>18743</v>
      </c>
      <c r="D439" s="131" t="s">
        <v>13197</v>
      </c>
      <c r="E439" s="131" t="s">
        <v>12808</v>
      </c>
      <c r="F439" s="140">
        <v>11.04</v>
      </c>
    </row>
    <row r="440" spans="2:6">
      <c r="B440" s="139" t="s">
        <v>16056</v>
      </c>
      <c r="C440" s="131" t="s">
        <v>18744</v>
      </c>
      <c r="D440" s="131" t="s">
        <v>13198</v>
      </c>
      <c r="E440" s="131" t="s">
        <v>12630</v>
      </c>
      <c r="F440" s="140">
        <v>69.72</v>
      </c>
    </row>
    <row r="441" spans="2:6">
      <c r="B441" s="139" t="s">
        <v>16057</v>
      </c>
      <c r="C441" s="131" t="s">
        <v>18745</v>
      </c>
      <c r="D441" s="131" t="s">
        <v>13199</v>
      </c>
      <c r="E441" s="131" t="s">
        <v>12630</v>
      </c>
      <c r="F441" s="140">
        <v>22.8</v>
      </c>
    </row>
    <row r="442" spans="2:6">
      <c r="B442" s="139" t="s">
        <v>16058</v>
      </c>
      <c r="C442" s="131" t="s">
        <v>18746</v>
      </c>
      <c r="D442" s="131" t="s">
        <v>13200</v>
      </c>
      <c r="E442" s="131" t="s">
        <v>12630</v>
      </c>
      <c r="F442" s="140">
        <v>21.57</v>
      </c>
    </row>
    <row r="443" spans="2:6">
      <c r="B443" s="139" t="s">
        <v>16059</v>
      </c>
      <c r="C443" s="131" t="s">
        <v>18747</v>
      </c>
      <c r="D443" s="131" t="s">
        <v>13201</v>
      </c>
      <c r="E443" s="131" t="s">
        <v>12630</v>
      </c>
      <c r="F443" s="140">
        <v>124.44</v>
      </c>
    </row>
    <row r="444" spans="2:6">
      <c r="B444" s="139" t="s">
        <v>16060</v>
      </c>
      <c r="C444" s="131" t="s">
        <v>18748</v>
      </c>
      <c r="D444" s="131" t="s">
        <v>13202</v>
      </c>
      <c r="E444" s="131" t="s">
        <v>12808</v>
      </c>
      <c r="F444" s="140">
        <v>33.049999999999997</v>
      </c>
    </row>
    <row r="445" spans="2:6">
      <c r="B445" s="139" t="s">
        <v>16061</v>
      </c>
      <c r="C445" s="131" t="s">
        <v>18749</v>
      </c>
      <c r="D445" s="131" t="s">
        <v>13203</v>
      </c>
      <c r="E445" s="131" t="s">
        <v>12808</v>
      </c>
      <c r="F445" s="140">
        <v>39.76</v>
      </c>
    </row>
    <row r="446" spans="2:6">
      <c r="B446" s="139" t="s">
        <v>16062</v>
      </c>
      <c r="C446" s="131" t="s">
        <v>18750</v>
      </c>
      <c r="D446" s="131" t="s">
        <v>13204</v>
      </c>
      <c r="E446" s="131" t="s">
        <v>12808</v>
      </c>
      <c r="F446" s="140">
        <v>22.88</v>
      </c>
    </row>
    <row r="447" spans="2:6">
      <c r="B447" s="139" t="s">
        <v>16063</v>
      </c>
      <c r="C447" s="131" t="s">
        <v>18751</v>
      </c>
      <c r="D447" s="131" t="s">
        <v>13205</v>
      </c>
      <c r="E447" s="131" t="s">
        <v>12808</v>
      </c>
      <c r="F447" s="140">
        <v>8.52</v>
      </c>
    </row>
    <row r="448" spans="2:6">
      <c r="B448" s="139" t="s">
        <v>16064</v>
      </c>
      <c r="C448" s="131" t="s">
        <v>18752</v>
      </c>
      <c r="D448" s="131" t="s">
        <v>13206</v>
      </c>
      <c r="E448" s="131" t="s">
        <v>12630</v>
      </c>
      <c r="F448" s="140">
        <v>19.28</v>
      </c>
    </row>
    <row r="449" spans="2:6">
      <c r="B449" s="139">
        <v>314</v>
      </c>
      <c r="C449" s="131" t="s">
        <v>12936</v>
      </c>
      <c r="D449" s="131" t="s">
        <v>13207</v>
      </c>
      <c r="E449" s="131" t="s">
        <v>12950</v>
      </c>
      <c r="F449" s="140"/>
    </row>
    <row r="450" spans="2:6">
      <c r="B450" s="139" t="s">
        <v>16065</v>
      </c>
      <c r="C450" s="131" t="s">
        <v>18753</v>
      </c>
      <c r="D450" s="131" t="s">
        <v>13208</v>
      </c>
      <c r="E450" s="131" t="s">
        <v>57</v>
      </c>
      <c r="F450" s="140">
        <v>97.98</v>
      </c>
    </row>
    <row r="451" spans="2:6">
      <c r="B451" s="139" t="s">
        <v>16066</v>
      </c>
      <c r="C451" s="131" t="s">
        <v>18754</v>
      </c>
      <c r="D451" s="131" t="s">
        <v>13209</v>
      </c>
      <c r="E451" s="131" t="s">
        <v>57</v>
      </c>
      <c r="F451" s="140">
        <v>89.81</v>
      </c>
    </row>
    <row r="452" spans="2:6">
      <c r="B452" s="139" t="s">
        <v>16067</v>
      </c>
      <c r="C452" s="131" t="s">
        <v>18755</v>
      </c>
      <c r="D452" s="131" t="s">
        <v>13210</v>
      </c>
      <c r="E452" s="131" t="s">
        <v>12630</v>
      </c>
      <c r="F452" s="140">
        <v>14.69</v>
      </c>
    </row>
    <row r="453" spans="2:6">
      <c r="B453" s="139" t="s">
        <v>16068</v>
      </c>
      <c r="C453" s="131" t="s">
        <v>18756</v>
      </c>
      <c r="D453" s="131" t="s">
        <v>13211</v>
      </c>
      <c r="E453" s="131" t="s">
        <v>57</v>
      </c>
      <c r="F453" s="140">
        <v>59.85</v>
      </c>
    </row>
    <row r="454" spans="2:6">
      <c r="B454" s="139" t="s">
        <v>16069</v>
      </c>
      <c r="C454" s="131" t="s">
        <v>18757</v>
      </c>
      <c r="D454" s="131" t="s">
        <v>13212</v>
      </c>
      <c r="E454" s="131" t="s">
        <v>57</v>
      </c>
      <c r="F454" s="140">
        <v>136.58000000000001</v>
      </c>
    </row>
    <row r="455" spans="2:6">
      <c r="B455" s="139" t="s">
        <v>16070</v>
      </c>
      <c r="C455" s="131" t="s">
        <v>18758</v>
      </c>
      <c r="D455" s="131" t="s">
        <v>13213</v>
      </c>
      <c r="E455" s="131" t="s">
        <v>57</v>
      </c>
      <c r="F455" s="140">
        <v>261.29000000000002</v>
      </c>
    </row>
    <row r="456" spans="2:6">
      <c r="B456" s="139" t="s">
        <v>16071</v>
      </c>
      <c r="C456" s="131" t="s">
        <v>18759</v>
      </c>
      <c r="D456" s="131" t="s">
        <v>13214</v>
      </c>
      <c r="E456" s="131" t="s">
        <v>57</v>
      </c>
      <c r="F456" s="140">
        <v>35.65</v>
      </c>
    </row>
    <row r="457" spans="2:6">
      <c r="B457" s="139" t="s">
        <v>16072</v>
      </c>
      <c r="C457" s="131" t="s">
        <v>18760</v>
      </c>
      <c r="D457" s="131" t="s">
        <v>13215</v>
      </c>
      <c r="E457" s="131" t="s">
        <v>57</v>
      </c>
      <c r="F457" s="140">
        <v>75.400000000000006</v>
      </c>
    </row>
    <row r="458" spans="2:6">
      <c r="B458" s="139" t="s">
        <v>16073</v>
      </c>
      <c r="C458" s="131" t="s">
        <v>18761</v>
      </c>
      <c r="D458" s="131" t="s">
        <v>13216</v>
      </c>
      <c r="E458" s="131" t="s">
        <v>57</v>
      </c>
      <c r="F458" s="140">
        <v>212.3</v>
      </c>
    </row>
    <row r="459" spans="2:6">
      <c r="B459" s="139" t="s">
        <v>16074</v>
      </c>
      <c r="C459" s="131" t="s">
        <v>18762</v>
      </c>
      <c r="D459" s="131" t="s">
        <v>13217</v>
      </c>
      <c r="E459" s="131" t="s">
        <v>12630</v>
      </c>
      <c r="F459" s="140">
        <v>111.04</v>
      </c>
    </row>
    <row r="460" spans="2:6">
      <c r="B460" s="139" t="s">
        <v>16075</v>
      </c>
      <c r="C460" s="131" t="s">
        <v>18763</v>
      </c>
      <c r="D460" s="131" t="s">
        <v>13218</v>
      </c>
      <c r="E460" s="131" t="s">
        <v>12630</v>
      </c>
      <c r="F460" s="140">
        <v>13.06</v>
      </c>
    </row>
    <row r="461" spans="2:6">
      <c r="B461" s="139" t="s">
        <v>16076</v>
      </c>
      <c r="C461" s="131" t="s">
        <v>18764</v>
      </c>
      <c r="D461" s="131" t="s">
        <v>13219</v>
      </c>
      <c r="E461" s="131" t="s">
        <v>12630</v>
      </c>
      <c r="F461" s="140">
        <v>16.329999999999998</v>
      </c>
    </row>
    <row r="462" spans="2:6">
      <c r="B462" s="139" t="s">
        <v>16077</v>
      </c>
      <c r="C462" s="131" t="s">
        <v>18765</v>
      </c>
      <c r="D462" s="131" t="s">
        <v>13220</v>
      </c>
      <c r="E462" s="131" t="s">
        <v>12630</v>
      </c>
      <c r="F462" s="140">
        <v>16.329999999999998</v>
      </c>
    </row>
    <row r="463" spans="2:6">
      <c r="B463" s="139" t="s">
        <v>16078</v>
      </c>
      <c r="C463" s="131" t="s">
        <v>18766</v>
      </c>
      <c r="D463" s="131" t="s">
        <v>13221</v>
      </c>
      <c r="E463" s="131" t="s">
        <v>12630</v>
      </c>
      <c r="F463" s="140">
        <v>37.770000000000003</v>
      </c>
    </row>
    <row r="464" spans="2:6">
      <c r="B464" s="139" t="s">
        <v>16079</v>
      </c>
      <c r="C464" s="131" t="s">
        <v>18767</v>
      </c>
      <c r="D464" s="131" t="s">
        <v>13222</v>
      </c>
      <c r="E464" s="131" t="s">
        <v>12630</v>
      </c>
      <c r="F464" s="140">
        <v>16.59</v>
      </c>
    </row>
    <row r="465" spans="2:6">
      <c r="B465" s="139" t="s">
        <v>16080</v>
      </c>
      <c r="C465" s="131" t="s">
        <v>18768</v>
      </c>
      <c r="D465" s="131" t="s">
        <v>13223</v>
      </c>
      <c r="E465" s="131" t="s">
        <v>12630</v>
      </c>
      <c r="F465" s="140">
        <v>20.03</v>
      </c>
    </row>
    <row r="466" spans="2:6">
      <c r="B466" s="139" t="s">
        <v>16081</v>
      </c>
      <c r="C466" s="131" t="s">
        <v>18769</v>
      </c>
      <c r="D466" s="131" t="s">
        <v>13224</v>
      </c>
      <c r="E466" s="131" t="s">
        <v>12630</v>
      </c>
      <c r="F466" s="140">
        <v>14.44</v>
      </c>
    </row>
    <row r="467" spans="2:6">
      <c r="B467" s="139" t="s">
        <v>16082</v>
      </c>
      <c r="C467" s="131" t="s">
        <v>18770</v>
      </c>
      <c r="D467" s="131" t="s">
        <v>13225</v>
      </c>
      <c r="E467" s="131" t="s">
        <v>12630</v>
      </c>
      <c r="F467" s="140">
        <v>14.44</v>
      </c>
    </row>
    <row r="468" spans="2:6">
      <c r="B468" s="139" t="s">
        <v>16083</v>
      </c>
      <c r="C468" s="131" t="s">
        <v>18771</v>
      </c>
      <c r="D468" s="131" t="s">
        <v>13226</v>
      </c>
      <c r="E468" s="131" t="s">
        <v>12630</v>
      </c>
      <c r="F468" s="140">
        <v>9.7899999999999991</v>
      </c>
    </row>
    <row r="469" spans="2:6">
      <c r="B469" s="139" t="s">
        <v>16084</v>
      </c>
      <c r="C469" s="131" t="s">
        <v>18772</v>
      </c>
      <c r="D469" s="131" t="s">
        <v>13227</v>
      </c>
      <c r="E469" s="131" t="s">
        <v>12630</v>
      </c>
      <c r="F469" s="140">
        <v>13.88</v>
      </c>
    </row>
    <row r="470" spans="2:6">
      <c r="B470" s="139" t="s">
        <v>16085</v>
      </c>
      <c r="C470" s="131" t="s">
        <v>18773</v>
      </c>
      <c r="D470" s="131" t="s">
        <v>13228</v>
      </c>
      <c r="E470" s="131" t="s">
        <v>12630</v>
      </c>
      <c r="F470" s="140">
        <v>14.69</v>
      </c>
    </row>
    <row r="471" spans="2:6">
      <c r="B471" s="139" t="s">
        <v>16086</v>
      </c>
      <c r="C471" s="131" t="s">
        <v>18774</v>
      </c>
      <c r="D471" s="131" t="s">
        <v>13229</v>
      </c>
      <c r="E471" s="131" t="s">
        <v>12630</v>
      </c>
      <c r="F471" s="140">
        <v>25.19</v>
      </c>
    </row>
    <row r="472" spans="2:6">
      <c r="B472" s="139" t="s">
        <v>16087</v>
      </c>
      <c r="C472" s="131" t="s">
        <v>18775</v>
      </c>
      <c r="D472" s="131" t="s">
        <v>13230</v>
      </c>
      <c r="E472" s="131" t="s">
        <v>12630</v>
      </c>
      <c r="F472" s="140">
        <v>8.16</v>
      </c>
    </row>
    <row r="473" spans="2:6">
      <c r="B473" s="139" t="s">
        <v>16088</v>
      </c>
      <c r="C473" s="131" t="s">
        <v>18776</v>
      </c>
      <c r="D473" s="131" t="s">
        <v>13231</v>
      </c>
      <c r="E473" s="131" t="s">
        <v>12630</v>
      </c>
      <c r="F473" s="140">
        <v>14.69</v>
      </c>
    </row>
    <row r="474" spans="2:6">
      <c r="B474" s="139" t="s">
        <v>16089</v>
      </c>
      <c r="C474" s="131" t="s">
        <v>18777</v>
      </c>
      <c r="D474" s="131" t="s">
        <v>13232</v>
      </c>
      <c r="E474" s="131" t="s">
        <v>12630</v>
      </c>
      <c r="F474" s="140">
        <v>14.69</v>
      </c>
    </row>
    <row r="475" spans="2:6">
      <c r="B475" s="139" t="s">
        <v>16090</v>
      </c>
      <c r="C475" s="131" t="s">
        <v>12430</v>
      </c>
      <c r="D475" s="131" t="s">
        <v>12431</v>
      </c>
      <c r="E475" s="131" t="s">
        <v>12630</v>
      </c>
      <c r="F475" s="140">
        <v>12.66</v>
      </c>
    </row>
    <row r="476" spans="2:6">
      <c r="B476" s="139" t="s">
        <v>16091</v>
      </c>
      <c r="C476" s="131" t="s">
        <v>18778</v>
      </c>
      <c r="D476" s="131" t="s">
        <v>13233</v>
      </c>
      <c r="E476" s="131" t="s">
        <v>12630</v>
      </c>
      <c r="F476" s="140">
        <v>7.26</v>
      </c>
    </row>
    <row r="477" spans="2:6">
      <c r="B477" s="139" t="s">
        <v>16092</v>
      </c>
      <c r="C477" s="131" t="s">
        <v>18779</v>
      </c>
      <c r="D477" s="131" t="s">
        <v>13234</v>
      </c>
      <c r="E477" s="131" t="s">
        <v>12630</v>
      </c>
      <c r="F477" s="140">
        <v>22.86</v>
      </c>
    </row>
    <row r="478" spans="2:6">
      <c r="B478" s="139" t="s">
        <v>16093</v>
      </c>
      <c r="C478" s="131" t="s">
        <v>18780</v>
      </c>
      <c r="D478" s="131" t="s">
        <v>13235</v>
      </c>
      <c r="E478" s="131" t="s">
        <v>12630</v>
      </c>
      <c r="F478" s="140">
        <v>11.43</v>
      </c>
    </row>
    <row r="479" spans="2:6">
      <c r="B479" s="139" t="s">
        <v>16094</v>
      </c>
      <c r="C479" s="131" t="s">
        <v>18781</v>
      </c>
      <c r="D479" s="131" t="s">
        <v>13235</v>
      </c>
      <c r="E479" s="131" t="s">
        <v>12630</v>
      </c>
      <c r="F479" s="140">
        <v>11.43</v>
      </c>
    </row>
    <row r="480" spans="2:6">
      <c r="B480" s="139" t="s">
        <v>16095</v>
      </c>
      <c r="C480" s="131" t="s">
        <v>18782</v>
      </c>
      <c r="D480" s="131" t="s">
        <v>13236</v>
      </c>
      <c r="E480" s="131" t="s">
        <v>12630</v>
      </c>
      <c r="F480" s="140">
        <v>11.43</v>
      </c>
    </row>
    <row r="481" spans="2:6">
      <c r="B481" s="139" t="s">
        <v>16096</v>
      </c>
      <c r="C481" s="131" t="s">
        <v>18783</v>
      </c>
      <c r="D481" s="131" t="s">
        <v>13237</v>
      </c>
      <c r="E481" s="131" t="s">
        <v>12630</v>
      </c>
      <c r="F481" s="140">
        <v>11.59</v>
      </c>
    </row>
    <row r="482" spans="2:6">
      <c r="B482" s="139" t="s">
        <v>16097</v>
      </c>
      <c r="C482" s="131" t="s">
        <v>18784</v>
      </c>
      <c r="D482" s="131" t="s">
        <v>13238</v>
      </c>
      <c r="E482" s="131" t="s">
        <v>12630</v>
      </c>
      <c r="F482" s="140">
        <v>13.06</v>
      </c>
    </row>
    <row r="483" spans="2:6">
      <c r="B483" s="139" t="s">
        <v>16098</v>
      </c>
      <c r="C483" s="131" t="s">
        <v>18785</v>
      </c>
      <c r="D483" s="131" t="s">
        <v>13239</v>
      </c>
      <c r="E483" s="131" t="s">
        <v>12630</v>
      </c>
      <c r="F483" s="140">
        <v>16.809999999999999</v>
      </c>
    </row>
    <row r="484" spans="2:6">
      <c r="B484" s="139" t="s">
        <v>16099</v>
      </c>
      <c r="C484" s="131" t="s">
        <v>18786</v>
      </c>
      <c r="D484" s="131" t="s">
        <v>13240</v>
      </c>
      <c r="E484" s="131" t="s">
        <v>12630</v>
      </c>
      <c r="F484" s="140">
        <v>19.59</v>
      </c>
    </row>
    <row r="485" spans="2:6">
      <c r="B485" s="139" t="s">
        <v>16100</v>
      </c>
      <c r="C485" s="131" t="s">
        <v>18787</v>
      </c>
      <c r="D485" s="131" t="s">
        <v>13241</v>
      </c>
      <c r="E485" s="131" t="s">
        <v>12630</v>
      </c>
      <c r="F485" s="140">
        <v>14.69</v>
      </c>
    </row>
    <row r="486" spans="2:6">
      <c r="B486" s="139" t="s">
        <v>16101</v>
      </c>
      <c r="C486" s="131" t="s">
        <v>18788</v>
      </c>
      <c r="D486" s="131" t="s">
        <v>13242</v>
      </c>
      <c r="E486" s="131" t="s">
        <v>12630</v>
      </c>
      <c r="F486" s="140">
        <v>16.329999999999998</v>
      </c>
    </row>
    <row r="487" spans="2:6">
      <c r="B487" s="139" t="s">
        <v>16102</v>
      </c>
      <c r="C487" s="131" t="s">
        <v>18789</v>
      </c>
      <c r="D487" s="131" t="s">
        <v>13243</v>
      </c>
      <c r="E487" s="131" t="s">
        <v>12630</v>
      </c>
      <c r="F487" s="140">
        <v>6.53</v>
      </c>
    </row>
    <row r="488" spans="2:6">
      <c r="B488" s="139" t="s">
        <v>16103</v>
      </c>
      <c r="C488" s="131" t="s">
        <v>18790</v>
      </c>
      <c r="D488" s="131" t="s">
        <v>13244</v>
      </c>
      <c r="E488" s="131" t="s">
        <v>12630</v>
      </c>
      <c r="F488" s="140">
        <v>11.43</v>
      </c>
    </row>
    <row r="489" spans="2:6">
      <c r="B489" s="139" t="s">
        <v>16104</v>
      </c>
      <c r="C489" s="131" t="s">
        <v>18791</v>
      </c>
      <c r="D489" s="131" t="s">
        <v>13245</v>
      </c>
      <c r="E489" s="131" t="s">
        <v>12630</v>
      </c>
      <c r="F489" s="140">
        <v>7.72</v>
      </c>
    </row>
    <row r="490" spans="2:6">
      <c r="B490" s="139" t="s">
        <v>16105</v>
      </c>
      <c r="C490" s="131" t="s">
        <v>18792</v>
      </c>
      <c r="D490" s="131" t="s">
        <v>13246</v>
      </c>
      <c r="E490" s="131" t="s">
        <v>12630</v>
      </c>
      <c r="F490" s="140">
        <v>13.06</v>
      </c>
    </row>
    <row r="491" spans="2:6">
      <c r="B491" s="139" t="s">
        <v>16106</v>
      </c>
      <c r="C491" s="131" t="s">
        <v>18793</v>
      </c>
      <c r="D491" s="131" t="s">
        <v>13247</v>
      </c>
      <c r="E491" s="131" t="s">
        <v>12630</v>
      </c>
      <c r="F491" s="140">
        <v>19.59</v>
      </c>
    </row>
    <row r="492" spans="2:6">
      <c r="B492" s="139" t="s">
        <v>16107</v>
      </c>
      <c r="C492" s="131" t="s">
        <v>18794</v>
      </c>
      <c r="D492" s="131" t="s">
        <v>13248</v>
      </c>
      <c r="E492" s="131" t="s">
        <v>12808</v>
      </c>
      <c r="F492" s="140">
        <v>1.95</v>
      </c>
    </row>
    <row r="493" spans="2:6">
      <c r="B493" s="139" t="s">
        <v>16108</v>
      </c>
      <c r="C493" s="131" t="s">
        <v>18795</v>
      </c>
      <c r="D493" s="131" t="s">
        <v>13249</v>
      </c>
      <c r="E493" s="131" t="s">
        <v>12630</v>
      </c>
      <c r="F493" s="140">
        <v>13.06</v>
      </c>
    </row>
    <row r="494" spans="2:6">
      <c r="B494" s="139" t="s">
        <v>16109</v>
      </c>
      <c r="C494" s="131" t="s">
        <v>18796</v>
      </c>
      <c r="D494" s="131" t="s">
        <v>13250</v>
      </c>
      <c r="E494" s="131" t="s">
        <v>12630</v>
      </c>
      <c r="F494" s="140">
        <v>11.43</v>
      </c>
    </row>
    <row r="495" spans="2:6">
      <c r="B495" s="139" t="s">
        <v>16110</v>
      </c>
      <c r="C495" s="131" t="s">
        <v>18797</v>
      </c>
      <c r="D495" s="131" t="s">
        <v>13251</v>
      </c>
      <c r="E495" s="131" t="s">
        <v>12808</v>
      </c>
      <c r="F495" s="140">
        <v>6.53</v>
      </c>
    </row>
    <row r="496" spans="2:6">
      <c r="B496" s="139" t="s">
        <v>16111</v>
      </c>
      <c r="C496" s="131" t="s">
        <v>18798</v>
      </c>
      <c r="D496" s="131" t="s">
        <v>13252</v>
      </c>
      <c r="E496" s="131" t="s">
        <v>12941</v>
      </c>
      <c r="F496" s="140">
        <v>50.89</v>
      </c>
    </row>
    <row r="497" spans="2:6">
      <c r="B497" s="139" t="s">
        <v>16112</v>
      </c>
      <c r="C497" s="131" t="s">
        <v>18799</v>
      </c>
      <c r="D497" s="131" t="s">
        <v>13253</v>
      </c>
      <c r="E497" s="131" t="s">
        <v>12808</v>
      </c>
      <c r="F497" s="140">
        <v>38.479999999999997</v>
      </c>
    </row>
    <row r="498" spans="2:6">
      <c r="B498" s="139" t="s">
        <v>16113</v>
      </c>
      <c r="C498" s="131" t="s">
        <v>18800</v>
      </c>
      <c r="D498" s="131" t="s">
        <v>13254</v>
      </c>
      <c r="E498" s="131" t="s">
        <v>12630</v>
      </c>
      <c r="F498" s="140">
        <v>9.7899999999999991</v>
      </c>
    </row>
    <row r="499" spans="2:6">
      <c r="B499" s="139" t="s">
        <v>16114</v>
      </c>
      <c r="C499" s="131" t="s">
        <v>18801</v>
      </c>
      <c r="D499" s="131" t="s">
        <v>13255</v>
      </c>
      <c r="E499" s="131" t="s">
        <v>13129</v>
      </c>
      <c r="F499" s="140">
        <v>2.4</v>
      </c>
    </row>
    <row r="500" spans="2:6">
      <c r="B500" s="139" t="s">
        <v>16115</v>
      </c>
      <c r="C500" s="131" t="s">
        <v>18802</v>
      </c>
      <c r="D500" s="131" t="s">
        <v>13256</v>
      </c>
      <c r="E500" s="131" t="s">
        <v>12630</v>
      </c>
      <c r="F500" s="140">
        <v>37.770000000000003</v>
      </c>
    </row>
    <row r="501" spans="2:6">
      <c r="B501" s="139" t="s">
        <v>16116</v>
      </c>
      <c r="C501" s="131" t="s">
        <v>18803</v>
      </c>
      <c r="D501" s="131" t="s">
        <v>13257</v>
      </c>
      <c r="E501" s="131" t="s">
        <v>12808</v>
      </c>
      <c r="F501" s="140">
        <v>6.53</v>
      </c>
    </row>
    <row r="502" spans="2:6">
      <c r="B502" s="139" t="s">
        <v>16117</v>
      </c>
      <c r="C502" s="131" t="s">
        <v>12427</v>
      </c>
      <c r="D502" s="131" t="s">
        <v>12428</v>
      </c>
      <c r="E502" s="131" t="s">
        <v>12630</v>
      </c>
      <c r="F502" s="140">
        <v>13.06</v>
      </c>
    </row>
    <row r="503" spans="2:6">
      <c r="B503" s="139" t="s">
        <v>16118</v>
      </c>
      <c r="C503" s="131" t="s">
        <v>18804</v>
      </c>
      <c r="D503" s="131" t="s">
        <v>13258</v>
      </c>
      <c r="E503" s="131" t="s">
        <v>12808</v>
      </c>
      <c r="F503" s="140">
        <v>2</v>
      </c>
    </row>
    <row r="504" spans="2:6">
      <c r="B504" s="139" t="s">
        <v>16119</v>
      </c>
      <c r="C504" s="131" t="s">
        <v>18805</v>
      </c>
      <c r="D504" s="131" t="s">
        <v>13259</v>
      </c>
      <c r="E504" s="131" t="s">
        <v>12808</v>
      </c>
      <c r="F504" s="140">
        <v>2</v>
      </c>
    </row>
    <row r="505" spans="2:6">
      <c r="B505" s="139" t="s">
        <v>16120</v>
      </c>
      <c r="C505" s="131" t="s">
        <v>18806</v>
      </c>
      <c r="D505" s="131" t="s">
        <v>13260</v>
      </c>
      <c r="E505" s="131" t="s">
        <v>12808</v>
      </c>
      <c r="F505" s="140">
        <v>4.08</v>
      </c>
    </row>
    <row r="506" spans="2:6">
      <c r="B506" s="139" t="s">
        <v>16121</v>
      </c>
      <c r="C506" s="131" t="s">
        <v>18807</v>
      </c>
      <c r="D506" s="131" t="s">
        <v>13261</v>
      </c>
      <c r="E506" s="131" t="s">
        <v>12941</v>
      </c>
      <c r="F506" s="140">
        <v>11.78</v>
      </c>
    </row>
    <row r="507" spans="2:6">
      <c r="B507" s="139" t="s">
        <v>16122</v>
      </c>
      <c r="C507" s="131" t="s">
        <v>18808</v>
      </c>
      <c r="D507" s="131" t="s">
        <v>13262</v>
      </c>
      <c r="E507" s="131" t="s">
        <v>12630</v>
      </c>
      <c r="F507" s="140">
        <v>6.53</v>
      </c>
    </row>
    <row r="508" spans="2:6">
      <c r="B508" s="139" t="s">
        <v>16123</v>
      </c>
      <c r="C508" s="131" t="s">
        <v>18809</v>
      </c>
      <c r="D508" s="131" t="s">
        <v>13263</v>
      </c>
      <c r="E508" s="131" t="s">
        <v>12630</v>
      </c>
      <c r="F508" s="140">
        <v>33.49</v>
      </c>
    </row>
    <row r="509" spans="2:6">
      <c r="B509" s="139" t="s">
        <v>16124</v>
      </c>
      <c r="C509" s="131" t="s">
        <v>18810</v>
      </c>
      <c r="D509" s="131" t="s">
        <v>13264</v>
      </c>
      <c r="E509" s="131" t="s">
        <v>12941</v>
      </c>
      <c r="F509" s="140">
        <v>34.549999999999997</v>
      </c>
    </row>
    <row r="510" spans="2:6">
      <c r="B510" s="139" t="s">
        <v>16125</v>
      </c>
      <c r="C510" s="131" t="s">
        <v>18811</v>
      </c>
      <c r="D510" s="131" t="s">
        <v>13265</v>
      </c>
      <c r="E510" s="131" t="s">
        <v>12941</v>
      </c>
      <c r="F510" s="140">
        <v>54.87</v>
      </c>
    </row>
    <row r="511" spans="2:6">
      <c r="B511" s="139" t="s">
        <v>16126</v>
      </c>
      <c r="C511" s="131" t="s">
        <v>18812</v>
      </c>
      <c r="D511" s="131" t="s">
        <v>13266</v>
      </c>
      <c r="E511" s="131" t="s">
        <v>12941</v>
      </c>
      <c r="F511" s="140">
        <v>13.81</v>
      </c>
    </row>
    <row r="512" spans="2:6">
      <c r="B512" s="139" t="s">
        <v>16127</v>
      </c>
      <c r="C512" s="131" t="s">
        <v>18813</v>
      </c>
      <c r="D512" s="131" t="s">
        <v>13267</v>
      </c>
      <c r="E512" s="131" t="s">
        <v>12941</v>
      </c>
      <c r="F512" s="140">
        <v>8.6300000000000008</v>
      </c>
    </row>
    <row r="513" spans="2:6">
      <c r="B513" s="139" t="s">
        <v>16128</v>
      </c>
      <c r="C513" s="131" t="s">
        <v>18814</v>
      </c>
      <c r="D513" s="131" t="s">
        <v>13268</v>
      </c>
      <c r="E513" s="131" t="s">
        <v>12941</v>
      </c>
      <c r="F513" s="140">
        <v>11.35</v>
      </c>
    </row>
    <row r="514" spans="2:6">
      <c r="B514" s="139" t="s">
        <v>16129</v>
      </c>
      <c r="C514" s="131" t="s">
        <v>18815</v>
      </c>
      <c r="D514" s="131" t="s">
        <v>13269</v>
      </c>
      <c r="E514" s="131" t="s">
        <v>12808</v>
      </c>
      <c r="F514" s="140">
        <v>20.41</v>
      </c>
    </row>
    <row r="515" spans="2:6">
      <c r="B515" s="139" t="s">
        <v>16130</v>
      </c>
      <c r="C515" s="131" t="s">
        <v>18816</v>
      </c>
      <c r="D515" s="131" t="s">
        <v>13270</v>
      </c>
      <c r="E515" s="131" t="s">
        <v>12808</v>
      </c>
      <c r="F515" s="140">
        <v>8.16</v>
      </c>
    </row>
    <row r="516" spans="2:6">
      <c r="B516" s="139" t="s">
        <v>16131</v>
      </c>
      <c r="C516" s="131" t="s">
        <v>18817</v>
      </c>
      <c r="D516" s="131" t="s">
        <v>13271</v>
      </c>
      <c r="E516" s="131" t="s">
        <v>12941</v>
      </c>
      <c r="F516" s="140">
        <v>12.83</v>
      </c>
    </row>
    <row r="517" spans="2:6">
      <c r="B517" s="139" t="s">
        <v>16132</v>
      </c>
      <c r="C517" s="131" t="s">
        <v>18818</v>
      </c>
      <c r="D517" s="131" t="s">
        <v>13272</v>
      </c>
      <c r="E517" s="131" t="s">
        <v>12941</v>
      </c>
      <c r="F517" s="140">
        <v>13.48</v>
      </c>
    </row>
    <row r="518" spans="2:6">
      <c r="B518" s="139" t="s">
        <v>16133</v>
      </c>
      <c r="C518" s="131" t="s">
        <v>18819</v>
      </c>
      <c r="D518" s="131" t="s">
        <v>13273</v>
      </c>
      <c r="E518" s="131" t="s">
        <v>12941</v>
      </c>
      <c r="F518" s="140">
        <v>86.37</v>
      </c>
    </row>
    <row r="519" spans="2:6">
      <c r="B519" s="139" t="s">
        <v>16134</v>
      </c>
      <c r="C519" s="131" t="s">
        <v>18820</v>
      </c>
      <c r="D519" s="131" t="s">
        <v>13274</v>
      </c>
      <c r="E519" s="131" t="s">
        <v>12941</v>
      </c>
      <c r="F519" s="140">
        <v>68.599999999999994</v>
      </c>
    </row>
    <row r="520" spans="2:6">
      <c r="B520" s="139" t="s">
        <v>16135</v>
      </c>
      <c r="C520" s="131" t="s">
        <v>18821</v>
      </c>
      <c r="D520" s="131" t="s">
        <v>13275</v>
      </c>
      <c r="E520" s="131" t="s">
        <v>12630</v>
      </c>
      <c r="F520" s="140">
        <v>9.7899999999999991</v>
      </c>
    </row>
    <row r="521" spans="2:6">
      <c r="B521" s="139" t="s">
        <v>16136</v>
      </c>
      <c r="C521" s="131" t="s">
        <v>18822</v>
      </c>
      <c r="D521" s="131" t="s">
        <v>13276</v>
      </c>
      <c r="E521" s="131" t="s">
        <v>12630</v>
      </c>
      <c r="F521" s="140">
        <v>13.88</v>
      </c>
    </row>
    <row r="522" spans="2:6">
      <c r="B522" s="139" t="s">
        <v>16137</v>
      </c>
      <c r="C522" s="131" t="s">
        <v>18823</v>
      </c>
      <c r="D522" s="131" t="s">
        <v>13277</v>
      </c>
      <c r="E522" s="131" t="s">
        <v>12630</v>
      </c>
      <c r="F522" s="140">
        <v>20.9</v>
      </c>
    </row>
    <row r="523" spans="2:6">
      <c r="B523" s="139" t="s">
        <v>16138</v>
      </c>
      <c r="C523" s="131" t="s">
        <v>18824</v>
      </c>
      <c r="D523" s="131" t="s">
        <v>13278</v>
      </c>
      <c r="E523" s="131" t="s">
        <v>12808</v>
      </c>
      <c r="F523" s="140">
        <v>4.57</v>
      </c>
    </row>
    <row r="524" spans="2:6">
      <c r="B524" s="139" t="s">
        <v>16139</v>
      </c>
      <c r="C524" s="131" t="s">
        <v>18825</v>
      </c>
      <c r="D524" s="131" t="s">
        <v>13279</v>
      </c>
      <c r="E524" s="131" t="s">
        <v>12630</v>
      </c>
      <c r="F524" s="140">
        <v>9.7899999999999991</v>
      </c>
    </row>
    <row r="525" spans="2:6">
      <c r="B525" s="139" t="s">
        <v>16140</v>
      </c>
      <c r="C525" s="131" t="s">
        <v>18826</v>
      </c>
      <c r="D525" s="131" t="s">
        <v>13280</v>
      </c>
      <c r="E525" s="131" t="s">
        <v>12630</v>
      </c>
      <c r="F525" s="140">
        <v>16.329999999999998</v>
      </c>
    </row>
    <row r="526" spans="2:6">
      <c r="B526" s="139" t="s">
        <v>16141</v>
      </c>
      <c r="C526" s="131" t="s">
        <v>18827</v>
      </c>
      <c r="D526" s="131" t="s">
        <v>13281</v>
      </c>
      <c r="E526" s="131" t="s">
        <v>12630</v>
      </c>
      <c r="F526" s="140">
        <v>5.32</v>
      </c>
    </row>
    <row r="527" spans="2:6">
      <c r="B527" s="139" t="s">
        <v>16142</v>
      </c>
      <c r="C527" s="131" t="s">
        <v>18828</v>
      </c>
      <c r="D527" s="131" t="s">
        <v>13282</v>
      </c>
      <c r="E527" s="131" t="s">
        <v>12630</v>
      </c>
      <c r="F527" s="140">
        <v>8.98</v>
      </c>
    </row>
    <row r="528" spans="2:6">
      <c r="B528" s="139" t="s">
        <v>16143</v>
      </c>
      <c r="C528" s="131" t="s">
        <v>18829</v>
      </c>
      <c r="D528" s="131" t="s">
        <v>13283</v>
      </c>
      <c r="E528" s="131" t="s">
        <v>12630</v>
      </c>
      <c r="F528" s="140">
        <v>10.61</v>
      </c>
    </row>
    <row r="529" spans="2:6">
      <c r="B529" s="139" t="s">
        <v>16144</v>
      </c>
      <c r="C529" s="131" t="s">
        <v>18830</v>
      </c>
      <c r="D529" s="131" t="s">
        <v>13284</v>
      </c>
      <c r="E529" s="131" t="s">
        <v>12630</v>
      </c>
      <c r="F529" s="140">
        <v>9.7899999999999991</v>
      </c>
    </row>
    <row r="530" spans="2:6">
      <c r="B530" s="139" t="s">
        <v>16145</v>
      </c>
      <c r="C530" s="131" t="s">
        <v>18831</v>
      </c>
      <c r="D530" s="131" t="s">
        <v>13285</v>
      </c>
      <c r="E530" s="131" t="s">
        <v>12808</v>
      </c>
      <c r="F530" s="140">
        <v>5.73</v>
      </c>
    </row>
    <row r="531" spans="2:6">
      <c r="B531" s="139" t="s">
        <v>16146</v>
      </c>
      <c r="C531" s="131" t="s">
        <v>18832</v>
      </c>
      <c r="D531" s="131" t="s">
        <v>13286</v>
      </c>
      <c r="E531" s="131" t="s">
        <v>12808</v>
      </c>
      <c r="F531" s="140">
        <v>6.16</v>
      </c>
    </row>
    <row r="532" spans="2:6">
      <c r="B532" s="139" t="s">
        <v>16147</v>
      </c>
      <c r="C532" s="131" t="s">
        <v>18833</v>
      </c>
      <c r="D532" s="131" t="s">
        <v>13287</v>
      </c>
      <c r="E532" s="131" t="s">
        <v>12808</v>
      </c>
      <c r="F532" s="140">
        <v>12.01</v>
      </c>
    </row>
    <row r="533" spans="2:6">
      <c r="B533" s="139" t="s">
        <v>16148</v>
      </c>
      <c r="C533" s="131" t="s">
        <v>18834</v>
      </c>
      <c r="D533" s="131" t="s">
        <v>13288</v>
      </c>
      <c r="E533" s="131" t="s">
        <v>12808</v>
      </c>
      <c r="F533" s="140">
        <v>12.01</v>
      </c>
    </row>
    <row r="534" spans="2:6">
      <c r="B534" s="139" t="s">
        <v>16149</v>
      </c>
      <c r="C534" s="131" t="s">
        <v>18835</v>
      </c>
      <c r="D534" s="131" t="s">
        <v>13289</v>
      </c>
      <c r="E534" s="131" t="s">
        <v>12630</v>
      </c>
      <c r="F534" s="140">
        <v>2.14</v>
      </c>
    </row>
    <row r="535" spans="2:6">
      <c r="B535" s="139">
        <v>316</v>
      </c>
      <c r="C535" s="131" t="s">
        <v>12936</v>
      </c>
      <c r="D535" s="131" t="s">
        <v>13290</v>
      </c>
      <c r="E535" s="131" t="s">
        <v>12950</v>
      </c>
      <c r="F535" s="140"/>
    </row>
    <row r="536" spans="2:6">
      <c r="B536" s="139" t="s">
        <v>16150</v>
      </c>
      <c r="C536" s="131" t="s">
        <v>18836</v>
      </c>
      <c r="D536" s="131" t="s">
        <v>13291</v>
      </c>
      <c r="E536" s="131" t="s">
        <v>12941</v>
      </c>
      <c r="F536" s="140">
        <v>115.9</v>
      </c>
    </row>
    <row r="537" spans="2:6">
      <c r="B537" s="139" t="s">
        <v>16151</v>
      </c>
      <c r="C537" s="131" t="s">
        <v>18837</v>
      </c>
      <c r="D537" s="131" t="s">
        <v>13292</v>
      </c>
      <c r="E537" s="131" t="s">
        <v>12630</v>
      </c>
      <c r="F537" s="140">
        <v>250.35</v>
      </c>
    </row>
    <row r="538" spans="2:6">
      <c r="B538" s="139" t="s">
        <v>16152</v>
      </c>
      <c r="C538" s="131" t="s">
        <v>18838</v>
      </c>
      <c r="D538" s="131" t="s">
        <v>13293</v>
      </c>
      <c r="E538" s="131" t="s">
        <v>12630</v>
      </c>
      <c r="F538" s="140">
        <v>183.65</v>
      </c>
    </row>
    <row r="539" spans="2:6">
      <c r="B539" s="139" t="s">
        <v>16153</v>
      </c>
      <c r="C539" s="131" t="s">
        <v>18839</v>
      </c>
      <c r="D539" s="131" t="s">
        <v>13294</v>
      </c>
      <c r="E539" s="131" t="s">
        <v>12630</v>
      </c>
      <c r="F539" s="140">
        <v>543.04999999999995</v>
      </c>
    </row>
    <row r="540" spans="2:6">
      <c r="B540" s="139" t="s">
        <v>16154</v>
      </c>
      <c r="C540" s="131" t="s">
        <v>18840</v>
      </c>
      <c r="D540" s="131" t="s">
        <v>13295</v>
      </c>
      <c r="E540" s="131" t="s">
        <v>12630</v>
      </c>
      <c r="F540" s="140">
        <v>479.85</v>
      </c>
    </row>
    <row r="541" spans="2:6">
      <c r="B541" s="139" t="s">
        <v>16155</v>
      </c>
      <c r="C541" s="131" t="s">
        <v>18841</v>
      </c>
      <c r="D541" s="131" t="s">
        <v>13296</v>
      </c>
      <c r="E541" s="131" t="s">
        <v>12630</v>
      </c>
      <c r="F541" s="140">
        <v>367.78</v>
      </c>
    </row>
    <row r="542" spans="2:6">
      <c r="B542" s="139">
        <v>317</v>
      </c>
      <c r="C542" s="131" t="s">
        <v>12936</v>
      </c>
      <c r="D542" s="131" t="s">
        <v>13297</v>
      </c>
      <c r="E542" s="131" t="s">
        <v>12950</v>
      </c>
      <c r="F542" s="140"/>
    </row>
    <row r="543" spans="2:6">
      <c r="B543" s="139" t="s">
        <v>16156</v>
      </c>
      <c r="C543" s="131" t="s">
        <v>18842</v>
      </c>
      <c r="D543" s="131" t="s">
        <v>13298</v>
      </c>
      <c r="E543" s="131" t="s">
        <v>13129</v>
      </c>
      <c r="F543" s="140">
        <v>100</v>
      </c>
    </row>
    <row r="544" spans="2:6">
      <c r="B544" s="139" t="s">
        <v>16157</v>
      </c>
      <c r="C544" s="131" t="s">
        <v>18843</v>
      </c>
      <c r="D544" s="131" t="s">
        <v>13299</v>
      </c>
      <c r="E544" s="131" t="s">
        <v>12630</v>
      </c>
      <c r="F544" s="140">
        <v>92.34</v>
      </c>
    </row>
    <row r="545" spans="2:6">
      <c r="B545" s="139" t="s">
        <v>16158</v>
      </c>
      <c r="C545" s="131" t="s">
        <v>18844</v>
      </c>
      <c r="D545" s="131" t="s">
        <v>13300</v>
      </c>
      <c r="E545" s="131" t="s">
        <v>12630</v>
      </c>
      <c r="F545" s="140">
        <v>92.34</v>
      </c>
    </row>
    <row r="546" spans="2:6">
      <c r="B546" s="139" t="s">
        <v>16159</v>
      </c>
      <c r="C546" s="131" t="s">
        <v>18845</v>
      </c>
      <c r="D546" s="131" t="s">
        <v>13301</v>
      </c>
      <c r="E546" s="131" t="s">
        <v>12941</v>
      </c>
      <c r="F546" s="140">
        <v>1110.22</v>
      </c>
    </row>
    <row r="547" spans="2:6">
      <c r="B547" s="139">
        <v>318</v>
      </c>
      <c r="C547" s="131" t="s">
        <v>12936</v>
      </c>
      <c r="D547" s="131" t="s">
        <v>13302</v>
      </c>
      <c r="E547" s="131" t="s">
        <v>12950</v>
      </c>
      <c r="F547" s="140"/>
    </row>
    <row r="548" spans="2:6">
      <c r="B548" s="139" t="s">
        <v>16160</v>
      </c>
      <c r="C548" s="131" t="s">
        <v>18846</v>
      </c>
      <c r="D548" s="131" t="s">
        <v>13303</v>
      </c>
      <c r="E548" s="131" t="s">
        <v>12808</v>
      </c>
      <c r="F548" s="140">
        <v>4642.57</v>
      </c>
    </row>
    <row r="549" spans="2:6">
      <c r="B549" s="139" t="s">
        <v>16161</v>
      </c>
      <c r="C549" s="131" t="s">
        <v>18847</v>
      </c>
      <c r="D549" s="131" t="s">
        <v>13304</v>
      </c>
      <c r="E549" s="131" t="s">
        <v>12808</v>
      </c>
      <c r="F549" s="140">
        <v>4821.5200000000004</v>
      </c>
    </row>
    <row r="550" spans="2:6">
      <c r="B550" s="139" t="s">
        <v>16162</v>
      </c>
      <c r="C550" s="131" t="s">
        <v>18848</v>
      </c>
      <c r="D550" s="131" t="s">
        <v>13305</v>
      </c>
      <c r="E550" s="131" t="s">
        <v>12808</v>
      </c>
      <c r="F550" s="140">
        <v>5000.08</v>
      </c>
    </row>
    <row r="551" spans="2:6">
      <c r="B551" s="139" t="s">
        <v>16163</v>
      </c>
      <c r="C551" s="131" t="s">
        <v>18849</v>
      </c>
      <c r="D551" s="131" t="s">
        <v>13306</v>
      </c>
      <c r="E551" s="131" t="s">
        <v>12808</v>
      </c>
      <c r="F551" s="140">
        <v>5182.71</v>
      </c>
    </row>
    <row r="552" spans="2:6">
      <c r="B552" s="139" t="s">
        <v>16164</v>
      </c>
      <c r="C552" s="131" t="s">
        <v>18850</v>
      </c>
      <c r="D552" s="131" t="s">
        <v>13307</v>
      </c>
      <c r="E552" s="131" t="s">
        <v>12808</v>
      </c>
      <c r="F552" s="140">
        <v>7390.31</v>
      </c>
    </row>
    <row r="553" spans="2:6">
      <c r="B553" s="139" t="s">
        <v>16165</v>
      </c>
      <c r="C553" s="131" t="s">
        <v>18851</v>
      </c>
      <c r="D553" s="131" t="s">
        <v>13308</v>
      </c>
      <c r="E553" s="131" t="s">
        <v>12808</v>
      </c>
      <c r="F553" s="140">
        <v>7618.55</v>
      </c>
    </row>
    <row r="554" spans="2:6">
      <c r="B554" s="139" t="s">
        <v>16166</v>
      </c>
      <c r="C554" s="131" t="s">
        <v>18852</v>
      </c>
      <c r="D554" s="131" t="s">
        <v>13309</v>
      </c>
      <c r="E554" s="131" t="s">
        <v>12808</v>
      </c>
      <c r="F554" s="140">
        <v>7839.4</v>
      </c>
    </row>
    <row r="555" spans="2:6">
      <c r="B555" s="139" t="s">
        <v>16167</v>
      </c>
      <c r="C555" s="131" t="s">
        <v>18853</v>
      </c>
      <c r="D555" s="131" t="s">
        <v>13310</v>
      </c>
      <c r="E555" s="131" t="s">
        <v>12808</v>
      </c>
      <c r="F555" s="140">
        <v>8080.02</v>
      </c>
    </row>
    <row r="556" spans="2:6">
      <c r="B556" s="139" t="s">
        <v>16168</v>
      </c>
      <c r="C556" s="131" t="s">
        <v>18854</v>
      </c>
      <c r="D556" s="131" t="s">
        <v>13311</v>
      </c>
      <c r="E556" s="131" t="s">
        <v>12808</v>
      </c>
      <c r="F556" s="140">
        <v>8350.9699999999993</v>
      </c>
    </row>
    <row r="557" spans="2:6">
      <c r="B557" s="139" t="s">
        <v>16169</v>
      </c>
      <c r="C557" s="131" t="s">
        <v>18855</v>
      </c>
      <c r="D557" s="131" t="s">
        <v>13312</v>
      </c>
      <c r="E557" s="131" t="s">
        <v>12808</v>
      </c>
      <c r="F557" s="140">
        <v>8633.7999999999993</v>
      </c>
    </row>
    <row r="558" spans="2:6">
      <c r="B558" s="139" t="s">
        <v>16170</v>
      </c>
      <c r="C558" s="131" t="s">
        <v>18856</v>
      </c>
      <c r="D558" s="131" t="s">
        <v>13313</v>
      </c>
      <c r="E558" s="131" t="s">
        <v>12808</v>
      </c>
      <c r="F558" s="140">
        <v>8896.48</v>
      </c>
    </row>
    <row r="559" spans="2:6">
      <c r="B559" s="139" t="s">
        <v>16171</v>
      </c>
      <c r="C559" s="131" t="s">
        <v>18857</v>
      </c>
      <c r="D559" s="131" t="s">
        <v>13314</v>
      </c>
      <c r="E559" s="131" t="s">
        <v>12808</v>
      </c>
      <c r="F559" s="140">
        <v>9233.69</v>
      </c>
    </row>
    <row r="560" spans="2:6">
      <c r="B560" s="139" t="s">
        <v>16172</v>
      </c>
      <c r="C560" s="131" t="s">
        <v>18858</v>
      </c>
      <c r="D560" s="131" t="s">
        <v>13315</v>
      </c>
      <c r="E560" s="131" t="s">
        <v>12808</v>
      </c>
      <c r="F560" s="140">
        <v>9494.11</v>
      </c>
    </row>
    <row r="561" spans="2:6">
      <c r="B561" s="139" t="s">
        <v>16173</v>
      </c>
      <c r="C561" s="131" t="s">
        <v>18859</v>
      </c>
      <c r="D561" s="131" t="s">
        <v>13316</v>
      </c>
      <c r="E561" s="131" t="s">
        <v>12808</v>
      </c>
      <c r="F561" s="140">
        <v>9776.6200000000008</v>
      </c>
    </row>
    <row r="562" spans="2:6">
      <c r="B562" s="139" t="s">
        <v>16174</v>
      </c>
      <c r="C562" s="131" t="s">
        <v>18860</v>
      </c>
      <c r="D562" s="131" t="s">
        <v>13317</v>
      </c>
      <c r="E562" s="131" t="s">
        <v>12808</v>
      </c>
      <c r="F562" s="140">
        <v>10062.35</v>
      </c>
    </row>
    <row r="563" spans="2:6">
      <c r="B563" s="139" t="s">
        <v>16175</v>
      </c>
      <c r="C563" s="131" t="s">
        <v>18861</v>
      </c>
      <c r="D563" s="131" t="s">
        <v>13318</v>
      </c>
      <c r="E563" s="131" t="s">
        <v>12808</v>
      </c>
      <c r="F563" s="140">
        <v>10301.83</v>
      </c>
    </row>
    <row r="564" spans="2:6">
      <c r="B564" s="139" t="s">
        <v>16176</v>
      </c>
      <c r="C564" s="131" t="s">
        <v>18862</v>
      </c>
      <c r="D564" s="131" t="s">
        <v>13319</v>
      </c>
      <c r="E564" s="131" t="s">
        <v>12808</v>
      </c>
      <c r="F564" s="140">
        <v>10556.97</v>
      </c>
    </row>
    <row r="565" spans="2:6">
      <c r="B565" s="139" t="s">
        <v>16177</v>
      </c>
      <c r="C565" s="131" t="s">
        <v>18863</v>
      </c>
      <c r="D565" s="131" t="s">
        <v>13320</v>
      </c>
      <c r="E565" s="131" t="s">
        <v>12808</v>
      </c>
      <c r="F565" s="140">
        <v>10795.61</v>
      </c>
    </row>
    <row r="566" spans="2:6">
      <c r="B566" s="139" t="s">
        <v>16178</v>
      </c>
      <c r="C566" s="131" t="s">
        <v>18864</v>
      </c>
      <c r="D566" s="131" t="s">
        <v>13321</v>
      </c>
      <c r="E566" s="131" t="s">
        <v>12808</v>
      </c>
      <c r="F566" s="140">
        <v>11035.76</v>
      </c>
    </row>
    <row r="567" spans="2:6">
      <c r="B567" s="139" t="s">
        <v>16179</v>
      </c>
      <c r="C567" s="131" t="s">
        <v>18865</v>
      </c>
      <c r="D567" s="131" t="s">
        <v>13322</v>
      </c>
      <c r="E567" s="131" t="s">
        <v>12941</v>
      </c>
      <c r="F567" s="140">
        <v>1115.8599999999999</v>
      </c>
    </row>
    <row r="568" spans="2:6">
      <c r="B568" s="139" t="s">
        <v>16180</v>
      </c>
      <c r="C568" s="131" t="s">
        <v>18866</v>
      </c>
      <c r="D568" s="131" t="s">
        <v>13323</v>
      </c>
      <c r="E568" s="131" t="s">
        <v>12941</v>
      </c>
      <c r="F568" s="140">
        <v>1504.69</v>
      </c>
    </row>
    <row r="569" spans="2:6">
      <c r="B569" s="139" t="s">
        <v>16181</v>
      </c>
      <c r="C569" s="131" t="s">
        <v>18867</v>
      </c>
      <c r="D569" s="131" t="s">
        <v>13324</v>
      </c>
      <c r="E569" s="131" t="s">
        <v>12941</v>
      </c>
      <c r="F569" s="140">
        <v>1602.34</v>
      </c>
    </row>
    <row r="570" spans="2:6">
      <c r="B570" s="139" t="s">
        <v>16182</v>
      </c>
      <c r="C570" s="131" t="s">
        <v>18868</v>
      </c>
      <c r="D570" s="131" t="s">
        <v>13325</v>
      </c>
      <c r="E570" s="131" t="s">
        <v>12941</v>
      </c>
      <c r="F570" s="140">
        <v>1984.73</v>
      </c>
    </row>
    <row r="571" spans="2:6">
      <c r="B571" s="139" t="s">
        <v>16183</v>
      </c>
      <c r="C571" s="131" t="s">
        <v>18869</v>
      </c>
      <c r="D571" s="131" t="s">
        <v>13326</v>
      </c>
      <c r="E571" s="131" t="s">
        <v>12941</v>
      </c>
      <c r="F571" s="140">
        <v>2216.61</v>
      </c>
    </row>
    <row r="572" spans="2:6">
      <c r="B572" s="139" t="s">
        <v>16184</v>
      </c>
      <c r="C572" s="131" t="s">
        <v>18870</v>
      </c>
      <c r="D572" s="131" t="s">
        <v>13327</v>
      </c>
      <c r="E572" s="131" t="s">
        <v>12941</v>
      </c>
      <c r="F572" s="140">
        <v>710.03</v>
      </c>
    </row>
    <row r="573" spans="2:6">
      <c r="B573" s="139" t="s">
        <v>16185</v>
      </c>
      <c r="C573" s="131" t="s">
        <v>18871</v>
      </c>
      <c r="D573" s="131" t="s">
        <v>13328</v>
      </c>
      <c r="E573" s="131" t="s">
        <v>12941</v>
      </c>
      <c r="F573" s="140">
        <v>791.04</v>
      </c>
    </row>
    <row r="574" spans="2:6">
      <c r="B574" s="139" t="s">
        <v>16186</v>
      </c>
      <c r="C574" s="131" t="s">
        <v>18872</v>
      </c>
      <c r="D574" s="131" t="s">
        <v>13329</v>
      </c>
      <c r="E574" s="131" t="s">
        <v>12941</v>
      </c>
      <c r="F574" s="140">
        <v>863.52</v>
      </c>
    </row>
    <row r="575" spans="2:6">
      <c r="B575" s="139" t="s">
        <v>16187</v>
      </c>
      <c r="C575" s="131" t="s">
        <v>18873</v>
      </c>
      <c r="D575" s="131" t="s">
        <v>13330</v>
      </c>
      <c r="E575" s="131" t="s">
        <v>12941</v>
      </c>
      <c r="F575" s="140">
        <v>939.01</v>
      </c>
    </row>
    <row r="576" spans="2:6">
      <c r="B576" s="139" t="s">
        <v>16188</v>
      </c>
      <c r="C576" s="131" t="s">
        <v>18874</v>
      </c>
      <c r="D576" s="131" t="s">
        <v>13331</v>
      </c>
      <c r="E576" s="131" t="s">
        <v>12941</v>
      </c>
      <c r="F576" s="140">
        <v>1022.75</v>
      </c>
    </row>
    <row r="577" spans="2:6">
      <c r="B577" s="139" t="s">
        <v>16189</v>
      </c>
      <c r="C577" s="131" t="s">
        <v>18875</v>
      </c>
      <c r="D577" s="131" t="s">
        <v>13332</v>
      </c>
      <c r="E577" s="131" t="s">
        <v>12941</v>
      </c>
      <c r="F577" s="140">
        <v>16.829999999999998</v>
      </c>
    </row>
    <row r="578" spans="2:6">
      <c r="B578" s="139" t="s">
        <v>16190</v>
      </c>
      <c r="C578" s="131" t="s">
        <v>18876</v>
      </c>
      <c r="D578" s="131" t="s">
        <v>13333</v>
      </c>
      <c r="E578" s="131" t="s">
        <v>12941</v>
      </c>
      <c r="F578" s="140">
        <v>1409.89</v>
      </c>
    </row>
    <row r="579" spans="2:6">
      <c r="B579" s="139" t="s">
        <v>12554</v>
      </c>
      <c r="C579" s="131" t="s">
        <v>18877</v>
      </c>
      <c r="D579" s="131" t="s">
        <v>13334</v>
      </c>
      <c r="E579" s="131" t="s">
        <v>12941</v>
      </c>
      <c r="F579" s="140">
        <v>1955.24</v>
      </c>
    </row>
    <row r="580" spans="2:6">
      <c r="B580" s="139" t="s">
        <v>16191</v>
      </c>
      <c r="C580" s="131" t="s">
        <v>18878</v>
      </c>
      <c r="D580" s="131" t="s">
        <v>13335</v>
      </c>
      <c r="E580" s="131" t="s">
        <v>12941</v>
      </c>
      <c r="F580" s="140">
        <v>806.03</v>
      </c>
    </row>
    <row r="581" spans="2:6">
      <c r="B581" s="139" t="s">
        <v>16192</v>
      </c>
      <c r="C581" s="131" t="s">
        <v>18879</v>
      </c>
      <c r="D581" s="131" t="s">
        <v>13336</v>
      </c>
      <c r="E581" s="131" t="s">
        <v>12941</v>
      </c>
      <c r="F581" s="140">
        <v>940.66</v>
      </c>
    </row>
    <row r="582" spans="2:6">
      <c r="B582" s="139" t="s">
        <v>16193</v>
      </c>
      <c r="C582" s="131" t="s">
        <v>18880</v>
      </c>
      <c r="D582" s="131" t="s">
        <v>13337</v>
      </c>
      <c r="E582" s="131" t="s">
        <v>12941</v>
      </c>
      <c r="F582" s="140">
        <v>402.04</v>
      </c>
    </row>
    <row r="583" spans="2:6">
      <c r="B583" s="139" t="s">
        <v>16194</v>
      </c>
      <c r="C583" s="131" t="s">
        <v>18881</v>
      </c>
      <c r="D583" s="131" t="s">
        <v>13338</v>
      </c>
      <c r="E583" s="131" t="s">
        <v>12941</v>
      </c>
      <c r="F583" s="140">
        <v>1073.04</v>
      </c>
    </row>
    <row r="584" spans="2:6">
      <c r="B584" s="139" t="s">
        <v>16195</v>
      </c>
      <c r="C584" s="131" t="s">
        <v>18882</v>
      </c>
      <c r="D584" s="131" t="s">
        <v>13339</v>
      </c>
      <c r="E584" s="131" t="s">
        <v>12941</v>
      </c>
      <c r="F584" s="140">
        <v>1495.24</v>
      </c>
    </row>
    <row r="585" spans="2:6">
      <c r="B585" s="139" t="s">
        <v>16196</v>
      </c>
      <c r="C585" s="131" t="s">
        <v>18883</v>
      </c>
      <c r="D585" s="131" t="s">
        <v>13340</v>
      </c>
      <c r="E585" s="131" t="s">
        <v>12941</v>
      </c>
      <c r="F585" s="140">
        <v>1142.25</v>
      </c>
    </row>
    <row r="586" spans="2:6">
      <c r="B586" s="139" t="s">
        <v>16197</v>
      </c>
      <c r="C586" s="131" t="s">
        <v>18884</v>
      </c>
      <c r="D586" s="131" t="s">
        <v>13341</v>
      </c>
      <c r="E586" s="131" t="s">
        <v>12941</v>
      </c>
      <c r="F586" s="140">
        <v>1358.39</v>
      </c>
    </row>
    <row r="587" spans="2:6">
      <c r="B587" s="139" t="s">
        <v>16198</v>
      </c>
      <c r="C587" s="131" t="s">
        <v>18885</v>
      </c>
      <c r="D587" s="131" t="s">
        <v>13342</v>
      </c>
      <c r="E587" s="131" t="s">
        <v>12941</v>
      </c>
      <c r="F587" s="140">
        <v>1883.61</v>
      </c>
    </row>
    <row r="588" spans="2:6">
      <c r="B588" s="139" t="s">
        <v>16199</v>
      </c>
      <c r="C588" s="131" t="s">
        <v>18886</v>
      </c>
      <c r="D588" s="131" t="s">
        <v>13343</v>
      </c>
      <c r="E588" s="131" t="s">
        <v>12941</v>
      </c>
      <c r="F588" s="140">
        <v>1042.07</v>
      </c>
    </row>
    <row r="589" spans="2:6">
      <c r="B589" s="139" t="s">
        <v>16200</v>
      </c>
      <c r="C589" s="131" t="s">
        <v>18887</v>
      </c>
      <c r="D589" s="131" t="s">
        <v>13344</v>
      </c>
      <c r="E589" s="131" t="s">
        <v>12941</v>
      </c>
      <c r="F589" s="140">
        <v>1515.22</v>
      </c>
    </row>
    <row r="590" spans="2:6">
      <c r="B590" s="139" t="s">
        <v>16201</v>
      </c>
      <c r="C590" s="131" t="s">
        <v>18888</v>
      </c>
      <c r="D590" s="131" t="s">
        <v>13345</v>
      </c>
      <c r="E590" s="131" t="s">
        <v>12941</v>
      </c>
      <c r="F590" s="140">
        <v>558.45000000000005</v>
      </c>
    </row>
    <row r="591" spans="2:6">
      <c r="B591" s="139" t="s">
        <v>16202</v>
      </c>
      <c r="C591" s="131" t="s">
        <v>18889</v>
      </c>
      <c r="D591" s="131" t="s">
        <v>13346</v>
      </c>
      <c r="E591" s="131" t="s">
        <v>12941</v>
      </c>
      <c r="F591" s="140">
        <v>816.78</v>
      </c>
    </row>
    <row r="592" spans="2:6">
      <c r="B592" s="139" t="s">
        <v>16203</v>
      </c>
      <c r="C592" s="131" t="s">
        <v>18890</v>
      </c>
      <c r="D592" s="131" t="s">
        <v>13347</v>
      </c>
      <c r="E592" s="131" t="s">
        <v>12941</v>
      </c>
      <c r="F592" s="140">
        <v>1043.51</v>
      </c>
    </row>
    <row r="593" spans="2:6">
      <c r="B593" s="139" t="s">
        <v>16204</v>
      </c>
      <c r="C593" s="131" t="s">
        <v>18891</v>
      </c>
      <c r="D593" s="131" t="s">
        <v>13348</v>
      </c>
      <c r="E593" s="131" t="s">
        <v>12941</v>
      </c>
      <c r="F593" s="140">
        <v>1488.29</v>
      </c>
    </row>
    <row r="594" spans="2:6">
      <c r="B594" s="139" t="s">
        <v>16205</v>
      </c>
      <c r="C594" s="131" t="s">
        <v>18892</v>
      </c>
      <c r="D594" s="131" t="s">
        <v>13349</v>
      </c>
      <c r="E594" s="131" t="s">
        <v>12941</v>
      </c>
      <c r="F594" s="140">
        <v>1318.57</v>
      </c>
    </row>
    <row r="595" spans="2:6">
      <c r="B595" s="139" t="s">
        <v>16206</v>
      </c>
      <c r="C595" s="131" t="s">
        <v>18893</v>
      </c>
      <c r="D595" s="131" t="s">
        <v>13350</v>
      </c>
      <c r="E595" s="131" t="s">
        <v>12941</v>
      </c>
      <c r="F595" s="140">
        <v>1866.35</v>
      </c>
    </row>
    <row r="596" spans="2:6">
      <c r="B596" s="139" t="s">
        <v>16207</v>
      </c>
      <c r="C596" s="131" t="s">
        <v>18894</v>
      </c>
      <c r="D596" s="131" t="s">
        <v>13351</v>
      </c>
      <c r="E596" s="131" t="s">
        <v>12941</v>
      </c>
      <c r="F596" s="140">
        <v>890.38</v>
      </c>
    </row>
    <row r="597" spans="2:6">
      <c r="B597" s="139" t="s">
        <v>16208</v>
      </c>
      <c r="C597" s="131" t="s">
        <v>18895</v>
      </c>
      <c r="D597" s="131" t="s">
        <v>13352</v>
      </c>
      <c r="E597" s="131" t="s">
        <v>12941</v>
      </c>
      <c r="F597" s="140">
        <v>1419.64</v>
      </c>
    </row>
    <row r="598" spans="2:6">
      <c r="B598" s="139" t="s">
        <v>16209</v>
      </c>
      <c r="C598" s="131" t="s">
        <v>18896</v>
      </c>
      <c r="D598" s="131" t="s">
        <v>13353</v>
      </c>
      <c r="E598" s="131" t="s">
        <v>12808</v>
      </c>
      <c r="F598" s="140">
        <v>255.45</v>
      </c>
    </row>
    <row r="599" spans="2:6">
      <c r="B599" s="139" t="s">
        <v>16210</v>
      </c>
      <c r="C599" s="131" t="s">
        <v>18897</v>
      </c>
      <c r="D599" s="131" t="s">
        <v>13354</v>
      </c>
      <c r="E599" s="131" t="s">
        <v>12808</v>
      </c>
      <c r="F599" s="140">
        <v>141.84</v>
      </c>
    </row>
    <row r="600" spans="2:6">
      <c r="B600" s="139" t="s">
        <v>16211</v>
      </c>
      <c r="C600" s="131" t="s">
        <v>18898</v>
      </c>
      <c r="D600" s="131" t="s">
        <v>13355</v>
      </c>
      <c r="E600" s="131" t="s">
        <v>12808</v>
      </c>
      <c r="F600" s="140">
        <v>113.5</v>
      </c>
    </row>
    <row r="601" spans="2:6">
      <c r="B601" s="139" t="s">
        <v>16212</v>
      </c>
      <c r="C601" s="131" t="s">
        <v>18899</v>
      </c>
      <c r="D601" s="131" t="s">
        <v>13356</v>
      </c>
      <c r="E601" s="131" t="s">
        <v>12808</v>
      </c>
      <c r="F601" s="140">
        <v>117.44</v>
      </c>
    </row>
    <row r="602" spans="2:6">
      <c r="B602" s="139" t="s">
        <v>16213</v>
      </c>
      <c r="C602" s="131" t="s">
        <v>18900</v>
      </c>
      <c r="D602" s="131" t="s">
        <v>13357</v>
      </c>
      <c r="E602" s="131" t="s">
        <v>12808</v>
      </c>
      <c r="F602" s="140">
        <v>120.53</v>
      </c>
    </row>
    <row r="603" spans="2:6">
      <c r="B603" s="139" t="s">
        <v>16214</v>
      </c>
      <c r="C603" s="131" t="s">
        <v>18901</v>
      </c>
      <c r="D603" s="131" t="s">
        <v>13358</v>
      </c>
      <c r="E603" s="131" t="s">
        <v>12808</v>
      </c>
      <c r="F603" s="140">
        <v>115.33</v>
      </c>
    </row>
    <row r="604" spans="2:6">
      <c r="B604" s="139" t="s">
        <v>16215</v>
      </c>
      <c r="C604" s="131" t="s">
        <v>18902</v>
      </c>
      <c r="D604" s="131" t="s">
        <v>13359</v>
      </c>
      <c r="E604" s="131" t="s">
        <v>12808</v>
      </c>
      <c r="F604" s="140">
        <v>134.66</v>
      </c>
    </row>
    <row r="605" spans="2:6">
      <c r="B605" s="139" t="s">
        <v>16216</v>
      </c>
      <c r="C605" s="131" t="s">
        <v>18903</v>
      </c>
      <c r="D605" s="131" t="s">
        <v>13360</v>
      </c>
      <c r="E605" s="131" t="s">
        <v>12808</v>
      </c>
      <c r="F605" s="140">
        <v>23.43</v>
      </c>
    </row>
    <row r="606" spans="2:6">
      <c r="B606" s="139" t="s">
        <v>16217</v>
      </c>
      <c r="C606" s="131" t="s">
        <v>18904</v>
      </c>
      <c r="D606" s="131" t="s">
        <v>13361</v>
      </c>
      <c r="E606" s="131" t="s">
        <v>12808</v>
      </c>
      <c r="F606" s="140">
        <v>113.54</v>
      </c>
    </row>
    <row r="607" spans="2:6">
      <c r="B607" s="139" t="s">
        <v>16218</v>
      </c>
      <c r="C607" s="131" t="s">
        <v>18905</v>
      </c>
      <c r="D607" s="131" t="s">
        <v>13362</v>
      </c>
      <c r="E607" s="131" t="s">
        <v>12808</v>
      </c>
      <c r="F607" s="140">
        <v>50.09</v>
      </c>
    </row>
    <row r="608" spans="2:6">
      <c r="B608" s="139" t="s">
        <v>16219</v>
      </c>
      <c r="C608" s="131" t="s">
        <v>18906</v>
      </c>
      <c r="D608" s="131" t="s">
        <v>13363</v>
      </c>
      <c r="E608" s="131" t="s">
        <v>12808</v>
      </c>
      <c r="F608" s="140">
        <v>66.959999999999994</v>
      </c>
    </row>
    <row r="609" spans="2:6">
      <c r="B609" s="139" t="s">
        <v>16220</v>
      </c>
      <c r="C609" s="131" t="s">
        <v>18907</v>
      </c>
      <c r="D609" s="131" t="s">
        <v>13364</v>
      </c>
      <c r="E609" s="131" t="s">
        <v>12808</v>
      </c>
      <c r="F609" s="140">
        <v>90.08</v>
      </c>
    </row>
    <row r="610" spans="2:6">
      <c r="B610" s="139" t="s">
        <v>16221</v>
      </c>
      <c r="C610" s="131" t="s">
        <v>18908</v>
      </c>
      <c r="D610" s="131" t="s">
        <v>13365</v>
      </c>
      <c r="E610" s="131" t="s">
        <v>12808</v>
      </c>
      <c r="F610" s="140">
        <v>108.25</v>
      </c>
    </row>
    <row r="611" spans="2:6">
      <c r="B611" s="139" t="s">
        <v>16222</v>
      </c>
      <c r="C611" s="131" t="s">
        <v>18909</v>
      </c>
      <c r="D611" s="131" t="s">
        <v>13366</v>
      </c>
      <c r="E611" s="131" t="s">
        <v>12808</v>
      </c>
      <c r="F611" s="140">
        <v>252.12</v>
      </c>
    </row>
    <row r="612" spans="2:6">
      <c r="B612" s="139" t="s">
        <v>16223</v>
      </c>
      <c r="C612" s="131" t="s">
        <v>18910</v>
      </c>
      <c r="D612" s="131" t="s">
        <v>13367</v>
      </c>
      <c r="E612" s="131" t="s">
        <v>12808</v>
      </c>
      <c r="F612" s="140">
        <v>98.23</v>
      </c>
    </row>
    <row r="613" spans="2:6">
      <c r="B613" s="139" t="s">
        <v>16224</v>
      </c>
      <c r="C613" s="131" t="s">
        <v>18911</v>
      </c>
      <c r="D613" s="131" t="s">
        <v>13368</v>
      </c>
      <c r="E613" s="131" t="s">
        <v>12808</v>
      </c>
      <c r="F613" s="140">
        <v>76.8</v>
      </c>
    </row>
    <row r="614" spans="2:6">
      <c r="B614" s="139" t="s">
        <v>12552</v>
      </c>
      <c r="C614" s="131" t="s">
        <v>18912</v>
      </c>
      <c r="D614" s="131" t="s">
        <v>12551</v>
      </c>
      <c r="E614" s="131" t="s">
        <v>12808</v>
      </c>
      <c r="F614" s="140">
        <v>396.61</v>
      </c>
    </row>
    <row r="615" spans="2:6">
      <c r="B615" s="139" t="s">
        <v>16225</v>
      </c>
      <c r="C615" s="131" t="s">
        <v>18913</v>
      </c>
      <c r="D615" s="131" t="s">
        <v>13369</v>
      </c>
      <c r="E615" s="131" t="s">
        <v>12808</v>
      </c>
      <c r="F615" s="140">
        <v>209.77</v>
      </c>
    </row>
    <row r="616" spans="2:6">
      <c r="B616" s="139" t="s">
        <v>16226</v>
      </c>
      <c r="C616" s="131" t="s">
        <v>18914</v>
      </c>
      <c r="D616" s="131" t="s">
        <v>13370</v>
      </c>
      <c r="E616" s="131" t="s">
        <v>57</v>
      </c>
      <c r="F616" s="140">
        <v>336.39</v>
      </c>
    </row>
    <row r="617" spans="2:6">
      <c r="B617" s="139" t="s">
        <v>16227</v>
      </c>
      <c r="C617" s="131" t="s">
        <v>18915</v>
      </c>
      <c r="D617" s="131" t="s">
        <v>13371</v>
      </c>
      <c r="E617" s="131" t="s">
        <v>12808</v>
      </c>
      <c r="F617" s="140">
        <v>584.47</v>
      </c>
    </row>
    <row r="618" spans="2:6">
      <c r="B618" s="139" t="s">
        <v>16228</v>
      </c>
      <c r="C618" s="131" t="s">
        <v>18916</v>
      </c>
      <c r="D618" s="131" t="s">
        <v>13372</v>
      </c>
      <c r="E618" s="131" t="s">
        <v>12808</v>
      </c>
      <c r="F618" s="140">
        <v>763.34</v>
      </c>
    </row>
    <row r="619" spans="2:6">
      <c r="B619" s="139" t="s">
        <v>16229</v>
      </c>
      <c r="C619" s="131" t="s">
        <v>18917</v>
      </c>
      <c r="D619" s="131" t="s">
        <v>13373</v>
      </c>
      <c r="E619" s="131" t="s">
        <v>12808</v>
      </c>
      <c r="F619" s="140">
        <v>836.15</v>
      </c>
    </row>
    <row r="620" spans="2:6">
      <c r="B620" s="139" t="s">
        <v>16230</v>
      </c>
      <c r="C620" s="131" t="s">
        <v>18918</v>
      </c>
      <c r="D620" s="131" t="s">
        <v>13374</v>
      </c>
      <c r="E620" s="131" t="s">
        <v>12808</v>
      </c>
      <c r="F620" s="140">
        <v>910.88</v>
      </c>
    </row>
    <row r="621" spans="2:6">
      <c r="B621" s="139" t="s">
        <v>16231</v>
      </c>
      <c r="C621" s="131" t="s">
        <v>18919</v>
      </c>
      <c r="D621" s="131" t="s">
        <v>13375</v>
      </c>
      <c r="E621" s="131" t="s">
        <v>12808</v>
      </c>
      <c r="F621" s="140">
        <v>1326.59</v>
      </c>
    </row>
    <row r="622" spans="2:6">
      <c r="B622" s="139" t="s">
        <v>16232</v>
      </c>
      <c r="C622" s="131" t="s">
        <v>18920</v>
      </c>
      <c r="D622" s="131" t="s">
        <v>13376</v>
      </c>
      <c r="E622" s="131" t="s">
        <v>12808</v>
      </c>
      <c r="F622" s="140">
        <v>291.13</v>
      </c>
    </row>
    <row r="623" spans="2:6">
      <c r="B623" s="139" t="s">
        <v>16233</v>
      </c>
      <c r="C623" s="131" t="s">
        <v>18921</v>
      </c>
      <c r="D623" s="131" t="s">
        <v>13377</v>
      </c>
      <c r="E623" s="131" t="s">
        <v>12808</v>
      </c>
      <c r="F623" s="140">
        <v>348.9</v>
      </c>
    </row>
    <row r="624" spans="2:6">
      <c r="B624" s="139" t="s">
        <v>16234</v>
      </c>
      <c r="C624" s="131" t="s">
        <v>18922</v>
      </c>
      <c r="D624" s="131" t="s">
        <v>13378</v>
      </c>
      <c r="E624" s="131" t="s">
        <v>12808</v>
      </c>
      <c r="F624" s="140">
        <v>403.86</v>
      </c>
    </row>
    <row r="625" spans="2:6">
      <c r="B625" s="139" t="s">
        <v>16235</v>
      </c>
      <c r="C625" s="131" t="s">
        <v>18923</v>
      </c>
      <c r="D625" s="131" t="s">
        <v>13379</v>
      </c>
      <c r="E625" s="131" t="s">
        <v>12808</v>
      </c>
      <c r="F625" s="140">
        <v>465.5</v>
      </c>
    </row>
    <row r="626" spans="2:6">
      <c r="B626" s="139" t="s">
        <v>16236</v>
      </c>
      <c r="C626" s="131" t="s">
        <v>18924</v>
      </c>
      <c r="D626" s="131" t="s">
        <v>13380</v>
      </c>
      <c r="E626" s="131" t="s">
        <v>12808</v>
      </c>
      <c r="F626" s="140">
        <v>523.70000000000005</v>
      </c>
    </row>
    <row r="627" spans="2:6">
      <c r="B627" s="139" t="s">
        <v>16237</v>
      </c>
      <c r="C627" s="131" t="s">
        <v>18925</v>
      </c>
      <c r="D627" s="131" t="s">
        <v>13381</v>
      </c>
      <c r="E627" s="131" t="s">
        <v>12808</v>
      </c>
      <c r="F627" s="140">
        <v>753.92</v>
      </c>
    </row>
    <row r="628" spans="2:6">
      <c r="B628" s="139" t="s">
        <v>16238</v>
      </c>
      <c r="C628" s="131" t="s">
        <v>18926</v>
      </c>
      <c r="D628" s="131" t="s">
        <v>13382</v>
      </c>
      <c r="E628" s="131" t="s">
        <v>12808</v>
      </c>
      <c r="F628" s="140">
        <v>947.28</v>
      </c>
    </row>
    <row r="629" spans="2:6">
      <c r="B629" s="139" t="s">
        <v>16239</v>
      </c>
      <c r="C629" s="131" t="s">
        <v>18927</v>
      </c>
      <c r="D629" s="131" t="s">
        <v>13383</v>
      </c>
      <c r="E629" s="131" t="s">
        <v>12808</v>
      </c>
      <c r="F629" s="140">
        <v>1023.39</v>
      </c>
    </row>
    <row r="630" spans="2:6">
      <c r="B630" s="139" t="s">
        <v>16240</v>
      </c>
      <c r="C630" s="131" t="s">
        <v>18928</v>
      </c>
      <c r="D630" s="131" t="s">
        <v>13384</v>
      </c>
      <c r="E630" s="131" t="s">
        <v>12808</v>
      </c>
      <c r="F630" s="140">
        <v>1101.8800000000001</v>
      </c>
    </row>
    <row r="631" spans="2:6">
      <c r="B631" s="139" t="s">
        <v>16241</v>
      </c>
      <c r="C631" s="131" t="s">
        <v>18929</v>
      </c>
      <c r="D631" s="131" t="s">
        <v>13385</v>
      </c>
      <c r="E631" s="131" t="s">
        <v>12808</v>
      </c>
      <c r="F631" s="140">
        <v>1463.15</v>
      </c>
    </row>
    <row r="632" spans="2:6">
      <c r="B632" s="139" t="s">
        <v>16242</v>
      </c>
      <c r="C632" s="131" t="s">
        <v>18930</v>
      </c>
      <c r="D632" s="131" t="s">
        <v>13386</v>
      </c>
      <c r="E632" s="131" t="s">
        <v>12808</v>
      </c>
      <c r="F632" s="140">
        <v>437.35</v>
      </c>
    </row>
    <row r="633" spans="2:6">
      <c r="B633" s="139" t="s">
        <v>16243</v>
      </c>
      <c r="C633" s="131" t="s">
        <v>18931</v>
      </c>
      <c r="D633" s="131" t="s">
        <v>13387</v>
      </c>
      <c r="E633" s="131" t="s">
        <v>12808</v>
      </c>
      <c r="F633" s="140">
        <v>498.84</v>
      </c>
    </row>
    <row r="634" spans="2:6">
      <c r="B634" s="139" t="s">
        <v>16244</v>
      </c>
      <c r="C634" s="131" t="s">
        <v>18932</v>
      </c>
      <c r="D634" s="131" t="s">
        <v>13388</v>
      </c>
      <c r="E634" s="131" t="s">
        <v>12808</v>
      </c>
      <c r="F634" s="140">
        <v>558.44000000000005</v>
      </c>
    </row>
    <row r="635" spans="2:6">
      <c r="B635" s="139" t="s">
        <v>16245</v>
      </c>
      <c r="C635" s="131" t="s">
        <v>18933</v>
      </c>
      <c r="D635" s="131" t="s">
        <v>13389</v>
      </c>
      <c r="E635" s="131" t="s">
        <v>12808</v>
      </c>
      <c r="F635" s="140">
        <v>623.16999999999996</v>
      </c>
    </row>
    <row r="636" spans="2:6">
      <c r="B636" s="139" t="s">
        <v>16246</v>
      </c>
      <c r="C636" s="131" t="s">
        <v>18934</v>
      </c>
      <c r="D636" s="131" t="s">
        <v>13390</v>
      </c>
      <c r="E636" s="131" t="s">
        <v>12808</v>
      </c>
      <c r="F636" s="140">
        <v>685.97</v>
      </c>
    </row>
    <row r="637" spans="2:6">
      <c r="B637" s="139" t="s">
        <v>16247</v>
      </c>
      <c r="C637" s="131" t="s">
        <v>18935</v>
      </c>
      <c r="D637" s="131" t="s">
        <v>13391</v>
      </c>
      <c r="E637" s="131" t="s">
        <v>12808</v>
      </c>
      <c r="F637" s="140">
        <v>89</v>
      </c>
    </row>
    <row r="638" spans="2:6">
      <c r="B638" s="139" t="s">
        <v>16248</v>
      </c>
      <c r="C638" s="131" t="s">
        <v>18936</v>
      </c>
      <c r="D638" s="131" t="s">
        <v>13392</v>
      </c>
      <c r="E638" s="131" t="s">
        <v>12808</v>
      </c>
      <c r="F638" s="140">
        <v>111.1</v>
      </c>
    </row>
    <row r="639" spans="2:6">
      <c r="B639" s="139" t="s">
        <v>16249</v>
      </c>
      <c r="C639" s="131" t="s">
        <v>18937</v>
      </c>
      <c r="D639" s="131" t="s">
        <v>13393</v>
      </c>
      <c r="E639" s="131" t="s">
        <v>12630</v>
      </c>
      <c r="F639" s="140">
        <v>26.19</v>
      </c>
    </row>
    <row r="640" spans="2:6">
      <c r="B640" s="139" t="s">
        <v>16250</v>
      </c>
      <c r="C640" s="131" t="s">
        <v>18938</v>
      </c>
      <c r="D640" s="131" t="s">
        <v>13394</v>
      </c>
      <c r="E640" s="131" t="s">
        <v>12808</v>
      </c>
      <c r="F640" s="140">
        <v>343.76</v>
      </c>
    </row>
    <row r="641" spans="2:6">
      <c r="B641" s="139" t="s">
        <v>16251</v>
      </c>
      <c r="C641" s="131" t="s">
        <v>18939</v>
      </c>
      <c r="D641" s="131" t="s">
        <v>13395</v>
      </c>
      <c r="E641" s="131" t="s">
        <v>12808</v>
      </c>
      <c r="F641" s="140">
        <v>462.37</v>
      </c>
    </row>
    <row r="642" spans="2:6">
      <c r="B642" s="139" t="s">
        <v>16252</v>
      </c>
      <c r="C642" s="131" t="s">
        <v>18940</v>
      </c>
      <c r="D642" s="131" t="s">
        <v>13396</v>
      </c>
      <c r="E642" s="131" t="s">
        <v>12808</v>
      </c>
      <c r="F642" s="140">
        <v>701.59</v>
      </c>
    </row>
    <row r="643" spans="2:6">
      <c r="B643" s="139" t="s">
        <v>16253</v>
      </c>
      <c r="C643" s="131" t="s">
        <v>18941</v>
      </c>
      <c r="D643" s="131" t="s">
        <v>13397</v>
      </c>
      <c r="E643" s="131" t="s">
        <v>12808</v>
      </c>
      <c r="F643" s="140">
        <v>45.52</v>
      </c>
    </row>
    <row r="644" spans="2:6">
      <c r="B644" s="139" t="s">
        <v>16254</v>
      </c>
      <c r="C644" s="131" t="s">
        <v>18942</v>
      </c>
      <c r="D644" s="131" t="s">
        <v>13398</v>
      </c>
      <c r="E644" s="131" t="s">
        <v>12808</v>
      </c>
      <c r="F644" s="140">
        <v>77.06</v>
      </c>
    </row>
    <row r="645" spans="2:6">
      <c r="B645" s="139" t="s">
        <v>16255</v>
      </c>
      <c r="C645" s="131" t="s">
        <v>18943</v>
      </c>
      <c r="D645" s="131" t="s">
        <v>13399</v>
      </c>
      <c r="E645" s="131" t="s">
        <v>12808</v>
      </c>
      <c r="F645" s="140">
        <v>106.42</v>
      </c>
    </row>
    <row r="646" spans="2:6">
      <c r="B646" s="139" t="s">
        <v>16256</v>
      </c>
      <c r="C646" s="131" t="s">
        <v>18944</v>
      </c>
      <c r="D646" s="131" t="s">
        <v>13400</v>
      </c>
      <c r="E646" s="131" t="s">
        <v>12808</v>
      </c>
      <c r="F646" s="140">
        <v>146.72</v>
      </c>
    </row>
    <row r="647" spans="2:6">
      <c r="B647" s="139" t="s">
        <v>16257</v>
      </c>
      <c r="C647" s="131" t="s">
        <v>18945</v>
      </c>
      <c r="D647" s="131" t="s">
        <v>13401</v>
      </c>
      <c r="E647" s="131" t="s">
        <v>12808</v>
      </c>
      <c r="F647" s="140">
        <v>242.7</v>
      </c>
    </row>
    <row r="648" spans="2:6">
      <c r="B648" s="139" t="s">
        <v>16258</v>
      </c>
      <c r="C648" s="131" t="s">
        <v>18946</v>
      </c>
      <c r="D648" s="131" t="s">
        <v>13402</v>
      </c>
      <c r="E648" s="131" t="s">
        <v>12808</v>
      </c>
      <c r="F648" s="140">
        <v>57.42</v>
      </c>
    </row>
    <row r="649" spans="2:6">
      <c r="B649" s="139" t="s">
        <v>16259</v>
      </c>
      <c r="C649" s="131" t="s">
        <v>18947</v>
      </c>
      <c r="D649" s="131" t="s">
        <v>13403</v>
      </c>
      <c r="E649" s="131" t="s">
        <v>12808</v>
      </c>
      <c r="F649" s="140">
        <v>86.13</v>
      </c>
    </row>
    <row r="650" spans="2:6">
      <c r="B650" s="139" t="s">
        <v>16260</v>
      </c>
      <c r="C650" s="131" t="s">
        <v>18948</v>
      </c>
      <c r="D650" s="131" t="s">
        <v>13404</v>
      </c>
      <c r="E650" s="131" t="s">
        <v>12808</v>
      </c>
      <c r="F650" s="140">
        <v>118.76</v>
      </c>
    </row>
    <row r="651" spans="2:6">
      <c r="B651" s="139" t="s">
        <v>16261</v>
      </c>
      <c r="C651" s="131" t="s">
        <v>18949</v>
      </c>
      <c r="D651" s="131" t="s">
        <v>13405</v>
      </c>
      <c r="E651" s="131" t="s">
        <v>12808</v>
      </c>
      <c r="F651" s="140">
        <v>149.87</v>
      </c>
    </row>
    <row r="652" spans="2:6">
      <c r="B652" s="139" t="s">
        <v>16262</v>
      </c>
      <c r="C652" s="131" t="s">
        <v>18950</v>
      </c>
      <c r="D652" s="131" t="s">
        <v>13406</v>
      </c>
      <c r="E652" s="131" t="s">
        <v>12808</v>
      </c>
      <c r="F652" s="140">
        <v>16.059999999999999</v>
      </c>
    </row>
    <row r="653" spans="2:6">
      <c r="B653" s="139" t="s">
        <v>16263</v>
      </c>
      <c r="C653" s="131" t="s">
        <v>18951</v>
      </c>
      <c r="D653" s="131" t="s">
        <v>13407</v>
      </c>
      <c r="E653" s="131" t="s">
        <v>12808</v>
      </c>
      <c r="F653" s="140">
        <v>11.51</v>
      </c>
    </row>
    <row r="654" spans="2:6">
      <c r="B654" s="139" t="s">
        <v>16264</v>
      </c>
      <c r="C654" s="131" t="s">
        <v>18952</v>
      </c>
      <c r="D654" s="131" t="s">
        <v>13408</v>
      </c>
      <c r="E654" s="131" t="s">
        <v>12808</v>
      </c>
      <c r="F654" s="140">
        <v>16.96</v>
      </c>
    </row>
    <row r="655" spans="2:6">
      <c r="B655" s="139" t="s">
        <v>16265</v>
      </c>
      <c r="C655" s="131" t="s">
        <v>18953</v>
      </c>
      <c r="D655" s="131" t="s">
        <v>13409</v>
      </c>
      <c r="E655" s="131" t="s">
        <v>12808</v>
      </c>
      <c r="F655" s="140">
        <v>26.34</v>
      </c>
    </row>
    <row r="656" spans="2:6">
      <c r="B656" s="139" t="s">
        <v>16266</v>
      </c>
      <c r="C656" s="131" t="s">
        <v>18954</v>
      </c>
      <c r="D656" s="131" t="s">
        <v>13410</v>
      </c>
      <c r="E656" s="131" t="s">
        <v>12808</v>
      </c>
      <c r="F656" s="140">
        <v>35.450000000000003</v>
      </c>
    </row>
    <row r="657" spans="2:6">
      <c r="B657" s="139" t="s">
        <v>16267</v>
      </c>
      <c r="C657" s="131" t="s">
        <v>18955</v>
      </c>
      <c r="D657" s="131" t="s">
        <v>13411</v>
      </c>
      <c r="E657" s="131" t="s">
        <v>12808</v>
      </c>
      <c r="F657" s="140">
        <v>53.04</v>
      </c>
    </row>
    <row r="658" spans="2:6">
      <c r="B658" s="139" t="s">
        <v>16268</v>
      </c>
      <c r="C658" s="131" t="s">
        <v>18956</v>
      </c>
      <c r="D658" s="131" t="s">
        <v>13412</v>
      </c>
      <c r="E658" s="131" t="s">
        <v>12808</v>
      </c>
      <c r="F658" s="140">
        <v>18.149999999999999</v>
      </c>
    </row>
    <row r="659" spans="2:6">
      <c r="B659" s="139" t="s">
        <v>16269</v>
      </c>
      <c r="C659" s="131" t="s">
        <v>18957</v>
      </c>
      <c r="D659" s="131" t="s">
        <v>13413</v>
      </c>
      <c r="E659" s="131" t="s">
        <v>12808</v>
      </c>
      <c r="F659" s="140">
        <v>22.33</v>
      </c>
    </row>
    <row r="660" spans="2:6">
      <c r="B660" s="139" t="s">
        <v>16270</v>
      </c>
      <c r="C660" s="131" t="s">
        <v>18958</v>
      </c>
      <c r="D660" s="131" t="s">
        <v>13414</v>
      </c>
      <c r="E660" s="131" t="s">
        <v>12808</v>
      </c>
      <c r="F660" s="140">
        <v>29.11</v>
      </c>
    </row>
    <row r="661" spans="2:6">
      <c r="B661" s="139" t="s">
        <v>16271</v>
      </c>
      <c r="C661" s="131" t="s">
        <v>18959</v>
      </c>
      <c r="D661" s="131" t="s">
        <v>13415</v>
      </c>
      <c r="E661" s="131" t="s">
        <v>12808</v>
      </c>
      <c r="F661" s="140">
        <v>65.040000000000006</v>
      </c>
    </row>
    <row r="662" spans="2:6">
      <c r="B662" s="139" t="s">
        <v>16272</v>
      </c>
      <c r="C662" s="131" t="s">
        <v>18960</v>
      </c>
      <c r="D662" s="131" t="s">
        <v>13416</v>
      </c>
      <c r="E662" s="131" t="s">
        <v>12941</v>
      </c>
      <c r="F662" s="140">
        <v>1833.62</v>
      </c>
    </row>
    <row r="663" spans="2:6">
      <c r="B663" s="139" t="s">
        <v>16273</v>
      </c>
      <c r="C663" s="131" t="s">
        <v>18961</v>
      </c>
      <c r="D663" s="131" t="s">
        <v>13417</v>
      </c>
      <c r="E663" s="131" t="s">
        <v>12941</v>
      </c>
      <c r="F663" s="140">
        <v>2199.7199999999998</v>
      </c>
    </row>
    <row r="664" spans="2:6">
      <c r="B664" s="139" t="s">
        <v>16274</v>
      </c>
      <c r="C664" s="131" t="s">
        <v>18962</v>
      </c>
      <c r="D664" s="131" t="s">
        <v>13418</v>
      </c>
      <c r="E664" s="131" t="s">
        <v>12941</v>
      </c>
      <c r="F664" s="140">
        <v>2367.9299999999998</v>
      </c>
    </row>
    <row r="665" spans="2:6">
      <c r="B665" s="139" t="s">
        <v>16275</v>
      </c>
      <c r="C665" s="131" t="s">
        <v>18963</v>
      </c>
      <c r="D665" s="131" t="s">
        <v>13419</v>
      </c>
      <c r="E665" s="131" t="s">
        <v>12941</v>
      </c>
      <c r="F665" s="140">
        <v>2569.08</v>
      </c>
    </row>
    <row r="666" spans="2:6">
      <c r="B666" s="139" t="s">
        <v>16276</v>
      </c>
      <c r="C666" s="131" t="s">
        <v>18964</v>
      </c>
      <c r="D666" s="131" t="s">
        <v>13420</v>
      </c>
      <c r="E666" s="131" t="s">
        <v>12941</v>
      </c>
      <c r="F666" s="140">
        <v>2976.77</v>
      </c>
    </row>
    <row r="667" spans="2:6">
      <c r="B667" s="139" t="s">
        <v>16277</v>
      </c>
      <c r="C667" s="131" t="s">
        <v>18965</v>
      </c>
      <c r="D667" s="131" t="s">
        <v>13421</v>
      </c>
      <c r="E667" s="131" t="s">
        <v>12941</v>
      </c>
      <c r="F667" s="140">
        <v>1235.24</v>
      </c>
    </row>
    <row r="668" spans="2:6">
      <c r="B668" s="139" t="s">
        <v>16278</v>
      </c>
      <c r="C668" s="131" t="s">
        <v>18966</v>
      </c>
      <c r="D668" s="131" t="s">
        <v>12547</v>
      </c>
      <c r="E668" s="131" t="s">
        <v>12941</v>
      </c>
      <c r="F668" s="140">
        <v>1302.25</v>
      </c>
    </row>
    <row r="669" spans="2:6">
      <c r="B669" s="139" t="s">
        <v>16279</v>
      </c>
      <c r="C669" s="131" t="s">
        <v>18967</v>
      </c>
      <c r="D669" s="131" t="s">
        <v>13422</v>
      </c>
      <c r="E669" s="131" t="s">
        <v>12941</v>
      </c>
      <c r="F669" s="140">
        <v>1358.27</v>
      </c>
    </row>
    <row r="670" spans="2:6">
      <c r="B670" s="139" t="s">
        <v>16280</v>
      </c>
      <c r="C670" s="131" t="s">
        <v>18968</v>
      </c>
      <c r="D670" s="131" t="s">
        <v>13423</v>
      </c>
      <c r="E670" s="131" t="s">
        <v>12941</v>
      </c>
      <c r="F670" s="140">
        <v>1531.9</v>
      </c>
    </row>
    <row r="671" spans="2:6">
      <c r="B671" s="139" t="s">
        <v>16281</v>
      </c>
      <c r="C671" s="131" t="s">
        <v>18969</v>
      </c>
      <c r="D671" s="131" t="s">
        <v>13424</v>
      </c>
      <c r="E671" s="131" t="s">
        <v>12941</v>
      </c>
      <c r="F671" s="140">
        <v>1679.37</v>
      </c>
    </row>
    <row r="672" spans="2:6">
      <c r="B672" s="139" t="s">
        <v>16282</v>
      </c>
      <c r="C672" s="131" t="s">
        <v>18970</v>
      </c>
      <c r="D672" s="131" t="s">
        <v>13425</v>
      </c>
      <c r="E672" s="131" t="s">
        <v>12941</v>
      </c>
      <c r="F672" s="140">
        <v>2270.7600000000002</v>
      </c>
    </row>
    <row r="673" spans="2:6">
      <c r="B673" s="139" t="s">
        <v>16283</v>
      </c>
      <c r="C673" s="131" t="s">
        <v>18971</v>
      </c>
      <c r="D673" s="131" t="s">
        <v>13426</v>
      </c>
      <c r="E673" s="131" t="s">
        <v>12941</v>
      </c>
      <c r="F673" s="140">
        <v>2472.71</v>
      </c>
    </row>
    <row r="674" spans="2:6">
      <c r="B674" s="139" t="s">
        <v>16284</v>
      </c>
      <c r="C674" s="131" t="s">
        <v>18972</v>
      </c>
      <c r="D674" s="131" t="s">
        <v>13427</v>
      </c>
      <c r="E674" s="131" t="s">
        <v>12941</v>
      </c>
      <c r="F674" s="140">
        <v>2673.31</v>
      </c>
    </row>
    <row r="675" spans="2:6">
      <c r="B675" s="139" t="s">
        <v>16285</v>
      </c>
      <c r="C675" s="131" t="s">
        <v>18973</v>
      </c>
      <c r="D675" s="131" t="s">
        <v>13428</v>
      </c>
      <c r="E675" s="131" t="s">
        <v>12941</v>
      </c>
      <c r="F675" s="140">
        <v>2891.1</v>
      </c>
    </row>
    <row r="676" spans="2:6">
      <c r="B676" s="139" t="s">
        <v>16286</v>
      </c>
      <c r="C676" s="131" t="s">
        <v>18974</v>
      </c>
      <c r="D676" s="131" t="s">
        <v>13429</v>
      </c>
      <c r="E676" s="131" t="s">
        <v>12941</v>
      </c>
      <c r="F676" s="140">
        <v>3351.5</v>
      </c>
    </row>
    <row r="677" spans="2:6">
      <c r="B677" s="139" t="s">
        <v>16287</v>
      </c>
      <c r="C677" s="131" t="s">
        <v>18975</v>
      </c>
      <c r="D677" s="131" t="s">
        <v>13430</v>
      </c>
      <c r="E677" s="131" t="s">
        <v>12941</v>
      </c>
      <c r="F677" s="140">
        <v>1524.01</v>
      </c>
    </row>
    <row r="678" spans="2:6">
      <c r="B678" s="139" t="s">
        <v>16288</v>
      </c>
      <c r="C678" s="131" t="s">
        <v>18976</v>
      </c>
      <c r="D678" s="131" t="s">
        <v>13431</v>
      </c>
      <c r="E678" s="131" t="s">
        <v>12941</v>
      </c>
      <c r="F678" s="140">
        <v>1660.92</v>
      </c>
    </row>
    <row r="679" spans="2:6">
      <c r="B679" s="139" t="s">
        <v>16289</v>
      </c>
      <c r="C679" s="131" t="s">
        <v>18977</v>
      </c>
      <c r="D679" s="131" t="s">
        <v>13432</v>
      </c>
      <c r="E679" s="131" t="s">
        <v>12941</v>
      </c>
      <c r="F679" s="140">
        <v>1733.67</v>
      </c>
    </row>
    <row r="680" spans="2:6">
      <c r="B680" s="139" t="s">
        <v>16290</v>
      </c>
      <c r="C680" s="131" t="s">
        <v>18978</v>
      </c>
      <c r="D680" s="131" t="s">
        <v>13433</v>
      </c>
      <c r="E680" s="131" t="s">
        <v>12941</v>
      </c>
      <c r="F680" s="140">
        <v>1798.25</v>
      </c>
    </row>
    <row r="681" spans="2:6">
      <c r="B681" s="139" t="s">
        <v>16291</v>
      </c>
      <c r="C681" s="131" t="s">
        <v>18979</v>
      </c>
      <c r="D681" s="131" t="s">
        <v>13434</v>
      </c>
      <c r="E681" s="131" t="s">
        <v>12941</v>
      </c>
      <c r="F681" s="140">
        <v>2050.37</v>
      </c>
    </row>
    <row r="682" spans="2:6">
      <c r="B682" s="139" t="s">
        <v>16292</v>
      </c>
      <c r="C682" s="131" t="s">
        <v>18980</v>
      </c>
      <c r="D682" s="131" t="s">
        <v>13435</v>
      </c>
      <c r="E682" s="131" t="s">
        <v>12941</v>
      </c>
      <c r="F682" s="140">
        <v>2608.56</v>
      </c>
    </row>
    <row r="683" spans="2:6">
      <c r="B683" s="139" t="s">
        <v>16293</v>
      </c>
      <c r="C683" s="131" t="s">
        <v>18981</v>
      </c>
      <c r="D683" s="131" t="s">
        <v>13436</v>
      </c>
      <c r="E683" s="131" t="s">
        <v>12941</v>
      </c>
      <c r="F683" s="140">
        <v>2826.87</v>
      </c>
    </row>
    <row r="684" spans="2:6">
      <c r="B684" s="139" t="s">
        <v>16294</v>
      </c>
      <c r="C684" s="131" t="s">
        <v>18982</v>
      </c>
      <c r="D684" s="131" t="s">
        <v>13437</v>
      </c>
      <c r="E684" s="131" t="s">
        <v>12941</v>
      </c>
      <c r="F684" s="140">
        <v>3043.83</v>
      </c>
    </row>
    <row r="685" spans="2:6">
      <c r="B685" s="139" t="s">
        <v>16295</v>
      </c>
      <c r="C685" s="131" t="s">
        <v>18983</v>
      </c>
      <c r="D685" s="131" t="s">
        <v>13438</v>
      </c>
      <c r="E685" s="131" t="s">
        <v>12941</v>
      </c>
      <c r="F685" s="140">
        <v>3277.98</v>
      </c>
    </row>
    <row r="686" spans="2:6">
      <c r="B686" s="139" t="s">
        <v>16296</v>
      </c>
      <c r="C686" s="131" t="s">
        <v>18984</v>
      </c>
      <c r="D686" s="131" t="s">
        <v>13439</v>
      </c>
      <c r="E686" s="131" t="s">
        <v>12941</v>
      </c>
      <c r="F686" s="140">
        <v>3771.1</v>
      </c>
    </row>
    <row r="687" spans="2:6">
      <c r="B687" s="139" t="s">
        <v>16297</v>
      </c>
      <c r="C687" s="131" t="s">
        <v>18985</v>
      </c>
      <c r="D687" s="131" t="s">
        <v>13440</v>
      </c>
      <c r="E687" s="131" t="s">
        <v>12941</v>
      </c>
      <c r="F687" s="140">
        <v>1883.49</v>
      </c>
    </row>
    <row r="688" spans="2:6">
      <c r="B688" s="139" t="s">
        <v>16298</v>
      </c>
      <c r="C688" s="131" t="s">
        <v>18986</v>
      </c>
      <c r="D688" s="131" t="s">
        <v>13441</v>
      </c>
      <c r="E688" s="131" t="s">
        <v>12941</v>
      </c>
      <c r="F688" s="140">
        <v>1959.9</v>
      </c>
    </row>
    <row r="689" spans="2:6">
      <c r="B689" s="139" t="s">
        <v>16299</v>
      </c>
      <c r="C689" s="131" t="s">
        <v>18987</v>
      </c>
      <c r="D689" s="131" t="s">
        <v>13442</v>
      </c>
      <c r="E689" s="131" t="s">
        <v>12941</v>
      </c>
      <c r="F689" s="140">
        <v>2032.65</v>
      </c>
    </row>
    <row r="690" spans="2:6">
      <c r="B690" s="139" t="s">
        <v>16300</v>
      </c>
      <c r="C690" s="131" t="s">
        <v>18988</v>
      </c>
      <c r="D690" s="131" t="s">
        <v>13443</v>
      </c>
      <c r="E690" s="131" t="s">
        <v>12941</v>
      </c>
      <c r="F690" s="140">
        <v>2190.06</v>
      </c>
    </row>
    <row r="691" spans="2:6">
      <c r="B691" s="139" t="s">
        <v>16301</v>
      </c>
      <c r="C691" s="131" t="s">
        <v>18989</v>
      </c>
      <c r="D691" s="131" t="s">
        <v>13444</v>
      </c>
      <c r="E691" s="131" t="s">
        <v>12941</v>
      </c>
      <c r="F691" s="140">
        <v>2371.8200000000002</v>
      </c>
    </row>
    <row r="692" spans="2:6">
      <c r="B692" s="139" t="s">
        <v>16302</v>
      </c>
      <c r="C692" s="131" t="s">
        <v>18990</v>
      </c>
      <c r="D692" s="131" t="s">
        <v>13445</v>
      </c>
      <c r="E692" s="131" t="s">
        <v>12808</v>
      </c>
      <c r="F692" s="140">
        <v>19.079999999999998</v>
      </c>
    </row>
    <row r="693" spans="2:6">
      <c r="B693" s="139" t="s">
        <v>16303</v>
      </c>
      <c r="C693" s="131" t="s">
        <v>18991</v>
      </c>
      <c r="D693" s="131" t="s">
        <v>13446</v>
      </c>
      <c r="E693" s="131" t="s">
        <v>12808</v>
      </c>
      <c r="F693" s="140">
        <v>20.420000000000002</v>
      </c>
    </row>
    <row r="694" spans="2:6">
      <c r="B694" s="139" t="s">
        <v>16304</v>
      </c>
      <c r="C694" s="131" t="s">
        <v>18992</v>
      </c>
      <c r="D694" s="131" t="s">
        <v>13447</v>
      </c>
      <c r="E694" s="131" t="s">
        <v>12808</v>
      </c>
      <c r="F694" s="140">
        <v>20.94</v>
      </c>
    </row>
    <row r="695" spans="2:6">
      <c r="B695" s="139" t="s">
        <v>12557</v>
      </c>
      <c r="C695" s="131" t="s">
        <v>18993</v>
      </c>
      <c r="D695" s="131" t="s">
        <v>12556</v>
      </c>
      <c r="E695" s="131" t="s">
        <v>12941</v>
      </c>
      <c r="F695" s="140">
        <v>396.53</v>
      </c>
    </row>
    <row r="696" spans="2:6">
      <c r="B696" s="139" t="s">
        <v>16305</v>
      </c>
      <c r="C696" s="131" t="s">
        <v>18994</v>
      </c>
      <c r="D696" s="131" t="s">
        <v>13448</v>
      </c>
      <c r="E696" s="131" t="s">
        <v>12808</v>
      </c>
      <c r="F696" s="140">
        <v>42.26</v>
      </c>
    </row>
    <row r="697" spans="2:6">
      <c r="B697" s="139" t="s">
        <v>16306</v>
      </c>
      <c r="C697" s="131" t="s">
        <v>18995</v>
      </c>
      <c r="D697" s="131" t="s">
        <v>13449</v>
      </c>
      <c r="E697" s="131" t="s">
        <v>12941</v>
      </c>
      <c r="F697" s="140">
        <v>500.97</v>
      </c>
    </row>
    <row r="698" spans="2:6">
      <c r="B698" s="139" t="s">
        <v>16307</v>
      </c>
      <c r="C698" s="131" t="s">
        <v>18996</v>
      </c>
      <c r="D698" s="131" t="s">
        <v>13450</v>
      </c>
      <c r="E698" s="131" t="s">
        <v>12941</v>
      </c>
      <c r="F698" s="140">
        <v>124.59</v>
      </c>
    </row>
    <row r="699" spans="2:6">
      <c r="B699" s="139" t="s">
        <v>16308</v>
      </c>
      <c r="C699" s="131" t="s">
        <v>18997</v>
      </c>
      <c r="D699" s="131" t="s">
        <v>13451</v>
      </c>
      <c r="E699" s="131" t="s">
        <v>12941</v>
      </c>
      <c r="F699" s="140">
        <v>171.08</v>
      </c>
    </row>
    <row r="700" spans="2:6">
      <c r="B700" s="139" t="s">
        <v>16309</v>
      </c>
      <c r="C700" s="131" t="s">
        <v>18998</v>
      </c>
      <c r="D700" s="131" t="s">
        <v>13452</v>
      </c>
      <c r="E700" s="131" t="s">
        <v>12941</v>
      </c>
      <c r="F700" s="140">
        <v>224.05</v>
      </c>
    </row>
    <row r="701" spans="2:6">
      <c r="B701" s="139" t="s">
        <v>16310</v>
      </c>
      <c r="C701" s="131" t="s">
        <v>18999</v>
      </c>
      <c r="D701" s="131" t="s">
        <v>13453</v>
      </c>
      <c r="E701" s="131" t="s">
        <v>12941</v>
      </c>
      <c r="F701" s="140">
        <v>283.52</v>
      </c>
    </row>
    <row r="702" spans="2:6">
      <c r="B702" s="139" t="s">
        <v>16311</v>
      </c>
      <c r="C702" s="131" t="s">
        <v>19000</v>
      </c>
      <c r="D702" s="131" t="s">
        <v>13454</v>
      </c>
      <c r="E702" s="131" t="s">
        <v>12941</v>
      </c>
      <c r="F702" s="140">
        <v>349.51</v>
      </c>
    </row>
    <row r="703" spans="2:6">
      <c r="B703" s="139" t="s">
        <v>16312</v>
      </c>
      <c r="C703" s="131" t="s">
        <v>19001</v>
      </c>
      <c r="D703" s="131" t="s">
        <v>13455</v>
      </c>
      <c r="E703" s="131" t="s">
        <v>12941</v>
      </c>
      <c r="F703" s="140">
        <v>421.99</v>
      </c>
    </row>
    <row r="704" spans="2:6">
      <c r="B704" s="139">
        <v>319</v>
      </c>
      <c r="C704" s="131" t="s">
        <v>12936</v>
      </c>
      <c r="D704" s="131" t="s">
        <v>13456</v>
      </c>
      <c r="E704" s="131" t="s">
        <v>12950</v>
      </c>
      <c r="F704" s="140"/>
    </row>
    <row r="705" spans="2:6">
      <c r="B705" s="139" t="s">
        <v>16313</v>
      </c>
      <c r="C705" s="131" t="s">
        <v>19002</v>
      </c>
      <c r="D705" s="131" t="s">
        <v>13457</v>
      </c>
      <c r="E705" s="131" t="s">
        <v>12941</v>
      </c>
      <c r="F705" s="140">
        <v>2.79</v>
      </c>
    </row>
    <row r="706" spans="2:6">
      <c r="B706" s="139" t="s">
        <v>16314</v>
      </c>
      <c r="C706" s="131" t="s">
        <v>19003</v>
      </c>
      <c r="D706" s="131" t="s">
        <v>13458</v>
      </c>
      <c r="E706" s="131" t="s">
        <v>12941</v>
      </c>
      <c r="F706" s="140">
        <v>561.39</v>
      </c>
    </row>
    <row r="707" spans="2:6">
      <c r="B707" s="139" t="s">
        <v>16315</v>
      </c>
      <c r="C707" s="131" t="s">
        <v>19004</v>
      </c>
      <c r="D707" s="131" t="s">
        <v>13459</v>
      </c>
      <c r="E707" s="131" t="s">
        <v>12941</v>
      </c>
      <c r="F707" s="140">
        <v>2.67</v>
      </c>
    </row>
    <row r="708" spans="2:6">
      <c r="B708" s="139" t="s">
        <v>16316</v>
      </c>
      <c r="C708" s="131" t="s">
        <v>19005</v>
      </c>
      <c r="D708" s="131" t="s">
        <v>13460</v>
      </c>
      <c r="E708" s="131" t="s">
        <v>12941</v>
      </c>
      <c r="F708" s="140">
        <v>31.41</v>
      </c>
    </row>
    <row r="709" spans="2:6">
      <c r="B709" s="139" t="s">
        <v>16317</v>
      </c>
      <c r="C709" s="131" t="s">
        <v>19006</v>
      </c>
      <c r="D709" s="131" t="s">
        <v>13461</v>
      </c>
      <c r="E709" s="131" t="s">
        <v>12941</v>
      </c>
      <c r="F709" s="140">
        <v>31.41</v>
      </c>
    </row>
    <row r="710" spans="2:6">
      <c r="B710" s="139" t="s">
        <v>16318</v>
      </c>
      <c r="C710" s="131" t="s">
        <v>19007</v>
      </c>
      <c r="D710" s="131" t="s">
        <v>13462</v>
      </c>
      <c r="E710" s="131" t="s">
        <v>12941</v>
      </c>
      <c r="F710" s="140">
        <v>101.35</v>
      </c>
    </row>
    <row r="711" spans="2:6">
      <c r="B711" s="139" t="s">
        <v>16319</v>
      </c>
      <c r="C711" s="131" t="s">
        <v>19008</v>
      </c>
      <c r="D711" s="131" t="s">
        <v>13463</v>
      </c>
      <c r="E711" s="131" t="s">
        <v>12941</v>
      </c>
      <c r="F711" s="140">
        <v>14.57</v>
      </c>
    </row>
    <row r="712" spans="2:6">
      <c r="B712" s="139" t="s">
        <v>16320</v>
      </c>
      <c r="C712" s="131" t="s">
        <v>19009</v>
      </c>
      <c r="D712" s="131" t="s">
        <v>13464</v>
      </c>
      <c r="E712" s="131" t="s">
        <v>12941</v>
      </c>
      <c r="F712" s="140">
        <v>20.260000000000002</v>
      </c>
    </row>
    <row r="713" spans="2:6">
      <c r="B713" s="139" t="s">
        <v>16321</v>
      </c>
      <c r="C713" s="131" t="s">
        <v>19010</v>
      </c>
      <c r="D713" s="131" t="s">
        <v>13465</v>
      </c>
      <c r="E713" s="131" t="s">
        <v>12941</v>
      </c>
      <c r="F713" s="140">
        <v>3.61</v>
      </c>
    </row>
    <row r="714" spans="2:6">
      <c r="B714" s="139" t="s">
        <v>16322</v>
      </c>
      <c r="C714" s="131" t="s">
        <v>19011</v>
      </c>
      <c r="D714" s="131" t="s">
        <v>13466</v>
      </c>
      <c r="E714" s="131" t="s">
        <v>12941</v>
      </c>
      <c r="F714" s="140">
        <v>5.94</v>
      </c>
    </row>
    <row r="715" spans="2:6">
      <c r="B715" s="139" t="s">
        <v>16323</v>
      </c>
      <c r="C715" s="131" t="s">
        <v>19012</v>
      </c>
      <c r="D715" s="131" t="s">
        <v>13467</v>
      </c>
      <c r="E715" s="131" t="s">
        <v>12941</v>
      </c>
      <c r="F715" s="140">
        <v>4.79</v>
      </c>
    </row>
    <row r="716" spans="2:6">
      <c r="B716" s="139" t="s">
        <v>16324</v>
      </c>
      <c r="C716" s="131" t="s">
        <v>19013</v>
      </c>
      <c r="D716" s="131" t="s">
        <v>13468</v>
      </c>
      <c r="E716" s="131" t="s">
        <v>12808</v>
      </c>
      <c r="F716" s="140">
        <v>7.19</v>
      </c>
    </row>
    <row r="717" spans="2:6">
      <c r="B717" s="139" t="s">
        <v>16325</v>
      </c>
      <c r="C717" s="131" t="s">
        <v>19014</v>
      </c>
      <c r="D717" s="131" t="s">
        <v>13469</v>
      </c>
      <c r="E717" s="131" t="s">
        <v>12808</v>
      </c>
      <c r="F717" s="140">
        <v>58.29</v>
      </c>
    </row>
    <row r="718" spans="2:6">
      <c r="B718" s="139" t="s">
        <v>16326</v>
      </c>
      <c r="C718" s="131" t="s">
        <v>19015</v>
      </c>
      <c r="D718" s="131" t="s">
        <v>13470</v>
      </c>
      <c r="E718" s="131" t="s">
        <v>12808</v>
      </c>
      <c r="F718" s="140">
        <v>2.2999999999999998</v>
      </c>
    </row>
    <row r="719" spans="2:6">
      <c r="B719" s="139" t="s">
        <v>16327</v>
      </c>
      <c r="C719" s="131" t="s">
        <v>19016</v>
      </c>
      <c r="D719" s="131" t="s">
        <v>13471</v>
      </c>
      <c r="E719" s="131" t="s">
        <v>12808</v>
      </c>
      <c r="F719" s="140">
        <v>79.209999999999994</v>
      </c>
    </row>
    <row r="720" spans="2:6">
      <c r="B720" s="139" t="s">
        <v>16328</v>
      </c>
      <c r="C720" s="131" t="s">
        <v>19017</v>
      </c>
      <c r="D720" s="131" t="s">
        <v>13472</v>
      </c>
      <c r="E720" s="131" t="s">
        <v>12808</v>
      </c>
      <c r="F720" s="140">
        <v>10.68</v>
      </c>
    </row>
    <row r="721" spans="2:6">
      <c r="B721" s="139" t="s">
        <v>16329</v>
      </c>
      <c r="C721" s="131" t="s">
        <v>19018</v>
      </c>
      <c r="D721" s="131" t="s">
        <v>13473</v>
      </c>
      <c r="E721" s="131" t="s">
        <v>12808</v>
      </c>
      <c r="F721" s="140">
        <v>86.17</v>
      </c>
    </row>
    <row r="722" spans="2:6">
      <c r="B722" s="139" t="s">
        <v>16330</v>
      </c>
      <c r="C722" s="131" t="s">
        <v>19019</v>
      </c>
      <c r="D722" s="131" t="s">
        <v>13474</v>
      </c>
      <c r="E722" s="131" t="s">
        <v>12808</v>
      </c>
      <c r="F722" s="140">
        <v>116.41</v>
      </c>
    </row>
    <row r="723" spans="2:6">
      <c r="B723" s="139" t="s">
        <v>16331</v>
      </c>
      <c r="C723" s="131" t="s">
        <v>19020</v>
      </c>
      <c r="D723" s="131" t="s">
        <v>13475</v>
      </c>
      <c r="E723" s="131" t="s">
        <v>12808</v>
      </c>
      <c r="F723" s="140">
        <v>3.11</v>
      </c>
    </row>
    <row r="724" spans="2:6">
      <c r="B724" s="139" t="s">
        <v>16332</v>
      </c>
      <c r="C724" s="131" t="s">
        <v>19021</v>
      </c>
      <c r="D724" s="131" t="s">
        <v>13476</v>
      </c>
      <c r="E724" s="131" t="s">
        <v>12808</v>
      </c>
      <c r="F724" s="140">
        <v>16.16</v>
      </c>
    </row>
    <row r="725" spans="2:6">
      <c r="B725" s="139" t="s">
        <v>16333</v>
      </c>
      <c r="C725" s="131" t="s">
        <v>19022</v>
      </c>
      <c r="D725" s="131" t="s">
        <v>13477</v>
      </c>
      <c r="E725" s="131" t="s">
        <v>12808</v>
      </c>
      <c r="F725" s="140">
        <v>135.15</v>
      </c>
    </row>
    <row r="726" spans="2:6">
      <c r="B726" s="139" t="s">
        <v>16334</v>
      </c>
      <c r="C726" s="131" t="s">
        <v>19023</v>
      </c>
      <c r="D726" s="131" t="s">
        <v>13478</v>
      </c>
      <c r="E726" s="131" t="s">
        <v>12808</v>
      </c>
      <c r="F726" s="140">
        <v>19.7</v>
      </c>
    </row>
    <row r="727" spans="2:6">
      <c r="B727" s="139" t="s">
        <v>16335</v>
      </c>
      <c r="C727" s="131" t="s">
        <v>19024</v>
      </c>
      <c r="D727" s="131" t="s">
        <v>13479</v>
      </c>
      <c r="E727" s="131" t="s">
        <v>12808</v>
      </c>
      <c r="F727" s="140">
        <v>4.1100000000000003</v>
      </c>
    </row>
    <row r="728" spans="2:6">
      <c r="B728" s="139" t="s">
        <v>16336</v>
      </c>
      <c r="C728" s="131" t="s">
        <v>19025</v>
      </c>
      <c r="D728" s="131" t="s">
        <v>13480</v>
      </c>
      <c r="E728" s="131" t="s">
        <v>12808</v>
      </c>
      <c r="F728" s="140">
        <v>157.52000000000001</v>
      </c>
    </row>
    <row r="729" spans="2:6">
      <c r="B729" s="139" t="s">
        <v>16337</v>
      </c>
      <c r="C729" s="131" t="s">
        <v>19026</v>
      </c>
      <c r="D729" s="131" t="s">
        <v>13481</v>
      </c>
      <c r="E729" s="131" t="s">
        <v>12808</v>
      </c>
      <c r="F729" s="140">
        <v>25.6</v>
      </c>
    </row>
    <row r="730" spans="2:6">
      <c r="B730" s="139" t="s">
        <v>16338</v>
      </c>
      <c r="C730" s="131" t="s">
        <v>19027</v>
      </c>
      <c r="D730" s="131" t="s">
        <v>13482</v>
      </c>
      <c r="E730" s="131" t="s">
        <v>12808</v>
      </c>
      <c r="F730" s="140">
        <v>204.13</v>
      </c>
    </row>
    <row r="731" spans="2:6">
      <c r="B731" s="139" t="s">
        <v>16339</v>
      </c>
      <c r="C731" s="131" t="s">
        <v>19028</v>
      </c>
      <c r="D731" s="131" t="s">
        <v>13483</v>
      </c>
      <c r="E731" s="131" t="s">
        <v>12808</v>
      </c>
      <c r="F731" s="140">
        <v>5.51</v>
      </c>
    </row>
    <row r="732" spans="2:6">
      <c r="B732" s="139" t="s">
        <v>16340</v>
      </c>
      <c r="C732" s="131" t="s">
        <v>19029</v>
      </c>
      <c r="D732" s="131" t="s">
        <v>13484</v>
      </c>
      <c r="E732" s="131" t="s">
        <v>12808</v>
      </c>
      <c r="F732" s="140">
        <v>36.76</v>
      </c>
    </row>
    <row r="733" spans="2:6">
      <c r="B733" s="139" t="s">
        <v>16341</v>
      </c>
      <c r="C733" s="131" t="s">
        <v>19030</v>
      </c>
      <c r="D733" s="131" t="s">
        <v>13485</v>
      </c>
      <c r="E733" s="131" t="s">
        <v>12808</v>
      </c>
      <c r="F733" s="140">
        <v>50.59</v>
      </c>
    </row>
    <row r="734" spans="2:6">
      <c r="B734" s="139" t="s">
        <v>16342</v>
      </c>
      <c r="C734" s="131" t="s">
        <v>19031</v>
      </c>
      <c r="D734" s="131" t="s">
        <v>13486</v>
      </c>
      <c r="E734" s="131" t="s">
        <v>12808</v>
      </c>
      <c r="F734" s="140">
        <v>7.21</v>
      </c>
    </row>
    <row r="735" spans="2:6">
      <c r="B735" s="139" t="s">
        <v>16343</v>
      </c>
      <c r="C735" s="131" t="s">
        <v>12936</v>
      </c>
      <c r="D735" s="131" t="s">
        <v>13487</v>
      </c>
      <c r="E735" s="131" t="s">
        <v>12808</v>
      </c>
      <c r="F735" s="140">
        <v>7.83</v>
      </c>
    </row>
    <row r="736" spans="2:6">
      <c r="B736" s="139" t="s">
        <v>16344</v>
      </c>
      <c r="C736" s="131" t="s">
        <v>12936</v>
      </c>
      <c r="D736" s="131" t="s">
        <v>13488</v>
      </c>
      <c r="E736" s="131" t="s">
        <v>12808</v>
      </c>
      <c r="F736" s="140">
        <v>53.2</v>
      </c>
    </row>
    <row r="737" spans="2:6">
      <c r="B737" s="139" t="s">
        <v>16345</v>
      </c>
      <c r="C737" s="131" t="s">
        <v>19032</v>
      </c>
      <c r="D737" s="131" t="s">
        <v>13489</v>
      </c>
      <c r="E737" s="131" t="s">
        <v>12808</v>
      </c>
      <c r="F737" s="140">
        <v>1.69</v>
      </c>
    </row>
    <row r="738" spans="2:6">
      <c r="B738" s="139" t="s">
        <v>16346</v>
      </c>
      <c r="C738" s="131" t="s">
        <v>12936</v>
      </c>
      <c r="D738" s="131" t="s">
        <v>13490</v>
      </c>
      <c r="E738" s="131" t="s">
        <v>12808</v>
      </c>
      <c r="F738" s="140">
        <v>2.95</v>
      </c>
    </row>
    <row r="739" spans="2:6">
      <c r="B739" s="139" t="s">
        <v>16347</v>
      </c>
      <c r="C739" s="131" t="s">
        <v>12936</v>
      </c>
      <c r="D739" s="131" t="s">
        <v>13491</v>
      </c>
      <c r="E739" s="131" t="s">
        <v>12808</v>
      </c>
      <c r="F739" s="140">
        <v>66.510000000000005</v>
      </c>
    </row>
    <row r="740" spans="2:6">
      <c r="B740" s="139" t="s">
        <v>16348</v>
      </c>
      <c r="C740" s="131" t="s">
        <v>19033</v>
      </c>
      <c r="D740" s="131" t="s">
        <v>13492</v>
      </c>
      <c r="E740" s="131" t="s">
        <v>12808</v>
      </c>
      <c r="F740" s="140">
        <v>9.44</v>
      </c>
    </row>
    <row r="741" spans="2:6">
      <c r="B741" s="139" t="s">
        <v>16349</v>
      </c>
      <c r="C741" s="131" t="s">
        <v>12936</v>
      </c>
      <c r="D741" s="131" t="s">
        <v>13493</v>
      </c>
      <c r="E741" s="131" t="s">
        <v>12808</v>
      </c>
      <c r="F741" s="140">
        <v>10.31</v>
      </c>
    </row>
    <row r="742" spans="2:6">
      <c r="B742" s="139" t="s">
        <v>16350</v>
      </c>
      <c r="C742" s="131" t="s">
        <v>12936</v>
      </c>
      <c r="D742" s="131" t="s">
        <v>13494</v>
      </c>
      <c r="E742" s="131" t="s">
        <v>12808</v>
      </c>
      <c r="F742" s="140">
        <v>79.2</v>
      </c>
    </row>
    <row r="743" spans="2:6">
      <c r="B743" s="139" t="s">
        <v>16351</v>
      </c>
      <c r="C743" s="131" t="s">
        <v>12936</v>
      </c>
      <c r="D743" s="131" t="s">
        <v>13495</v>
      </c>
      <c r="E743" s="131" t="s">
        <v>12808</v>
      </c>
      <c r="F743" s="140">
        <v>103.84</v>
      </c>
    </row>
    <row r="744" spans="2:6">
      <c r="B744" s="139" t="s">
        <v>16352</v>
      </c>
      <c r="C744" s="131" t="s">
        <v>19034</v>
      </c>
      <c r="D744" s="131" t="s">
        <v>13496</v>
      </c>
      <c r="E744" s="131" t="s">
        <v>12808</v>
      </c>
      <c r="F744" s="140">
        <v>2.2999999999999998</v>
      </c>
    </row>
    <row r="745" spans="2:6">
      <c r="B745" s="139" t="s">
        <v>16353</v>
      </c>
      <c r="C745" s="131" t="s">
        <v>19035</v>
      </c>
      <c r="D745" s="131" t="s">
        <v>13497</v>
      </c>
      <c r="E745" s="131" t="s">
        <v>12808</v>
      </c>
      <c r="F745" s="140">
        <v>12.47</v>
      </c>
    </row>
    <row r="746" spans="2:6">
      <c r="B746" s="139" t="s">
        <v>16354</v>
      </c>
      <c r="C746" s="131" t="s">
        <v>12936</v>
      </c>
      <c r="D746" s="131" t="s">
        <v>13498</v>
      </c>
      <c r="E746" s="131" t="s">
        <v>12808</v>
      </c>
      <c r="F746" s="140">
        <v>2.85</v>
      </c>
    </row>
    <row r="747" spans="2:6">
      <c r="B747" s="139" t="s">
        <v>16355</v>
      </c>
      <c r="C747" s="131" t="s">
        <v>12936</v>
      </c>
      <c r="D747" s="131" t="s">
        <v>13499</v>
      </c>
      <c r="E747" s="131" t="s">
        <v>12808</v>
      </c>
      <c r="F747" s="140">
        <v>14.06</v>
      </c>
    </row>
    <row r="748" spans="2:6">
      <c r="B748" s="139" t="s">
        <v>16356</v>
      </c>
      <c r="C748" s="131" t="s">
        <v>19036</v>
      </c>
      <c r="D748" s="131" t="s">
        <v>13500</v>
      </c>
      <c r="E748" s="131" t="s">
        <v>12808</v>
      </c>
      <c r="F748" s="140">
        <v>16.13</v>
      </c>
    </row>
    <row r="749" spans="2:6">
      <c r="B749" s="139" t="s">
        <v>16357</v>
      </c>
      <c r="C749" s="131" t="s">
        <v>12936</v>
      </c>
      <c r="D749" s="131" t="s">
        <v>13501</v>
      </c>
      <c r="E749" s="131" t="s">
        <v>12808</v>
      </c>
      <c r="F749" s="140">
        <v>18.04</v>
      </c>
    </row>
    <row r="750" spans="2:6">
      <c r="B750" s="139" t="s">
        <v>16358</v>
      </c>
      <c r="C750" s="131" t="s">
        <v>19037</v>
      </c>
      <c r="D750" s="131" t="s">
        <v>13502</v>
      </c>
      <c r="E750" s="131" t="s">
        <v>12808</v>
      </c>
      <c r="F750" s="140">
        <v>3.1</v>
      </c>
    </row>
    <row r="751" spans="2:6">
      <c r="B751" s="139" t="s">
        <v>16359</v>
      </c>
      <c r="C751" s="131" t="s">
        <v>12936</v>
      </c>
      <c r="D751" s="131" t="s">
        <v>13503</v>
      </c>
      <c r="E751" s="131" t="s">
        <v>12808</v>
      </c>
      <c r="F751" s="140">
        <v>3.72</v>
      </c>
    </row>
    <row r="752" spans="2:6">
      <c r="B752" s="139" t="s">
        <v>16360</v>
      </c>
      <c r="C752" s="131" t="s">
        <v>12936</v>
      </c>
      <c r="D752" s="131" t="s">
        <v>13504</v>
      </c>
      <c r="E752" s="131" t="s">
        <v>12808</v>
      </c>
      <c r="F752" s="140">
        <v>24.79</v>
      </c>
    </row>
    <row r="753" spans="2:6">
      <c r="B753" s="139" t="s">
        <v>16361</v>
      </c>
      <c r="C753" s="131" t="s">
        <v>19038</v>
      </c>
      <c r="D753" s="131" t="s">
        <v>13505</v>
      </c>
      <c r="E753" s="131" t="s">
        <v>12808</v>
      </c>
      <c r="F753" s="140">
        <v>4.22</v>
      </c>
    </row>
    <row r="754" spans="2:6">
      <c r="B754" s="139" t="s">
        <v>16362</v>
      </c>
      <c r="C754" s="131" t="s">
        <v>12936</v>
      </c>
      <c r="D754" s="131" t="s">
        <v>13506</v>
      </c>
      <c r="E754" s="131" t="s">
        <v>12808</v>
      </c>
      <c r="F754" s="140">
        <v>4.99</v>
      </c>
    </row>
    <row r="755" spans="2:6">
      <c r="B755" s="139" t="s">
        <v>16363</v>
      </c>
      <c r="C755" s="131" t="s">
        <v>12936</v>
      </c>
      <c r="D755" s="131" t="s">
        <v>13507</v>
      </c>
      <c r="E755" s="131" t="s">
        <v>12808</v>
      </c>
      <c r="F755" s="140">
        <v>32.979999999999997</v>
      </c>
    </row>
    <row r="756" spans="2:6">
      <c r="B756" s="139" t="s">
        <v>16364</v>
      </c>
      <c r="C756" s="131" t="s">
        <v>12936</v>
      </c>
      <c r="D756" s="131" t="s">
        <v>13508</v>
      </c>
      <c r="E756" s="131" t="s">
        <v>12808</v>
      </c>
      <c r="F756" s="140">
        <v>42.51</v>
      </c>
    </row>
    <row r="757" spans="2:6">
      <c r="B757" s="139" t="s">
        <v>16365</v>
      </c>
      <c r="C757" s="131" t="s">
        <v>19039</v>
      </c>
      <c r="D757" s="131" t="s">
        <v>13509</v>
      </c>
      <c r="E757" s="131" t="s">
        <v>12808</v>
      </c>
      <c r="F757" s="140">
        <v>7</v>
      </c>
    </row>
    <row r="758" spans="2:6">
      <c r="B758" s="139" t="s">
        <v>16366</v>
      </c>
      <c r="C758" s="131" t="s">
        <v>19040</v>
      </c>
      <c r="D758" s="131" t="s">
        <v>13510</v>
      </c>
      <c r="E758" s="131" t="s">
        <v>12808</v>
      </c>
      <c r="F758" s="140">
        <v>10.35</v>
      </c>
    </row>
    <row r="759" spans="2:6">
      <c r="B759" s="139" t="s">
        <v>16367</v>
      </c>
      <c r="C759" s="131" t="s">
        <v>19041</v>
      </c>
      <c r="D759" s="131" t="s">
        <v>13511</v>
      </c>
      <c r="E759" s="131" t="s">
        <v>12808</v>
      </c>
      <c r="F759" s="140">
        <v>14.03</v>
      </c>
    </row>
    <row r="760" spans="2:6">
      <c r="B760" s="139" t="s">
        <v>16368</v>
      </c>
      <c r="C760" s="131" t="s">
        <v>19042</v>
      </c>
      <c r="D760" s="131" t="s">
        <v>13512</v>
      </c>
      <c r="E760" s="131" t="s">
        <v>12808</v>
      </c>
      <c r="F760" s="140">
        <v>19.43</v>
      </c>
    </row>
    <row r="761" spans="2:6">
      <c r="B761" s="139" t="s">
        <v>16369</v>
      </c>
      <c r="C761" s="131" t="s">
        <v>19043</v>
      </c>
      <c r="D761" s="131" t="s">
        <v>13513</v>
      </c>
      <c r="E761" s="131" t="s">
        <v>12808</v>
      </c>
      <c r="F761" s="140">
        <v>25.93</v>
      </c>
    </row>
    <row r="762" spans="2:6">
      <c r="B762" s="139" t="s">
        <v>16370</v>
      </c>
      <c r="C762" s="131" t="s">
        <v>19044</v>
      </c>
      <c r="D762" s="131" t="s">
        <v>13514</v>
      </c>
      <c r="E762" s="131" t="s">
        <v>12808</v>
      </c>
      <c r="F762" s="140">
        <v>5.62</v>
      </c>
    </row>
    <row r="763" spans="2:6">
      <c r="B763" s="139" t="s">
        <v>16371</v>
      </c>
      <c r="C763" s="131" t="s">
        <v>19045</v>
      </c>
      <c r="D763" s="131" t="s">
        <v>13515</v>
      </c>
      <c r="E763" s="131" t="s">
        <v>12808</v>
      </c>
      <c r="F763" s="140">
        <v>34.93</v>
      </c>
    </row>
    <row r="764" spans="2:6">
      <c r="B764" s="139" t="s">
        <v>16372</v>
      </c>
      <c r="C764" s="131" t="s">
        <v>19046</v>
      </c>
      <c r="D764" s="131" t="s">
        <v>13516</v>
      </c>
      <c r="E764" s="131" t="s">
        <v>12808</v>
      </c>
      <c r="F764" s="140">
        <v>47.97</v>
      </c>
    </row>
    <row r="765" spans="2:6">
      <c r="B765" s="139" t="s">
        <v>16373</v>
      </c>
      <c r="C765" s="131" t="s">
        <v>19047</v>
      </c>
      <c r="D765" s="131" t="s">
        <v>13517</v>
      </c>
      <c r="E765" s="131" t="s">
        <v>12808</v>
      </c>
      <c r="F765" s="140">
        <v>15.81</v>
      </c>
    </row>
    <row r="766" spans="2:6">
      <c r="B766" s="139" t="s">
        <v>16374</v>
      </c>
      <c r="C766" s="131" t="s">
        <v>19048</v>
      </c>
      <c r="D766" s="131" t="s">
        <v>13518</v>
      </c>
      <c r="E766" s="131" t="s">
        <v>12808</v>
      </c>
      <c r="F766" s="140">
        <v>16</v>
      </c>
    </row>
    <row r="767" spans="2:6">
      <c r="B767" s="139" t="s">
        <v>16375</v>
      </c>
      <c r="C767" s="131" t="s">
        <v>19049</v>
      </c>
      <c r="D767" s="131" t="s">
        <v>13519</v>
      </c>
      <c r="E767" s="131" t="s">
        <v>12808</v>
      </c>
      <c r="F767" s="140">
        <v>16.14</v>
      </c>
    </row>
    <row r="768" spans="2:6">
      <c r="B768" s="139" t="s">
        <v>16376</v>
      </c>
      <c r="C768" s="131" t="s">
        <v>19050</v>
      </c>
      <c r="D768" s="131" t="s">
        <v>13520</v>
      </c>
      <c r="E768" s="131" t="s">
        <v>12808</v>
      </c>
      <c r="F768" s="140">
        <v>16.329999999999998</v>
      </c>
    </row>
    <row r="769" spans="2:6">
      <c r="B769" s="139" t="s">
        <v>16377</v>
      </c>
      <c r="C769" s="131" t="s">
        <v>19051</v>
      </c>
      <c r="D769" s="131" t="s">
        <v>13521</v>
      </c>
      <c r="E769" s="131" t="s">
        <v>12808</v>
      </c>
      <c r="F769" s="140">
        <v>16.600000000000001</v>
      </c>
    </row>
    <row r="770" spans="2:6">
      <c r="B770" s="139" t="s">
        <v>16378</v>
      </c>
      <c r="C770" s="131" t="s">
        <v>19052</v>
      </c>
      <c r="D770" s="131" t="s">
        <v>13522</v>
      </c>
      <c r="E770" s="131" t="s">
        <v>12808</v>
      </c>
      <c r="F770" s="140">
        <v>7.89</v>
      </c>
    </row>
    <row r="771" spans="2:6">
      <c r="B771" s="139" t="s">
        <v>16379</v>
      </c>
      <c r="C771" s="131" t="s">
        <v>19053</v>
      </c>
      <c r="D771" s="131" t="s">
        <v>13523</v>
      </c>
      <c r="E771" s="131" t="s">
        <v>12808</v>
      </c>
      <c r="F771" s="140">
        <v>44.3</v>
      </c>
    </row>
    <row r="772" spans="2:6">
      <c r="B772" s="139" t="s">
        <v>16380</v>
      </c>
      <c r="C772" s="131" t="s">
        <v>19054</v>
      </c>
      <c r="D772" s="131" t="s">
        <v>13524</v>
      </c>
      <c r="E772" s="131" t="s">
        <v>12808</v>
      </c>
      <c r="F772" s="140">
        <v>15.77</v>
      </c>
    </row>
    <row r="773" spans="2:6">
      <c r="B773" s="139" t="s">
        <v>16381</v>
      </c>
      <c r="C773" s="131" t="s">
        <v>19055</v>
      </c>
      <c r="D773" s="131" t="s">
        <v>13525</v>
      </c>
      <c r="E773" s="131" t="s">
        <v>12808</v>
      </c>
      <c r="F773" s="140">
        <v>18.57</v>
      </c>
    </row>
    <row r="774" spans="2:6">
      <c r="B774" s="139" t="s">
        <v>16382</v>
      </c>
      <c r="C774" s="131" t="s">
        <v>19056</v>
      </c>
      <c r="D774" s="131" t="s">
        <v>13526</v>
      </c>
      <c r="E774" s="131" t="s">
        <v>12808</v>
      </c>
      <c r="F774" s="140">
        <v>21.37</v>
      </c>
    </row>
    <row r="775" spans="2:6">
      <c r="B775" s="139" t="s">
        <v>16383</v>
      </c>
      <c r="C775" s="131" t="s">
        <v>19057</v>
      </c>
      <c r="D775" s="131" t="s">
        <v>13527</v>
      </c>
      <c r="E775" s="131" t="s">
        <v>12808</v>
      </c>
      <c r="F775" s="140">
        <v>34.03</v>
      </c>
    </row>
    <row r="776" spans="2:6">
      <c r="B776" s="139" t="s">
        <v>16384</v>
      </c>
      <c r="C776" s="131" t="s">
        <v>19058</v>
      </c>
      <c r="D776" s="131" t="s">
        <v>13528</v>
      </c>
      <c r="E776" s="131" t="s">
        <v>12808</v>
      </c>
      <c r="F776" s="140">
        <v>76.53</v>
      </c>
    </row>
    <row r="777" spans="2:6">
      <c r="B777" s="139" t="s">
        <v>16385</v>
      </c>
      <c r="C777" s="131" t="s">
        <v>19059</v>
      </c>
      <c r="D777" s="131" t="s">
        <v>13529</v>
      </c>
      <c r="E777" s="131" t="s">
        <v>12808</v>
      </c>
      <c r="F777" s="140">
        <v>38.21</v>
      </c>
    </row>
    <row r="778" spans="2:6">
      <c r="B778" s="139" t="s">
        <v>16386</v>
      </c>
      <c r="C778" s="131" t="s">
        <v>19060</v>
      </c>
      <c r="D778" s="131" t="s">
        <v>13530</v>
      </c>
      <c r="E778" s="131" t="s">
        <v>12808</v>
      </c>
      <c r="F778" s="140">
        <v>41.72</v>
      </c>
    </row>
    <row r="779" spans="2:6">
      <c r="B779" s="139" t="s">
        <v>16387</v>
      </c>
      <c r="C779" s="131" t="s">
        <v>19061</v>
      </c>
      <c r="D779" s="131" t="s">
        <v>13531</v>
      </c>
      <c r="E779" s="131" t="s">
        <v>12808</v>
      </c>
      <c r="F779" s="140">
        <v>42.75</v>
      </c>
    </row>
    <row r="780" spans="2:6">
      <c r="B780" s="139" t="s">
        <v>16388</v>
      </c>
      <c r="C780" s="131" t="s">
        <v>19062</v>
      </c>
      <c r="D780" s="131" t="s">
        <v>13532</v>
      </c>
      <c r="E780" s="131" t="s">
        <v>12941</v>
      </c>
      <c r="F780" s="140">
        <v>442.2</v>
      </c>
    </row>
    <row r="781" spans="2:6">
      <c r="B781" s="139" t="s">
        <v>16389</v>
      </c>
      <c r="C781" s="131" t="s">
        <v>19063</v>
      </c>
      <c r="D781" s="131" t="s">
        <v>13533</v>
      </c>
      <c r="E781" s="131" t="s">
        <v>12941</v>
      </c>
      <c r="F781" s="140">
        <v>670.02</v>
      </c>
    </row>
    <row r="782" spans="2:6">
      <c r="B782" s="139" t="s">
        <v>16390</v>
      </c>
      <c r="C782" s="131" t="s">
        <v>19064</v>
      </c>
      <c r="D782" s="131" t="s">
        <v>13534</v>
      </c>
      <c r="E782" s="131" t="s">
        <v>12941</v>
      </c>
      <c r="F782" s="140">
        <v>7.47</v>
      </c>
    </row>
    <row r="783" spans="2:6">
      <c r="B783" s="139" t="s">
        <v>16391</v>
      </c>
      <c r="C783" s="131" t="s">
        <v>19065</v>
      </c>
      <c r="D783" s="131" t="s">
        <v>13535</v>
      </c>
      <c r="E783" s="131" t="s">
        <v>12941</v>
      </c>
      <c r="F783" s="140">
        <v>7.47</v>
      </c>
    </row>
    <row r="784" spans="2:6">
      <c r="B784" s="139" t="s">
        <v>16392</v>
      </c>
      <c r="C784" s="131" t="s">
        <v>19066</v>
      </c>
      <c r="D784" s="131" t="s">
        <v>13536</v>
      </c>
      <c r="E784" s="131" t="s">
        <v>12941</v>
      </c>
      <c r="F784" s="140">
        <v>7.47</v>
      </c>
    </row>
    <row r="785" spans="2:6">
      <c r="B785" s="139" t="s">
        <v>16393</v>
      </c>
      <c r="C785" s="131" t="s">
        <v>19067</v>
      </c>
      <c r="D785" s="131" t="s">
        <v>13537</v>
      </c>
      <c r="E785" s="131" t="s">
        <v>12941</v>
      </c>
      <c r="F785" s="140">
        <v>7.47</v>
      </c>
    </row>
    <row r="786" spans="2:6">
      <c r="B786" s="139" t="s">
        <v>16394</v>
      </c>
      <c r="C786" s="131" t="s">
        <v>19068</v>
      </c>
      <c r="D786" s="131" t="s">
        <v>13538</v>
      </c>
      <c r="E786" s="131" t="s">
        <v>12941</v>
      </c>
      <c r="F786" s="140">
        <v>23.36</v>
      </c>
    </row>
    <row r="787" spans="2:6">
      <c r="B787" s="139" t="s">
        <v>16395</v>
      </c>
      <c r="C787" s="131" t="s">
        <v>19069</v>
      </c>
      <c r="D787" s="131" t="s">
        <v>13539</v>
      </c>
      <c r="E787" s="131" t="s">
        <v>12941</v>
      </c>
      <c r="F787" s="140">
        <v>23.36</v>
      </c>
    </row>
    <row r="788" spans="2:6">
      <c r="B788" s="139" t="s">
        <v>16396</v>
      </c>
      <c r="C788" s="131" t="s">
        <v>19070</v>
      </c>
      <c r="D788" s="131" t="s">
        <v>13540</v>
      </c>
      <c r="E788" s="131" t="s">
        <v>12941</v>
      </c>
      <c r="F788" s="140">
        <v>23.36</v>
      </c>
    </row>
    <row r="789" spans="2:6">
      <c r="B789" s="139" t="s">
        <v>16397</v>
      </c>
      <c r="C789" s="131" t="s">
        <v>19071</v>
      </c>
      <c r="D789" s="131" t="s">
        <v>13541</v>
      </c>
      <c r="E789" s="131" t="s">
        <v>12941</v>
      </c>
      <c r="F789" s="140">
        <v>23.36</v>
      </c>
    </row>
    <row r="790" spans="2:6">
      <c r="B790" s="139" t="s">
        <v>16398</v>
      </c>
      <c r="C790" s="131" t="s">
        <v>19072</v>
      </c>
      <c r="D790" s="131" t="s">
        <v>13542</v>
      </c>
      <c r="E790" s="131" t="s">
        <v>12941</v>
      </c>
      <c r="F790" s="140">
        <v>23.36</v>
      </c>
    </row>
    <row r="791" spans="2:6">
      <c r="B791" s="139" t="s">
        <v>16399</v>
      </c>
      <c r="C791" s="131" t="s">
        <v>19073</v>
      </c>
      <c r="D791" s="131" t="s">
        <v>13543</v>
      </c>
      <c r="E791" s="131" t="s">
        <v>12941</v>
      </c>
      <c r="F791" s="140">
        <v>193.31</v>
      </c>
    </row>
    <row r="792" spans="2:6">
      <c r="B792" s="139" t="s">
        <v>16400</v>
      </c>
      <c r="C792" s="131" t="s">
        <v>19074</v>
      </c>
      <c r="D792" s="131" t="s">
        <v>13544</v>
      </c>
      <c r="E792" s="131" t="s">
        <v>12941</v>
      </c>
      <c r="F792" s="140">
        <v>273.27999999999997</v>
      </c>
    </row>
    <row r="793" spans="2:6">
      <c r="B793" s="139" t="s">
        <v>16401</v>
      </c>
      <c r="C793" s="131" t="s">
        <v>19075</v>
      </c>
      <c r="D793" s="131" t="s">
        <v>13545</v>
      </c>
      <c r="E793" s="131" t="s">
        <v>12941</v>
      </c>
      <c r="F793" s="140">
        <v>398.76</v>
      </c>
    </row>
    <row r="794" spans="2:6">
      <c r="B794" s="139" t="s">
        <v>16402</v>
      </c>
      <c r="C794" s="131" t="s">
        <v>19076</v>
      </c>
      <c r="D794" s="131" t="s">
        <v>13546</v>
      </c>
      <c r="E794" s="131" t="s">
        <v>12941</v>
      </c>
      <c r="F794" s="140">
        <v>807.04</v>
      </c>
    </row>
    <row r="795" spans="2:6">
      <c r="B795" s="139" t="s">
        <v>16403</v>
      </c>
      <c r="C795" s="131" t="s">
        <v>19077</v>
      </c>
      <c r="D795" s="131" t="s">
        <v>13547</v>
      </c>
      <c r="E795" s="131" t="s">
        <v>12941</v>
      </c>
      <c r="F795" s="140">
        <v>12.82</v>
      </c>
    </row>
    <row r="796" spans="2:6">
      <c r="B796" s="139" t="s">
        <v>16404</v>
      </c>
      <c r="C796" s="131" t="s">
        <v>19078</v>
      </c>
      <c r="D796" s="131" t="s">
        <v>13548</v>
      </c>
      <c r="E796" s="131" t="s">
        <v>12941</v>
      </c>
      <c r="F796" s="140">
        <v>13.87</v>
      </c>
    </row>
    <row r="797" spans="2:6">
      <c r="B797" s="139" t="s">
        <v>16405</v>
      </c>
      <c r="C797" s="131" t="s">
        <v>19079</v>
      </c>
      <c r="D797" s="131" t="s">
        <v>13549</v>
      </c>
      <c r="E797" s="131" t="s">
        <v>12941</v>
      </c>
      <c r="F797" s="140">
        <v>6.39</v>
      </c>
    </row>
    <row r="798" spans="2:6">
      <c r="B798" s="139" t="s">
        <v>16406</v>
      </c>
      <c r="C798" s="131" t="s">
        <v>19080</v>
      </c>
      <c r="D798" s="131" t="s">
        <v>13550</v>
      </c>
      <c r="E798" s="131" t="s">
        <v>12941</v>
      </c>
      <c r="F798" s="140">
        <v>7.11</v>
      </c>
    </row>
    <row r="799" spans="2:6">
      <c r="B799" s="139" t="s">
        <v>16407</v>
      </c>
      <c r="C799" s="131" t="s">
        <v>19081</v>
      </c>
      <c r="D799" s="131" t="s">
        <v>13551</v>
      </c>
      <c r="E799" s="131" t="s">
        <v>12941</v>
      </c>
      <c r="F799" s="140">
        <v>7.11</v>
      </c>
    </row>
    <row r="800" spans="2:6">
      <c r="B800" s="139" t="s">
        <v>16408</v>
      </c>
      <c r="C800" s="131" t="s">
        <v>19082</v>
      </c>
      <c r="D800" s="131" t="s">
        <v>13552</v>
      </c>
      <c r="E800" s="131" t="s">
        <v>12941</v>
      </c>
      <c r="F800" s="140">
        <v>9.82</v>
      </c>
    </row>
    <row r="801" spans="2:6">
      <c r="B801" s="139" t="s">
        <v>16409</v>
      </c>
      <c r="C801" s="131" t="s">
        <v>19083</v>
      </c>
      <c r="D801" s="131" t="s">
        <v>13553</v>
      </c>
      <c r="E801" s="131" t="s">
        <v>12941</v>
      </c>
      <c r="F801" s="140">
        <v>8.2899999999999991</v>
      </c>
    </row>
    <row r="802" spans="2:6">
      <c r="B802" s="139" t="s">
        <v>16410</v>
      </c>
      <c r="C802" s="131" t="s">
        <v>19084</v>
      </c>
      <c r="D802" s="131" t="s">
        <v>13554</v>
      </c>
      <c r="E802" s="131" t="s">
        <v>12941</v>
      </c>
      <c r="F802" s="140">
        <v>8.2899999999999991</v>
      </c>
    </row>
    <row r="803" spans="2:6">
      <c r="B803" s="139" t="s">
        <v>16411</v>
      </c>
      <c r="C803" s="131" t="s">
        <v>19085</v>
      </c>
      <c r="D803" s="131" t="s">
        <v>13555</v>
      </c>
      <c r="E803" s="131" t="s">
        <v>12941</v>
      </c>
      <c r="F803" s="140">
        <v>7.49</v>
      </c>
    </row>
    <row r="804" spans="2:6">
      <c r="B804" s="139" t="s">
        <v>16412</v>
      </c>
      <c r="C804" s="131" t="s">
        <v>19086</v>
      </c>
      <c r="D804" s="131" t="s">
        <v>13556</v>
      </c>
      <c r="E804" s="131" t="s">
        <v>12941</v>
      </c>
      <c r="F804" s="140">
        <v>6.44</v>
      </c>
    </row>
    <row r="805" spans="2:6">
      <c r="B805" s="139" t="s">
        <v>16413</v>
      </c>
      <c r="C805" s="131" t="s">
        <v>19087</v>
      </c>
      <c r="D805" s="131" t="s">
        <v>13557</v>
      </c>
      <c r="E805" s="131" t="s">
        <v>12941</v>
      </c>
      <c r="F805" s="140">
        <v>8.06</v>
      </c>
    </row>
    <row r="806" spans="2:6">
      <c r="B806" s="139" t="s">
        <v>16414</v>
      </c>
      <c r="C806" s="131" t="s">
        <v>19088</v>
      </c>
      <c r="D806" s="131" t="s">
        <v>13558</v>
      </c>
      <c r="E806" s="131" t="s">
        <v>12941</v>
      </c>
      <c r="F806" s="140">
        <v>7.04</v>
      </c>
    </row>
    <row r="807" spans="2:6">
      <c r="B807" s="139" t="s">
        <v>16415</v>
      </c>
      <c r="C807" s="131" t="s">
        <v>19089</v>
      </c>
      <c r="D807" s="131" t="s">
        <v>13559</v>
      </c>
      <c r="E807" s="131" t="s">
        <v>12941</v>
      </c>
      <c r="F807" s="140">
        <v>56.35</v>
      </c>
    </row>
    <row r="808" spans="2:6">
      <c r="B808" s="139" t="s">
        <v>16416</v>
      </c>
      <c r="C808" s="131" t="s">
        <v>19090</v>
      </c>
      <c r="D808" s="131" t="s">
        <v>13560</v>
      </c>
      <c r="E808" s="131" t="s">
        <v>12941</v>
      </c>
      <c r="F808" s="140">
        <v>93.52</v>
      </c>
    </row>
    <row r="809" spans="2:6">
      <c r="B809" s="139" t="s">
        <v>16417</v>
      </c>
      <c r="C809" s="131" t="s">
        <v>19091</v>
      </c>
      <c r="D809" s="131" t="s">
        <v>13561</v>
      </c>
      <c r="E809" s="131" t="s">
        <v>12941</v>
      </c>
      <c r="F809" s="140">
        <v>93.25</v>
      </c>
    </row>
    <row r="810" spans="2:6">
      <c r="B810" s="139" t="s">
        <v>16418</v>
      </c>
      <c r="C810" s="131" t="s">
        <v>19092</v>
      </c>
      <c r="D810" s="131" t="s">
        <v>13562</v>
      </c>
      <c r="E810" s="131" t="s">
        <v>12941</v>
      </c>
      <c r="F810" s="140">
        <v>162.4</v>
      </c>
    </row>
    <row r="811" spans="2:6">
      <c r="B811" s="139" t="s">
        <v>16419</v>
      </c>
      <c r="C811" s="131" t="s">
        <v>19093</v>
      </c>
      <c r="D811" s="131" t="s">
        <v>13563</v>
      </c>
      <c r="E811" s="131" t="s">
        <v>12941</v>
      </c>
      <c r="F811" s="140">
        <v>202.48</v>
      </c>
    </row>
    <row r="812" spans="2:6">
      <c r="B812" s="139" t="s">
        <v>16420</v>
      </c>
      <c r="C812" s="131" t="s">
        <v>19094</v>
      </c>
      <c r="D812" s="131" t="s">
        <v>13564</v>
      </c>
      <c r="E812" s="131" t="s">
        <v>12941</v>
      </c>
      <c r="F812" s="140">
        <v>21.68</v>
      </c>
    </row>
    <row r="813" spans="2:6">
      <c r="B813" s="139" t="s">
        <v>16421</v>
      </c>
      <c r="C813" s="131" t="s">
        <v>19095</v>
      </c>
      <c r="D813" s="131" t="s">
        <v>13565</v>
      </c>
      <c r="E813" s="131" t="s">
        <v>12941</v>
      </c>
      <c r="F813" s="140">
        <v>40.01</v>
      </c>
    </row>
    <row r="814" spans="2:6">
      <c r="B814" s="139" t="s">
        <v>16422</v>
      </c>
      <c r="C814" s="131" t="s">
        <v>19096</v>
      </c>
      <c r="D814" s="131" t="s">
        <v>13566</v>
      </c>
      <c r="E814" s="131" t="s">
        <v>12941</v>
      </c>
      <c r="F814" s="140">
        <v>69.260000000000005</v>
      </c>
    </row>
    <row r="815" spans="2:6">
      <c r="B815" s="139" t="s">
        <v>16423</v>
      </c>
      <c r="C815" s="131" t="s">
        <v>19097</v>
      </c>
      <c r="D815" s="131" t="s">
        <v>13567</v>
      </c>
      <c r="E815" s="131" t="s">
        <v>12941</v>
      </c>
      <c r="F815" s="140">
        <v>77.11</v>
      </c>
    </row>
    <row r="816" spans="2:6">
      <c r="B816" s="139" t="s">
        <v>16424</v>
      </c>
      <c r="C816" s="131" t="s">
        <v>19098</v>
      </c>
      <c r="D816" s="131" t="s">
        <v>13568</v>
      </c>
      <c r="E816" s="131" t="s">
        <v>12941</v>
      </c>
      <c r="F816" s="140">
        <v>110.19</v>
      </c>
    </row>
    <row r="817" spans="2:6">
      <c r="B817" s="139" t="s">
        <v>16425</v>
      </c>
      <c r="C817" s="131" t="s">
        <v>19099</v>
      </c>
      <c r="D817" s="131" t="s">
        <v>13569</v>
      </c>
      <c r="E817" s="131" t="s">
        <v>12941</v>
      </c>
      <c r="F817" s="140">
        <v>90.08</v>
      </c>
    </row>
    <row r="818" spans="2:6">
      <c r="B818" s="139" t="s">
        <v>16426</v>
      </c>
      <c r="C818" s="131" t="s">
        <v>19100</v>
      </c>
      <c r="D818" s="131" t="s">
        <v>13570</v>
      </c>
      <c r="E818" s="131" t="s">
        <v>12941</v>
      </c>
      <c r="F818" s="140">
        <v>83.71</v>
      </c>
    </row>
    <row r="819" spans="2:6">
      <c r="B819" s="139" t="s">
        <v>16427</v>
      </c>
      <c r="C819" s="131" t="s">
        <v>19101</v>
      </c>
      <c r="D819" s="131" t="s">
        <v>13571</v>
      </c>
      <c r="E819" s="131" t="s">
        <v>12941</v>
      </c>
      <c r="F819" s="140">
        <v>97.67</v>
      </c>
    </row>
    <row r="820" spans="2:6">
      <c r="B820" s="139" t="s">
        <v>16428</v>
      </c>
      <c r="C820" s="131" t="s">
        <v>19102</v>
      </c>
      <c r="D820" s="131" t="s">
        <v>13572</v>
      </c>
      <c r="E820" s="131" t="s">
        <v>12941</v>
      </c>
      <c r="F820" s="140">
        <v>91.23</v>
      </c>
    </row>
    <row r="821" spans="2:6">
      <c r="B821" s="139" t="s">
        <v>16429</v>
      </c>
      <c r="C821" s="131" t="s">
        <v>19103</v>
      </c>
      <c r="D821" s="131" t="s">
        <v>13573</v>
      </c>
      <c r="E821" s="131" t="s">
        <v>12941</v>
      </c>
      <c r="F821" s="140">
        <v>107.84</v>
      </c>
    </row>
    <row r="822" spans="2:6">
      <c r="B822" s="139" t="s">
        <v>16430</v>
      </c>
      <c r="C822" s="131" t="s">
        <v>19104</v>
      </c>
      <c r="D822" s="131" t="s">
        <v>13574</v>
      </c>
      <c r="E822" s="131" t="s">
        <v>12941</v>
      </c>
      <c r="F822" s="140">
        <v>83.36</v>
      </c>
    </row>
    <row r="823" spans="2:6">
      <c r="B823" s="139" t="s">
        <v>16431</v>
      </c>
      <c r="C823" s="131" t="s">
        <v>19105</v>
      </c>
      <c r="D823" s="131" t="s">
        <v>13575</v>
      </c>
      <c r="E823" s="131" t="s">
        <v>12941</v>
      </c>
      <c r="F823" s="140">
        <v>138.88</v>
      </c>
    </row>
    <row r="824" spans="2:6">
      <c r="B824" s="139" t="s">
        <v>16432</v>
      </c>
      <c r="C824" s="131" t="s">
        <v>19106</v>
      </c>
      <c r="D824" s="131" t="s">
        <v>13576</v>
      </c>
      <c r="E824" s="131" t="s">
        <v>12941</v>
      </c>
      <c r="F824" s="140">
        <v>47.82</v>
      </c>
    </row>
    <row r="825" spans="2:6">
      <c r="B825" s="139" t="s">
        <v>16433</v>
      </c>
      <c r="C825" s="131" t="s">
        <v>19107</v>
      </c>
      <c r="D825" s="131" t="s">
        <v>13576</v>
      </c>
      <c r="E825" s="131" t="s">
        <v>12941</v>
      </c>
      <c r="F825" s="140">
        <v>47.82</v>
      </c>
    </row>
    <row r="826" spans="2:6">
      <c r="B826" s="139" t="s">
        <v>16434</v>
      </c>
      <c r="C826" s="131" t="s">
        <v>19108</v>
      </c>
      <c r="D826" s="131" t="s">
        <v>13577</v>
      </c>
      <c r="E826" s="131" t="s">
        <v>12941</v>
      </c>
      <c r="F826" s="140">
        <v>100.21</v>
      </c>
    </row>
    <row r="827" spans="2:6">
      <c r="B827" s="139" t="s">
        <v>16435</v>
      </c>
      <c r="C827" s="131" t="s">
        <v>19109</v>
      </c>
      <c r="D827" s="131" t="s">
        <v>13578</v>
      </c>
      <c r="E827" s="131" t="s">
        <v>12941</v>
      </c>
      <c r="F827" s="140">
        <v>100.21</v>
      </c>
    </row>
    <row r="828" spans="2:6">
      <c r="B828" s="139" t="s">
        <v>16436</v>
      </c>
      <c r="C828" s="131" t="s">
        <v>19110</v>
      </c>
      <c r="D828" s="131" t="s">
        <v>13579</v>
      </c>
      <c r="E828" s="131" t="s">
        <v>12941</v>
      </c>
      <c r="F828" s="140">
        <v>117.66</v>
      </c>
    </row>
    <row r="829" spans="2:6">
      <c r="B829" s="139" t="s">
        <v>16437</v>
      </c>
      <c r="C829" s="131" t="s">
        <v>19111</v>
      </c>
      <c r="D829" s="131" t="s">
        <v>13580</v>
      </c>
      <c r="E829" s="131" t="s">
        <v>12941</v>
      </c>
      <c r="F829" s="140">
        <v>156.93</v>
      </c>
    </row>
    <row r="830" spans="2:6">
      <c r="B830" s="139" t="s">
        <v>16438</v>
      </c>
      <c r="C830" s="131" t="s">
        <v>19112</v>
      </c>
      <c r="D830" s="131" t="s">
        <v>13581</v>
      </c>
      <c r="E830" s="131" t="s">
        <v>12941</v>
      </c>
      <c r="F830" s="140">
        <v>156.93</v>
      </c>
    </row>
    <row r="831" spans="2:6">
      <c r="B831" s="139" t="s">
        <v>16439</v>
      </c>
      <c r="C831" s="131" t="s">
        <v>19113</v>
      </c>
      <c r="D831" s="131" t="s">
        <v>13582</v>
      </c>
      <c r="E831" s="131" t="s">
        <v>12941</v>
      </c>
      <c r="F831" s="140">
        <v>202.08</v>
      </c>
    </row>
    <row r="832" spans="2:6">
      <c r="B832" s="139" t="s">
        <v>16440</v>
      </c>
      <c r="C832" s="131" t="s">
        <v>19114</v>
      </c>
      <c r="D832" s="131" t="s">
        <v>13583</v>
      </c>
      <c r="E832" s="131" t="s">
        <v>12941</v>
      </c>
      <c r="F832" s="140">
        <v>235.39</v>
      </c>
    </row>
    <row r="833" spans="2:6">
      <c r="B833" s="139" t="s">
        <v>16441</v>
      </c>
      <c r="C833" s="131" t="s">
        <v>19115</v>
      </c>
      <c r="D833" s="131" t="s">
        <v>13584</v>
      </c>
      <c r="E833" s="131" t="s">
        <v>12941</v>
      </c>
      <c r="F833" s="140">
        <v>237.02</v>
      </c>
    </row>
    <row r="834" spans="2:6">
      <c r="B834" s="139" t="s">
        <v>16442</v>
      </c>
      <c r="C834" s="131" t="s">
        <v>19116</v>
      </c>
      <c r="D834" s="131" t="s">
        <v>13585</v>
      </c>
      <c r="E834" s="131" t="s">
        <v>12941</v>
      </c>
      <c r="F834" s="140">
        <v>344.79</v>
      </c>
    </row>
    <row r="835" spans="2:6">
      <c r="B835" s="139" t="s">
        <v>16443</v>
      </c>
      <c r="C835" s="131" t="s">
        <v>19117</v>
      </c>
      <c r="D835" s="131" t="s">
        <v>13586</v>
      </c>
      <c r="E835" s="131" t="s">
        <v>12941</v>
      </c>
      <c r="F835" s="140">
        <v>345.36</v>
      </c>
    </row>
    <row r="836" spans="2:6">
      <c r="B836" s="139" t="s">
        <v>16444</v>
      </c>
      <c r="C836" s="131" t="s">
        <v>19118</v>
      </c>
      <c r="D836" s="131" t="s">
        <v>13587</v>
      </c>
      <c r="E836" s="131" t="s">
        <v>12941</v>
      </c>
      <c r="F836" s="140">
        <v>346.99</v>
      </c>
    </row>
    <row r="837" spans="2:6">
      <c r="B837" s="139" t="s">
        <v>16445</v>
      </c>
      <c r="C837" s="131" t="s">
        <v>19119</v>
      </c>
      <c r="D837" s="131" t="s">
        <v>13588</v>
      </c>
      <c r="E837" s="131" t="s">
        <v>12941</v>
      </c>
      <c r="F837" s="140">
        <v>550.74</v>
      </c>
    </row>
    <row r="838" spans="2:6">
      <c r="B838" s="139" t="s">
        <v>16446</v>
      </c>
      <c r="C838" s="131" t="s">
        <v>19120</v>
      </c>
      <c r="D838" s="131" t="s">
        <v>13589</v>
      </c>
      <c r="E838" s="131" t="s">
        <v>12941</v>
      </c>
      <c r="F838" s="140">
        <v>654.21</v>
      </c>
    </row>
    <row r="839" spans="2:6">
      <c r="B839" s="139" t="s">
        <v>16447</v>
      </c>
      <c r="C839" s="131" t="s">
        <v>19121</v>
      </c>
      <c r="D839" s="131" t="s">
        <v>13590</v>
      </c>
      <c r="E839" s="131" t="s">
        <v>12941</v>
      </c>
      <c r="F839" s="140">
        <v>655.84</v>
      </c>
    </row>
    <row r="840" spans="2:6">
      <c r="B840" s="139" t="s">
        <v>16448</v>
      </c>
      <c r="C840" s="131" t="s">
        <v>19122</v>
      </c>
      <c r="D840" s="131" t="s">
        <v>13591</v>
      </c>
      <c r="E840" s="131" t="s">
        <v>12941</v>
      </c>
      <c r="F840" s="140">
        <v>796.78</v>
      </c>
    </row>
    <row r="841" spans="2:6">
      <c r="B841" s="139" t="s">
        <v>16449</v>
      </c>
      <c r="C841" s="131" t="s">
        <v>19123</v>
      </c>
      <c r="D841" s="131" t="s">
        <v>13592</v>
      </c>
      <c r="E841" s="131" t="s">
        <v>12941</v>
      </c>
      <c r="F841" s="140">
        <v>1487.4</v>
      </c>
    </row>
    <row r="842" spans="2:6">
      <c r="B842" s="139" t="s">
        <v>16450</v>
      </c>
      <c r="C842" s="131" t="s">
        <v>19124</v>
      </c>
      <c r="D842" s="131" t="s">
        <v>13593</v>
      </c>
      <c r="E842" s="131" t="s">
        <v>12941</v>
      </c>
      <c r="F842" s="140">
        <v>262.14999999999998</v>
      </c>
    </row>
    <row r="843" spans="2:6">
      <c r="B843" s="139" t="s">
        <v>16451</v>
      </c>
      <c r="C843" s="131" t="s">
        <v>19125</v>
      </c>
      <c r="D843" s="131" t="s">
        <v>13594</v>
      </c>
      <c r="E843" s="131" t="s">
        <v>12941</v>
      </c>
      <c r="F843" s="140">
        <v>178.19</v>
      </c>
    </row>
    <row r="844" spans="2:6">
      <c r="B844" s="139" t="s">
        <v>16452</v>
      </c>
      <c r="C844" s="131" t="s">
        <v>19126</v>
      </c>
      <c r="D844" s="131" t="s">
        <v>13595</v>
      </c>
      <c r="E844" s="131" t="s">
        <v>12941</v>
      </c>
      <c r="F844" s="140">
        <v>932.47</v>
      </c>
    </row>
    <row r="845" spans="2:6">
      <c r="B845" s="139" t="s">
        <v>16453</v>
      </c>
      <c r="C845" s="131" t="s">
        <v>19127</v>
      </c>
      <c r="D845" s="131" t="s">
        <v>13596</v>
      </c>
      <c r="E845" s="131" t="s">
        <v>12941</v>
      </c>
      <c r="F845" s="140">
        <v>367.95</v>
      </c>
    </row>
    <row r="846" spans="2:6">
      <c r="B846" s="139" t="s">
        <v>16454</v>
      </c>
      <c r="C846" s="131" t="s">
        <v>19128</v>
      </c>
      <c r="D846" s="131" t="s">
        <v>13597</v>
      </c>
      <c r="E846" s="131" t="s">
        <v>12941</v>
      </c>
      <c r="F846" s="140">
        <v>1874.21</v>
      </c>
    </row>
    <row r="847" spans="2:6">
      <c r="B847" s="139" t="s">
        <v>16455</v>
      </c>
      <c r="C847" s="131" t="s">
        <v>19129</v>
      </c>
      <c r="D847" s="131" t="s">
        <v>13598</v>
      </c>
      <c r="E847" s="131" t="s">
        <v>12941</v>
      </c>
      <c r="F847" s="140">
        <v>979.21</v>
      </c>
    </row>
    <row r="848" spans="2:6">
      <c r="B848" s="139" t="s">
        <v>16456</v>
      </c>
      <c r="C848" s="131" t="s">
        <v>19130</v>
      </c>
      <c r="D848" s="131" t="s">
        <v>13599</v>
      </c>
      <c r="E848" s="131" t="s">
        <v>12941</v>
      </c>
      <c r="F848" s="140">
        <v>51.77</v>
      </c>
    </row>
    <row r="849" spans="2:6">
      <c r="B849" s="139" t="s">
        <v>16457</v>
      </c>
      <c r="C849" s="131" t="s">
        <v>19131</v>
      </c>
      <c r="D849" s="131" t="s">
        <v>13600</v>
      </c>
      <c r="E849" s="131" t="s">
        <v>12941</v>
      </c>
      <c r="F849" s="140">
        <v>85.15</v>
      </c>
    </row>
    <row r="850" spans="2:6">
      <c r="B850" s="139" t="s">
        <v>16458</v>
      </c>
      <c r="C850" s="131" t="s">
        <v>19132</v>
      </c>
      <c r="D850" s="131" t="s">
        <v>13601</v>
      </c>
      <c r="E850" s="131" t="s">
        <v>12941</v>
      </c>
      <c r="F850" s="140">
        <v>167.35</v>
      </c>
    </row>
    <row r="851" spans="2:6">
      <c r="B851" s="139" t="s">
        <v>16459</v>
      </c>
      <c r="C851" s="131" t="s">
        <v>19133</v>
      </c>
      <c r="D851" s="131" t="s">
        <v>13602</v>
      </c>
      <c r="E851" s="131" t="s">
        <v>12941</v>
      </c>
      <c r="F851" s="140">
        <v>270.07</v>
      </c>
    </row>
    <row r="852" spans="2:6">
      <c r="B852" s="139" t="s">
        <v>16460</v>
      </c>
      <c r="C852" s="131" t="s">
        <v>19134</v>
      </c>
      <c r="D852" s="131" t="s">
        <v>13603</v>
      </c>
      <c r="E852" s="131" t="s">
        <v>12941</v>
      </c>
      <c r="F852" s="140">
        <v>25.53</v>
      </c>
    </row>
    <row r="853" spans="2:6">
      <c r="B853" s="139" t="s">
        <v>16461</v>
      </c>
      <c r="C853" s="131" t="s">
        <v>19135</v>
      </c>
      <c r="D853" s="131" t="s">
        <v>13604</v>
      </c>
      <c r="E853" s="131" t="s">
        <v>12941</v>
      </c>
      <c r="F853" s="140">
        <v>28.3</v>
      </c>
    </row>
    <row r="854" spans="2:6">
      <c r="B854" s="139" t="s">
        <v>16462</v>
      </c>
      <c r="C854" s="131" t="s">
        <v>19136</v>
      </c>
      <c r="D854" s="131" t="s">
        <v>13605</v>
      </c>
      <c r="E854" s="131" t="s">
        <v>12941</v>
      </c>
      <c r="F854" s="140">
        <v>14.54</v>
      </c>
    </row>
    <row r="855" spans="2:6">
      <c r="B855" s="139" t="s">
        <v>16463</v>
      </c>
      <c r="C855" s="131" t="s">
        <v>19137</v>
      </c>
      <c r="D855" s="131" t="s">
        <v>13606</v>
      </c>
      <c r="E855" s="131" t="s">
        <v>12941</v>
      </c>
      <c r="F855" s="140">
        <v>41.18</v>
      </c>
    </row>
    <row r="856" spans="2:6">
      <c r="B856" s="139" t="s">
        <v>16464</v>
      </c>
      <c r="C856" s="131" t="s">
        <v>19138</v>
      </c>
      <c r="D856" s="131" t="s">
        <v>13607</v>
      </c>
      <c r="E856" s="131" t="s">
        <v>12941</v>
      </c>
      <c r="F856" s="140">
        <v>190.98</v>
      </c>
    </row>
    <row r="857" spans="2:6">
      <c r="B857" s="139" t="s">
        <v>16465</v>
      </c>
      <c r="C857" s="131" t="s">
        <v>19139</v>
      </c>
      <c r="D857" s="131" t="s">
        <v>13608</v>
      </c>
      <c r="E857" s="131" t="s">
        <v>12941</v>
      </c>
      <c r="F857" s="140">
        <v>222.46</v>
      </c>
    </row>
    <row r="858" spans="2:6">
      <c r="B858" s="139" t="s">
        <v>16466</v>
      </c>
      <c r="C858" s="131" t="s">
        <v>19140</v>
      </c>
      <c r="D858" s="131" t="s">
        <v>13609</v>
      </c>
      <c r="E858" s="131" t="s">
        <v>12941</v>
      </c>
      <c r="F858" s="140">
        <v>233.68</v>
      </c>
    </row>
    <row r="859" spans="2:6">
      <c r="B859" s="139" t="s">
        <v>16467</v>
      </c>
      <c r="C859" s="131" t="s">
        <v>19141</v>
      </c>
      <c r="D859" s="131" t="s">
        <v>13610</v>
      </c>
      <c r="E859" s="131" t="s">
        <v>12941</v>
      </c>
      <c r="F859" s="140">
        <v>1383.1</v>
      </c>
    </row>
    <row r="860" spans="2:6">
      <c r="B860" s="139" t="s">
        <v>16468</v>
      </c>
      <c r="C860" s="131" t="s">
        <v>19142</v>
      </c>
      <c r="D860" s="131" t="s">
        <v>13611</v>
      </c>
      <c r="E860" s="131" t="s">
        <v>12941</v>
      </c>
      <c r="F860" s="140">
        <v>3328.45</v>
      </c>
    </row>
    <row r="861" spans="2:6">
      <c r="B861" s="139" t="s">
        <v>16469</v>
      </c>
      <c r="C861" s="131" t="s">
        <v>19143</v>
      </c>
      <c r="D861" s="131" t="s">
        <v>13612</v>
      </c>
      <c r="E861" s="131" t="s">
        <v>12941</v>
      </c>
      <c r="F861" s="140">
        <v>251.78</v>
      </c>
    </row>
    <row r="862" spans="2:6">
      <c r="B862" s="139" t="s">
        <v>16470</v>
      </c>
      <c r="C862" s="131" t="s">
        <v>19144</v>
      </c>
      <c r="D862" s="131" t="s">
        <v>13613</v>
      </c>
      <c r="E862" s="131" t="s">
        <v>12941</v>
      </c>
      <c r="F862" s="140">
        <v>368.58</v>
      </c>
    </row>
    <row r="863" spans="2:6">
      <c r="B863" s="139" t="s">
        <v>16471</v>
      </c>
      <c r="C863" s="131" t="s">
        <v>19145</v>
      </c>
      <c r="D863" s="131" t="s">
        <v>13614</v>
      </c>
      <c r="E863" s="131" t="s">
        <v>12941</v>
      </c>
      <c r="F863" s="140">
        <v>5305.46</v>
      </c>
    </row>
    <row r="864" spans="2:6">
      <c r="B864" s="139" t="s">
        <v>16472</v>
      </c>
      <c r="C864" s="131" t="s">
        <v>19146</v>
      </c>
      <c r="D864" s="131" t="s">
        <v>13615</v>
      </c>
      <c r="E864" s="131" t="s">
        <v>12941</v>
      </c>
      <c r="F864" s="140">
        <v>3412.04</v>
      </c>
    </row>
    <row r="865" spans="2:6">
      <c r="B865" s="139" t="s">
        <v>16473</v>
      </c>
      <c r="C865" s="131" t="s">
        <v>19147</v>
      </c>
      <c r="D865" s="131" t="s">
        <v>13616</v>
      </c>
      <c r="E865" s="131" t="s">
        <v>12941</v>
      </c>
      <c r="F865" s="140">
        <v>4163.5200000000004</v>
      </c>
    </row>
    <row r="866" spans="2:6">
      <c r="B866" s="139" t="s">
        <v>16474</v>
      </c>
      <c r="C866" s="131" t="s">
        <v>19148</v>
      </c>
      <c r="D866" s="131" t="s">
        <v>13617</v>
      </c>
      <c r="E866" s="131" t="s">
        <v>12941</v>
      </c>
      <c r="F866" s="140">
        <v>31.66</v>
      </c>
    </row>
    <row r="867" spans="2:6">
      <c r="B867" s="139" t="s">
        <v>16475</v>
      </c>
      <c r="C867" s="131" t="s">
        <v>19149</v>
      </c>
      <c r="D867" s="131" t="s">
        <v>13618</v>
      </c>
      <c r="E867" s="131" t="s">
        <v>12941</v>
      </c>
      <c r="F867" s="140">
        <v>74.41</v>
      </c>
    </row>
    <row r="868" spans="2:6">
      <c r="B868" s="139" t="s">
        <v>16476</v>
      </c>
      <c r="C868" s="131" t="s">
        <v>19150</v>
      </c>
      <c r="D868" s="131" t="s">
        <v>13619</v>
      </c>
      <c r="E868" s="131" t="s">
        <v>12941</v>
      </c>
      <c r="F868" s="140">
        <v>473.14</v>
      </c>
    </row>
    <row r="869" spans="2:6">
      <c r="B869" s="139" t="s">
        <v>16477</v>
      </c>
      <c r="C869" s="131" t="s">
        <v>19151</v>
      </c>
      <c r="D869" s="131" t="s">
        <v>13620</v>
      </c>
      <c r="E869" s="131" t="s">
        <v>12941</v>
      </c>
      <c r="F869" s="140">
        <v>863.45</v>
      </c>
    </row>
    <row r="870" spans="2:6">
      <c r="B870" s="139" t="s">
        <v>16478</v>
      </c>
      <c r="C870" s="131" t="s">
        <v>19152</v>
      </c>
      <c r="D870" s="131" t="s">
        <v>13621</v>
      </c>
      <c r="E870" s="131" t="s">
        <v>12941</v>
      </c>
      <c r="F870" s="140">
        <v>283.42</v>
      </c>
    </row>
    <row r="871" spans="2:6">
      <c r="B871" s="139" t="s">
        <v>16479</v>
      </c>
      <c r="C871" s="131" t="s">
        <v>19153</v>
      </c>
      <c r="D871" s="131" t="s">
        <v>13622</v>
      </c>
      <c r="E871" s="131" t="s">
        <v>12941</v>
      </c>
      <c r="F871" s="140">
        <v>45.65</v>
      </c>
    </row>
    <row r="872" spans="2:6">
      <c r="B872" s="139" t="s">
        <v>16480</v>
      </c>
      <c r="C872" s="131" t="s">
        <v>19154</v>
      </c>
      <c r="D872" s="131" t="s">
        <v>13623</v>
      </c>
      <c r="E872" s="131" t="s">
        <v>12941</v>
      </c>
      <c r="F872" s="140">
        <v>64.14</v>
      </c>
    </row>
    <row r="873" spans="2:6">
      <c r="B873" s="139" t="s">
        <v>16481</v>
      </c>
      <c r="C873" s="131" t="s">
        <v>19155</v>
      </c>
      <c r="D873" s="131" t="s">
        <v>13624</v>
      </c>
      <c r="E873" s="131" t="s">
        <v>12808</v>
      </c>
      <c r="F873" s="140">
        <v>7.25</v>
      </c>
    </row>
    <row r="874" spans="2:6">
      <c r="B874" s="139" t="s">
        <v>16482</v>
      </c>
      <c r="C874" s="131" t="s">
        <v>19156</v>
      </c>
      <c r="D874" s="131" t="s">
        <v>13625</v>
      </c>
      <c r="E874" s="131" t="s">
        <v>12808</v>
      </c>
      <c r="F874" s="140">
        <v>15.62</v>
      </c>
    </row>
    <row r="875" spans="2:6">
      <c r="B875" s="139" t="s">
        <v>16483</v>
      </c>
      <c r="C875" s="131" t="s">
        <v>19157</v>
      </c>
      <c r="D875" s="131" t="s">
        <v>13626</v>
      </c>
      <c r="E875" s="131" t="s">
        <v>12941</v>
      </c>
      <c r="F875" s="140">
        <v>437.25</v>
      </c>
    </row>
    <row r="876" spans="2:6">
      <c r="B876" s="139" t="s">
        <v>16484</v>
      </c>
      <c r="C876" s="131" t="s">
        <v>19158</v>
      </c>
      <c r="D876" s="131" t="s">
        <v>13627</v>
      </c>
      <c r="E876" s="131" t="s">
        <v>12941</v>
      </c>
      <c r="F876" s="140">
        <v>287.92</v>
      </c>
    </row>
    <row r="877" spans="2:6">
      <c r="B877" s="139" t="s">
        <v>16485</v>
      </c>
      <c r="C877" s="131" t="s">
        <v>19159</v>
      </c>
      <c r="D877" s="131" t="s">
        <v>13628</v>
      </c>
      <c r="E877" s="131" t="s">
        <v>12941</v>
      </c>
      <c r="F877" s="140">
        <v>288.64999999999998</v>
      </c>
    </row>
    <row r="878" spans="2:6">
      <c r="B878" s="139" t="s">
        <v>16486</v>
      </c>
      <c r="C878" s="131" t="s">
        <v>19160</v>
      </c>
      <c r="D878" s="131" t="s">
        <v>13629</v>
      </c>
      <c r="E878" s="131" t="s">
        <v>12941</v>
      </c>
      <c r="F878" s="140">
        <v>24.21</v>
      </c>
    </row>
    <row r="879" spans="2:6">
      <c r="B879" s="139" t="s">
        <v>16487</v>
      </c>
      <c r="C879" s="131" t="s">
        <v>19161</v>
      </c>
      <c r="D879" s="131" t="s">
        <v>13630</v>
      </c>
      <c r="E879" s="131" t="s">
        <v>12941</v>
      </c>
      <c r="F879" s="140">
        <v>18.2</v>
      </c>
    </row>
    <row r="880" spans="2:6">
      <c r="B880" s="139" t="s">
        <v>16488</v>
      </c>
      <c r="C880" s="131" t="s">
        <v>19162</v>
      </c>
      <c r="D880" s="131" t="s">
        <v>13631</v>
      </c>
      <c r="E880" s="131" t="s">
        <v>12941</v>
      </c>
      <c r="F880" s="140">
        <v>18.350000000000001</v>
      </c>
    </row>
    <row r="881" spans="2:6">
      <c r="B881" s="139" t="s">
        <v>16489</v>
      </c>
      <c r="C881" s="131" t="s">
        <v>19163</v>
      </c>
      <c r="D881" s="131" t="s">
        <v>13632</v>
      </c>
      <c r="E881" s="131" t="s">
        <v>12941</v>
      </c>
      <c r="F881" s="140">
        <v>26.84</v>
      </c>
    </row>
    <row r="882" spans="2:6">
      <c r="B882" s="139" t="s">
        <v>16490</v>
      </c>
      <c r="C882" s="131" t="s">
        <v>19164</v>
      </c>
      <c r="D882" s="131" t="s">
        <v>13633</v>
      </c>
      <c r="E882" s="131" t="s">
        <v>12941</v>
      </c>
      <c r="F882" s="140">
        <v>42.05</v>
      </c>
    </row>
    <row r="883" spans="2:6">
      <c r="B883" s="139" t="s">
        <v>16491</v>
      </c>
      <c r="C883" s="131" t="s">
        <v>19165</v>
      </c>
      <c r="D883" s="131" t="s">
        <v>13634</v>
      </c>
      <c r="E883" s="131" t="s">
        <v>12941</v>
      </c>
      <c r="F883" s="140">
        <v>31.96</v>
      </c>
    </row>
    <row r="884" spans="2:6">
      <c r="B884" s="139" t="s">
        <v>16492</v>
      </c>
      <c r="C884" s="131" t="s">
        <v>19166</v>
      </c>
      <c r="D884" s="131" t="s">
        <v>13635</v>
      </c>
      <c r="E884" s="131" t="s">
        <v>12941</v>
      </c>
      <c r="F884" s="140">
        <v>22.91</v>
      </c>
    </row>
    <row r="885" spans="2:6">
      <c r="B885" s="139" t="s">
        <v>16493</v>
      </c>
      <c r="C885" s="131" t="s">
        <v>19167</v>
      </c>
      <c r="D885" s="131" t="s">
        <v>13636</v>
      </c>
      <c r="E885" s="131" t="s">
        <v>12941</v>
      </c>
      <c r="F885" s="140">
        <v>46.62</v>
      </c>
    </row>
    <row r="886" spans="2:6">
      <c r="B886" s="139" t="s">
        <v>16494</v>
      </c>
      <c r="C886" s="131" t="s">
        <v>19168</v>
      </c>
      <c r="D886" s="131" t="s">
        <v>13637</v>
      </c>
      <c r="E886" s="131" t="s">
        <v>12941</v>
      </c>
      <c r="F886" s="140">
        <v>72.37</v>
      </c>
    </row>
    <row r="887" spans="2:6">
      <c r="B887" s="139" t="s">
        <v>16495</v>
      </c>
      <c r="C887" s="131" t="s">
        <v>19169</v>
      </c>
      <c r="D887" s="131" t="s">
        <v>13638</v>
      </c>
      <c r="E887" s="131" t="s">
        <v>12941</v>
      </c>
      <c r="F887" s="140">
        <v>111.42</v>
      </c>
    </row>
    <row r="888" spans="2:6">
      <c r="B888" s="139" t="s">
        <v>16496</v>
      </c>
      <c r="C888" s="131" t="s">
        <v>19170</v>
      </c>
      <c r="D888" s="131" t="s">
        <v>13639</v>
      </c>
      <c r="E888" s="131" t="s">
        <v>12941</v>
      </c>
      <c r="F888" s="140">
        <v>25.02</v>
      </c>
    </row>
    <row r="889" spans="2:6">
      <c r="B889" s="139" t="s">
        <v>16497</v>
      </c>
      <c r="C889" s="131" t="s">
        <v>19171</v>
      </c>
      <c r="D889" s="131" t="s">
        <v>13640</v>
      </c>
      <c r="E889" s="131" t="s">
        <v>12941</v>
      </c>
      <c r="F889" s="140">
        <v>138.41999999999999</v>
      </c>
    </row>
    <row r="890" spans="2:6">
      <c r="B890" s="139" t="s">
        <v>16498</v>
      </c>
      <c r="C890" s="131" t="s">
        <v>19172</v>
      </c>
      <c r="D890" s="131" t="s">
        <v>13641</v>
      </c>
      <c r="E890" s="131" t="s">
        <v>12941</v>
      </c>
      <c r="F890" s="140">
        <v>27.64</v>
      </c>
    </row>
    <row r="891" spans="2:6">
      <c r="B891" s="139" t="s">
        <v>16499</v>
      </c>
      <c r="C891" s="131" t="s">
        <v>19173</v>
      </c>
      <c r="D891" s="131" t="s">
        <v>13642</v>
      </c>
      <c r="E891" s="131" t="s">
        <v>12941</v>
      </c>
      <c r="F891" s="140">
        <v>33.880000000000003</v>
      </c>
    </row>
    <row r="892" spans="2:6">
      <c r="B892" s="139" t="s">
        <v>16500</v>
      </c>
      <c r="C892" s="131" t="s">
        <v>19174</v>
      </c>
      <c r="D892" s="131" t="s">
        <v>13643</v>
      </c>
      <c r="E892" s="131" t="s">
        <v>12941</v>
      </c>
      <c r="F892" s="140">
        <v>30.15</v>
      </c>
    </row>
    <row r="893" spans="2:6">
      <c r="B893" s="139" t="s">
        <v>16501</v>
      </c>
      <c r="C893" s="131" t="s">
        <v>19175</v>
      </c>
      <c r="D893" s="131" t="s">
        <v>13644</v>
      </c>
      <c r="E893" s="131" t="s">
        <v>12941</v>
      </c>
      <c r="F893" s="140">
        <v>23.62</v>
      </c>
    </row>
    <row r="894" spans="2:6">
      <c r="B894" s="139" t="s">
        <v>16502</v>
      </c>
      <c r="C894" s="131" t="s">
        <v>19176</v>
      </c>
      <c r="D894" s="131" t="s">
        <v>13645</v>
      </c>
      <c r="E894" s="131" t="s">
        <v>12941</v>
      </c>
      <c r="F894" s="140">
        <v>41.42</v>
      </c>
    </row>
    <row r="895" spans="2:6">
      <c r="B895" s="139" t="s">
        <v>16503</v>
      </c>
      <c r="C895" s="131" t="s">
        <v>19177</v>
      </c>
      <c r="D895" s="131" t="s">
        <v>13646</v>
      </c>
      <c r="E895" s="131" t="s">
        <v>12941</v>
      </c>
      <c r="F895" s="140">
        <v>68.2</v>
      </c>
    </row>
    <row r="896" spans="2:6">
      <c r="B896" s="139" t="s">
        <v>16504</v>
      </c>
      <c r="C896" s="131" t="s">
        <v>19178</v>
      </c>
      <c r="D896" s="131" t="s">
        <v>13647</v>
      </c>
      <c r="E896" s="131" t="s">
        <v>12941</v>
      </c>
      <c r="F896" s="140">
        <v>83.49</v>
      </c>
    </row>
    <row r="897" spans="2:6">
      <c r="B897" s="139" t="s">
        <v>16505</v>
      </c>
      <c r="C897" s="131" t="s">
        <v>19179</v>
      </c>
      <c r="D897" s="131" t="s">
        <v>13648</v>
      </c>
      <c r="E897" s="131" t="s">
        <v>12941</v>
      </c>
      <c r="F897" s="140">
        <v>23.63</v>
      </c>
    </row>
    <row r="898" spans="2:6">
      <c r="B898" s="139" t="s">
        <v>16506</v>
      </c>
      <c r="C898" s="131" t="s">
        <v>19180</v>
      </c>
      <c r="D898" s="131" t="s">
        <v>13649</v>
      </c>
      <c r="E898" s="131" t="s">
        <v>12941</v>
      </c>
      <c r="F898" s="140">
        <v>127.28</v>
      </c>
    </row>
    <row r="899" spans="2:6">
      <c r="B899" s="139" t="s">
        <v>16507</v>
      </c>
      <c r="C899" s="131" t="s">
        <v>19181</v>
      </c>
      <c r="D899" s="131" t="s">
        <v>13650</v>
      </c>
      <c r="E899" s="131" t="s">
        <v>12941</v>
      </c>
      <c r="F899" s="140">
        <v>26.13</v>
      </c>
    </row>
    <row r="900" spans="2:6">
      <c r="B900" s="139" t="s">
        <v>16508</v>
      </c>
      <c r="C900" s="131" t="s">
        <v>19182</v>
      </c>
      <c r="D900" s="131" t="s">
        <v>13651</v>
      </c>
      <c r="E900" s="131" t="s">
        <v>12393</v>
      </c>
      <c r="F900" s="140">
        <v>42.05</v>
      </c>
    </row>
    <row r="901" spans="2:6">
      <c r="B901" s="139" t="s">
        <v>16509</v>
      </c>
      <c r="C901" s="131" t="s">
        <v>19183</v>
      </c>
      <c r="D901" s="131" t="s">
        <v>13652</v>
      </c>
      <c r="E901" s="131" t="s">
        <v>12941</v>
      </c>
      <c r="F901" s="140">
        <v>34.89</v>
      </c>
    </row>
    <row r="902" spans="2:6">
      <c r="B902" s="139" t="s">
        <v>16510</v>
      </c>
      <c r="C902" s="131" t="s">
        <v>19184</v>
      </c>
      <c r="D902" s="131" t="s">
        <v>13653</v>
      </c>
      <c r="E902" s="131" t="s">
        <v>12941</v>
      </c>
      <c r="F902" s="140">
        <v>22.87</v>
      </c>
    </row>
    <row r="903" spans="2:6">
      <c r="B903" s="139" t="s">
        <v>16511</v>
      </c>
      <c r="C903" s="131" t="s">
        <v>19185</v>
      </c>
      <c r="D903" s="131" t="s">
        <v>13654</v>
      </c>
      <c r="E903" s="131" t="s">
        <v>12941</v>
      </c>
      <c r="F903" s="140">
        <v>43.84</v>
      </c>
    </row>
    <row r="904" spans="2:6">
      <c r="B904" s="139" t="s">
        <v>16512</v>
      </c>
      <c r="C904" s="131" t="s">
        <v>19186</v>
      </c>
      <c r="D904" s="131" t="s">
        <v>13655</v>
      </c>
      <c r="E904" s="131" t="s">
        <v>12941</v>
      </c>
      <c r="F904" s="140">
        <v>73.540000000000006</v>
      </c>
    </row>
    <row r="905" spans="2:6">
      <c r="B905" s="139" t="s">
        <v>16513</v>
      </c>
      <c r="C905" s="131" t="s">
        <v>19187</v>
      </c>
      <c r="D905" s="131" t="s">
        <v>13656</v>
      </c>
      <c r="E905" s="131" t="s">
        <v>12941</v>
      </c>
      <c r="F905" s="140">
        <v>98.74</v>
      </c>
    </row>
    <row r="906" spans="2:6">
      <c r="B906" s="139" t="s">
        <v>16514</v>
      </c>
      <c r="C906" s="131" t="s">
        <v>19188</v>
      </c>
      <c r="D906" s="131" t="s">
        <v>13657</v>
      </c>
      <c r="E906" s="131" t="s">
        <v>12941</v>
      </c>
      <c r="F906" s="140">
        <v>22.87</v>
      </c>
    </row>
    <row r="907" spans="2:6">
      <c r="B907" s="139" t="s">
        <v>16515</v>
      </c>
      <c r="C907" s="131" t="s">
        <v>19189</v>
      </c>
      <c r="D907" s="131" t="s">
        <v>13658</v>
      </c>
      <c r="E907" s="131" t="s">
        <v>12941</v>
      </c>
      <c r="F907" s="140">
        <v>168.72</v>
      </c>
    </row>
    <row r="908" spans="2:6">
      <c r="B908" s="139" t="s">
        <v>16516</v>
      </c>
      <c r="C908" s="131" t="s">
        <v>19190</v>
      </c>
      <c r="D908" s="131" t="s">
        <v>13659</v>
      </c>
      <c r="E908" s="131" t="s">
        <v>12941</v>
      </c>
      <c r="F908" s="140">
        <v>27.32</v>
      </c>
    </row>
    <row r="909" spans="2:6">
      <c r="B909" s="139" t="s">
        <v>16517</v>
      </c>
      <c r="C909" s="131" t="s">
        <v>19191</v>
      </c>
      <c r="D909" s="131" t="s">
        <v>13660</v>
      </c>
      <c r="E909" s="131" t="s">
        <v>12941</v>
      </c>
      <c r="F909" s="140">
        <v>36.409999999999997</v>
      </c>
    </row>
    <row r="910" spans="2:6">
      <c r="B910" s="139" t="s">
        <v>16518</v>
      </c>
      <c r="C910" s="131" t="s">
        <v>19192</v>
      </c>
      <c r="D910" s="131" t="s">
        <v>13661</v>
      </c>
      <c r="E910" s="131" t="s">
        <v>12941</v>
      </c>
      <c r="F910" s="140">
        <v>32.57</v>
      </c>
    </row>
    <row r="911" spans="2:6">
      <c r="B911" s="139" t="s">
        <v>16519</v>
      </c>
      <c r="C911" s="131" t="s">
        <v>19193</v>
      </c>
      <c r="D911" s="131" t="s">
        <v>13662</v>
      </c>
      <c r="E911" s="131" t="s">
        <v>12941</v>
      </c>
      <c r="F911" s="140">
        <v>23.45</v>
      </c>
    </row>
    <row r="912" spans="2:6">
      <c r="B912" s="139" t="s">
        <v>16520</v>
      </c>
      <c r="C912" s="131" t="s">
        <v>19194</v>
      </c>
      <c r="D912" s="131" t="s">
        <v>13663</v>
      </c>
      <c r="E912" s="131" t="s">
        <v>12941</v>
      </c>
      <c r="F912" s="140">
        <v>46.17</v>
      </c>
    </row>
    <row r="913" spans="2:6">
      <c r="B913" s="139" t="s">
        <v>16521</v>
      </c>
      <c r="C913" s="131" t="s">
        <v>19195</v>
      </c>
      <c r="D913" s="131" t="s">
        <v>13664</v>
      </c>
      <c r="E913" s="131" t="s">
        <v>12941</v>
      </c>
      <c r="F913" s="140">
        <v>74.22</v>
      </c>
    </row>
    <row r="914" spans="2:6">
      <c r="B914" s="139" t="s">
        <v>16522</v>
      </c>
      <c r="C914" s="131" t="s">
        <v>19196</v>
      </c>
      <c r="D914" s="131" t="s">
        <v>13665</v>
      </c>
      <c r="E914" s="131" t="s">
        <v>12941</v>
      </c>
      <c r="F914" s="140">
        <v>101.82</v>
      </c>
    </row>
    <row r="915" spans="2:6">
      <c r="B915" s="139" t="s">
        <v>16523</v>
      </c>
      <c r="C915" s="131" t="s">
        <v>19197</v>
      </c>
      <c r="D915" s="131" t="s">
        <v>13666</v>
      </c>
      <c r="E915" s="131" t="s">
        <v>12941</v>
      </c>
      <c r="F915" s="140">
        <v>23.83</v>
      </c>
    </row>
    <row r="916" spans="2:6">
      <c r="B916" s="139" t="s">
        <v>16524</v>
      </c>
      <c r="C916" s="131" t="s">
        <v>19198</v>
      </c>
      <c r="D916" s="131" t="s">
        <v>13667</v>
      </c>
      <c r="E916" s="131" t="s">
        <v>12941</v>
      </c>
      <c r="F916" s="140">
        <v>148.93</v>
      </c>
    </row>
    <row r="917" spans="2:6">
      <c r="B917" s="139" t="s">
        <v>16525</v>
      </c>
      <c r="C917" s="131" t="s">
        <v>19199</v>
      </c>
      <c r="D917" s="131" t="s">
        <v>13668</v>
      </c>
      <c r="E917" s="131" t="s">
        <v>12941</v>
      </c>
      <c r="F917" s="140">
        <v>29.05</v>
      </c>
    </row>
    <row r="918" spans="2:6">
      <c r="B918" s="139" t="s">
        <v>16526</v>
      </c>
      <c r="C918" s="131" t="s">
        <v>19200</v>
      </c>
      <c r="D918" s="131" t="s">
        <v>13669</v>
      </c>
      <c r="E918" s="131" t="s">
        <v>12941</v>
      </c>
      <c r="F918" s="140">
        <v>43.65</v>
      </c>
    </row>
    <row r="919" spans="2:6">
      <c r="B919" s="139" t="s">
        <v>16527</v>
      </c>
      <c r="C919" s="131" t="s">
        <v>19201</v>
      </c>
      <c r="D919" s="131" t="s">
        <v>13670</v>
      </c>
      <c r="E919" s="131" t="s">
        <v>12941</v>
      </c>
      <c r="F919" s="140">
        <v>38.1</v>
      </c>
    </row>
    <row r="920" spans="2:6">
      <c r="B920" s="139" t="s">
        <v>16528</v>
      </c>
      <c r="C920" s="131" t="s">
        <v>19202</v>
      </c>
      <c r="D920" s="131" t="s">
        <v>13671</v>
      </c>
      <c r="E920" s="131" t="s">
        <v>12941</v>
      </c>
      <c r="F920" s="140">
        <v>24.72</v>
      </c>
    </row>
    <row r="921" spans="2:6">
      <c r="B921" s="139" t="s">
        <v>16529</v>
      </c>
      <c r="C921" s="131" t="s">
        <v>19203</v>
      </c>
      <c r="D921" s="131" t="s">
        <v>13672</v>
      </c>
      <c r="E921" s="131" t="s">
        <v>12941</v>
      </c>
      <c r="F921" s="140">
        <v>51.59</v>
      </c>
    </row>
    <row r="922" spans="2:6">
      <c r="B922" s="139" t="s">
        <v>16530</v>
      </c>
      <c r="C922" s="131" t="s">
        <v>19204</v>
      </c>
      <c r="D922" s="131" t="s">
        <v>13673</v>
      </c>
      <c r="E922" s="131" t="s">
        <v>12941</v>
      </c>
      <c r="F922" s="140">
        <v>86.69</v>
      </c>
    </row>
    <row r="923" spans="2:6">
      <c r="B923" s="139" t="s">
        <v>16531</v>
      </c>
      <c r="C923" s="131" t="s">
        <v>19205</v>
      </c>
      <c r="D923" s="131" t="s">
        <v>13674</v>
      </c>
      <c r="E923" s="131" t="s">
        <v>12941</v>
      </c>
      <c r="F923" s="140">
        <v>28.31</v>
      </c>
    </row>
    <row r="924" spans="2:6">
      <c r="B924" s="139" t="s">
        <v>16532</v>
      </c>
      <c r="C924" s="131" t="s">
        <v>19206</v>
      </c>
      <c r="D924" s="131" t="s">
        <v>13675</v>
      </c>
      <c r="E924" s="131" t="s">
        <v>12941</v>
      </c>
      <c r="F924" s="140">
        <v>151.12</v>
      </c>
    </row>
    <row r="925" spans="2:6">
      <c r="B925" s="139" t="s">
        <v>16533</v>
      </c>
      <c r="C925" s="131" t="s">
        <v>19207</v>
      </c>
      <c r="D925" s="131" t="s">
        <v>13676</v>
      </c>
      <c r="E925" s="131" t="s">
        <v>12941</v>
      </c>
      <c r="F925" s="140">
        <v>35.659999999999997</v>
      </c>
    </row>
    <row r="926" spans="2:6">
      <c r="B926" s="139" t="s">
        <v>16534</v>
      </c>
      <c r="C926" s="131" t="s">
        <v>19208</v>
      </c>
      <c r="D926" s="131" t="s">
        <v>13677</v>
      </c>
      <c r="E926" s="131" t="s">
        <v>12941</v>
      </c>
      <c r="F926" s="140">
        <v>45.57</v>
      </c>
    </row>
    <row r="927" spans="2:6">
      <c r="B927" s="139" t="s">
        <v>16535</v>
      </c>
      <c r="C927" s="131" t="s">
        <v>19209</v>
      </c>
      <c r="D927" s="131" t="s">
        <v>13678</v>
      </c>
      <c r="E927" s="131" t="s">
        <v>12941</v>
      </c>
      <c r="F927" s="140">
        <v>42.61</v>
      </c>
    </row>
    <row r="928" spans="2:6">
      <c r="B928" s="139" t="s">
        <v>16536</v>
      </c>
      <c r="C928" s="131" t="s">
        <v>19210</v>
      </c>
      <c r="D928" s="131" t="s">
        <v>13679</v>
      </c>
      <c r="E928" s="131" t="s">
        <v>12941</v>
      </c>
      <c r="F928" s="140">
        <v>33.29</v>
      </c>
    </row>
    <row r="929" spans="2:6">
      <c r="B929" s="139" t="s">
        <v>16537</v>
      </c>
      <c r="C929" s="131" t="s">
        <v>19211</v>
      </c>
      <c r="D929" s="131" t="s">
        <v>13680</v>
      </c>
      <c r="E929" s="131" t="s">
        <v>12941</v>
      </c>
      <c r="F929" s="140">
        <v>56.86</v>
      </c>
    </row>
    <row r="930" spans="2:6">
      <c r="B930" s="139" t="s">
        <v>16538</v>
      </c>
      <c r="C930" s="131" t="s">
        <v>19212</v>
      </c>
      <c r="D930" s="131" t="s">
        <v>13681</v>
      </c>
      <c r="E930" s="131" t="s">
        <v>12941</v>
      </c>
      <c r="F930" s="140">
        <v>77.84</v>
      </c>
    </row>
    <row r="931" spans="2:6">
      <c r="B931" s="139" t="s">
        <v>16539</v>
      </c>
      <c r="C931" s="131" t="s">
        <v>19213</v>
      </c>
      <c r="D931" s="131" t="s">
        <v>13682</v>
      </c>
      <c r="E931" s="131" t="s">
        <v>12941</v>
      </c>
      <c r="F931" s="140">
        <v>102.74</v>
      </c>
    </row>
    <row r="932" spans="2:6">
      <c r="B932" s="139" t="s">
        <v>16540</v>
      </c>
      <c r="C932" s="131" t="s">
        <v>19214</v>
      </c>
      <c r="D932" s="131" t="s">
        <v>13683</v>
      </c>
      <c r="E932" s="131" t="s">
        <v>12941</v>
      </c>
      <c r="F932" s="140">
        <v>34.1</v>
      </c>
    </row>
    <row r="933" spans="2:6">
      <c r="B933" s="139" t="s">
        <v>16541</v>
      </c>
      <c r="C933" s="131" t="s">
        <v>19215</v>
      </c>
      <c r="D933" s="131" t="s">
        <v>13684</v>
      </c>
      <c r="E933" s="131" t="s">
        <v>12941</v>
      </c>
      <c r="F933" s="140">
        <v>154.53</v>
      </c>
    </row>
    <row r="934" spans="2:6">
      <c r="B934" s="139" t="s">
        <v>16542</v>
      </c>
      <c r="C934" s="131" t="s">
        <v>19216</v>
      </c>
      <c r="D934" s="131" t="s">
        <v>13685</v>
      </c>
      <c r="E934" s="131" t="s">
        <v>12941</v>
      </c>
      <c r="F934" s="140">
        <v>4.8600000000000003</v>
      </c>
    </row>
    <row r="935" spans="2:6">
      <c r="B935" s="139" t="s">
        <v>16543</v>
      </c>
      <c r="C935" s="131" t="s">
        <v>19217</v>
      </c>
      <c r="D935" s="131" t="s">
        <v>13686</v>
      </c>
      <c r="E935" s="131" t="s">
        <v>12941</v>
      </c>
      <c r="F935" s="140">
        <v>9.43</v>
      </c>
    </row>
    <row r="936" spans="2:6">
      <c r="B936" s="139" t="s">
        <v>16544</v>
      </c>
      <c r="C936" s="131" t="s">
        <v>19218</v>
      </c>
      <c r="D936" s="131" t="s">
        <v>13687</v>
      </c>
      <c r="E936" s="131" t="s">
        <v>12941</v>
      </c>
      <c r="F936" s="140">
        <v>7.3</v>
      </c>
    </row>
    <row r="937" spans="2:6">
      <c r="B937" s="139" t="s">
        <v>16545</v>
      </c>
      <c r="C937" s="131" t="s">
        <v>19219</v>
      </c>
      <c r="D937" s="131" t="s">
        <v>13688</v>
      </c>
      <c r="E937" s="131" t="s">
        <v>12941</v>
      </c>
      <c r="F937" s="140">
        <v>4.8600000000000003</v>
      </c>
    </row>
    <row r="938" spans="2:6">
      <c r="B938" s="139" t="s">
        <v>16546</v>
      </c>
      <c r="C938" s="131" t="s">
        <v>19220</v>
      </c>
      <c r="D938" s="131" t="s">
        <v>13689</v>
      </c>
      <c r="E938" s="131" t="s">
        <v>12941</v>
      </c>
      <c r="F938" s="140">
        <v>4.8600000000000003</v>
      </c>
    </row>
    <row r="939" spans="2:6">
      <c r="B939" s="139" t="s">
        <v>16547</v>
      </c>
      <c r="C939" s="131" t="s">
        <v>19221</v>
      </c>
      <c r="D939" s="131" t="s">
        <v>13690</v>
      </c>
      <c r="E939" s="131" t="s">
        <v>12941</v>
      </c>
      <c r="F939" s="140">
        <v>3.98</v>
      </c>
    </row>
    <row r="940" spans="2:6">
      <c r="B940" s="139" t="s">
        <v>16548</v>
      </c>
      <c r="C940" s="131" t="s">
        <v>19222</v>
      </c>
      <c r="D940" s="131" t="s">
        <v>13691</v>
      </c>
      <c r="E940" s="131" t="s">
        <v>12941</v>
      </c>
      <c r="F940" s="140">
        <v>4.92</v>
      </c>
    </row>
    <row r="941" spans="2:6">
      <c r="B941" s="139" t="s">
        <v>16549</v>
      </c>
      <c r="C941" s="131" t="s">
        <v>19223</v>
      </c>
      <c r="D941" s="131" t="s">
        <v>13692</v>
      </c>
      <c r="E941" s="131" t="s">
        <v>13129</v>
      </c>
      <c r="F941" s="140">
        <v>35.369999999999997</v>
      </c>
    </row>
    <row r="942" spans="2:6">
      <c r="B942" s="139" t="s">
        <v>16550</v>
      </c>
      <c r="C942" s="131" t="s">
        <v>19224</v>
      </c>
      <c r="D942" s="131" t="s">
        <v>13693</v>
      </c>
      <c r="E942" s="131" t="s">
        <v>13129</v>
      </c>
      <c r="F942" s="140">
        <v>32.79</v>
      </c>
    </row>
    <row r="943" spans="2:6">
      <c r="B943" s="139" t="s">
        <v>16551</v>
      </c>
      <c r="C943" s="131" t="s">
        <v>19225</v>
      </c>
      <c r="D943" s="131" t="s">
        <v>13694</v>
      </c>
      <c r="E943" s="131" t="s">
        <v>13129</v>
      </c>
      <c r="F943" s="140">
        <v>23.78</v>
      </c>
    </row>
    <row r="944" spans="2:6">
      <c r="B944" s="139" t="s">
        <v>16552</v>
      </c>
      <c r="C944" s="131" t="s">
        <v>19226</v>
      </c>
      <c r="D944" s="131" t="s">
        <v>13695</v>
      </c>
      <c r="E944" s="131" t="s">
        <v>13129</v>
      </c>
      <c r="F944" s="140">
        <v>29.18</v>
      </c>
    </row>
    <row r="945" spans="2:6">
      <c r="B945" s="139" t="s">
        <v>16553</v>
      </c>
      <c r="C945" s="131" t="s">
        <v>19227</v>
      </c>
      <c r="D945" s="131" t="s">
        <v>13696</v>
      </c>
      <c r="E945" s="131" t="s">
        <v>13129</v>
      </c>
      <c r="F945" s="140">
        <v>23.91</v>
      </c>
    </row>
    <row r="946" spans="2:6">
      <c r="B946" s="139" t="s">
        <v>16554</v>
      </c>
      <c r="C946" s="131" t="s">
        <v>19228</v>
      </c>
      <c r="D946" s="131" t="s">
        <v>13697</v>
      </c>
      <c r="E946" s="131" t="s">
        <v>13129</v>
      </c>
      <c r="F946" s="140">
        <v>50.05</v>
      </c>
    </row>
    <row r="947" spans="2:6">
      <c r="B947" s="139" t="s">
        <v>16555</v>
      </c>
      <c r="C947" s="131" t="s">
        <v>19229</v>
      </c>
      <c r="D947" s="131" t="s">
        <v>13698</v>
      </c>
      <c r="E947" s="131" t="s">
        <v>13129</v>
      </c>
      <c r="F947" s="140">
        <v>32.39</v>
      </c>
    </row>
    <row r="948" spans="2:6">
      <c r="B948" s="139" t="s">
        <v>16556</v>
      </c>
      <c r="C948" s="131" t="s">
        <v>19230</v>
      </c>
      <c r="D948" s="131" t="s">
        <v>13699</v>
      </c>
      <c r="E948" s="131" t="s">
        <v>13129</v>
      </c>
      <c r="F948" s="140">
        <v>25.13</v>
      </c>
    </row>
    <row r="949" spans="2:6">
      <c r="B949" s="139" t="s">
        <v>16557</v>
      </c>
      <c r="C949" s="131" t="s">
        <v>19231</v>
      </c>
      <c r="D949" s="131" t="s">
        <v>13700</v>
      </c>
      <c r="E949" s="131" t="s">
        <v>13129</v>
      </c>
      <c r="F949" s="140">
        <v>34.51</v>
      </c>
    </row>
    <row r="950" spans="2:6">
      <c r="B950" s="139" t="s">
        <v>16558</v>
      </c>
      <c r="C950" s="131" t="s">
        <v>19232</v>
      </c>
      <c r="D950" s="131" t="s">
        <v>13701</v>
      </c>
      <c r="E950" s="131" t="s">
        <v>13129</v>
      </c>
      <c r="F950" s="140">
        <v>32.08</v>
      </c>
    </row>
    <row r="951" spans="2:6">
      <c r="B951" s="139" t="s">
        <v>16559</v>
      </c>
      <c r="C951" s="131" t="s">
        <v>19233</v>
      </c>
      <c r="D951" s="131" t="s">
        <v>13702</v>
      </c>
      <c r="E951" s="131" t="s">
        <v>13129</v>
      </c>
      <c r="F951" s="140">
        <v>26.57</v>
      </c>
    </row>
    <row r="952" spans="2:6">
      <c r="B952" s="139" t="s">
        <v>16560</v>
      </c>
      <c r="C952" s="131" t="s">
        <v>19234</v>
      </c>
      <c r="D952" s="131" t="s">
        <v>13703</v>
      </c>
      <c r="E952" s="131" t="s">
        <v>13129</v>
      </c>
      <c r="F952" s="140">
        <v>37.08</v>
      </c>
    </row>
    <row r="953" spans="2:6">
      <c r="B953" s="139" t="s">
        <v>16561</v>
      </c>
      <c r="C953" s="131" t="s">
        <v>19235</v>
      </c>
      <c r="D953" s="131" t="s">
        <v>13704</v>
      </c>
      <c r="E953" s="131" t="s">
        <v>13129</v>
      </c>
      <c r="F953" s="140">
        <v>36.65</v>
      </c>
    </row>
    <row r="954" spans="2:6">
      <c r="B954" s="139" t="s">
        <v>16562</v>
      </c>
      <c r="C954" s="131" t="s">
        <v>19236</v>
      </c>
      <c r="D954" s="131" t="s">
        <v>13705</v>
      </c>
      <c r="E954" s="131" t="s">
        <v>13129</v>
      </c>
      <c r="F954" s="140">
        <v>27.08</v>
      </c>
    </row>
    <row r="955" spans="2:6">
      <c r="B955" s="139" t="s">
        <v>16563</v>
      </c>
      <c r="C955" s="131" t="s">
        <v>19237</v>
      </c>
      <c r="D955" s="131" t="s">
        <v>13706</v>
      </c>
      <c r="E955" s="131" t="s">
        <v>13129</v>
      </c>
      <c r="F955" s="140">
        <v>40.31</v>
      </c>
    </row>
    <row r="956" spans="2:6">
      <c r="B956" s="139" t="s">
        <v>16564</v>
      </c>
      <c r="C956" s="131" t="s">
        <v>19238</v>
      </c>
      <c r="D956" s="131" t="s">
        <v>13707</v>
      </c>
      <c r="E956" s="131" t="s">
        <v>13129</v>
      </c>
      <c r="F956" s="140">
        <v>28.54</v>
      </c>
    </row>
    <row r="957" spans="2:6">
      <c r="B957" s="139" t="s">
        <v>16565</v>
      </c>
      <c r="C957" s="131" t="s">
        <v>19239</v>
      </c>
      <c r="D957" s="131" t="s">
        <v>13708</v>
      </c>
      <c r="E957" s="131" t="s">
        <v>13129</v>
      </c>
      <c r="F957" s="140">
        <v>21.98</v>
      </c>
    </row>
    <row r="958" spans="2:6">
      <c r="B958" s="139" t="s">
        <v>16566</v>
      </c>
      <c r="C958" s="131" t="s">
        <v>19240</v>
      </c>
      <c r="D958" s="131" t="s">
        <v>13709</v>
      </c>
      <c r="E958" s="131" t="s">
        <v>13129</v>
      </c>
      <c r="F958" s="140">
        <v>21.58</v>
      </c>
    </row>
    <row r="959" spans="2:6">
      <c r="B959" s="139" t="s">
        <v>16567</v>
      </c>
      <c r="C959" s="131" t="s">
        <v>19241</v>
      </c>
      <c r="D959" s="131" t="s">
        <v>13710</v>
      </c>
      <c r="E959" s="131" t="s">
        <v>13129</v>
      </c>
      <c r="F959" s="140">
        <v>26.4</v>
      </c>
    </row>
    <row r="960" spans="2:6">
      <c r="B960" s="139" t="s">
        <v>16568</v>
      </c>
      <c r="C960" s="131" t="s">
        <v>19242</v>
      </c>
      <c r="D960" s="131" t="s">
        <v>13711</v>
      </c>
      <c r="E960" s="131" t="s">
        <v>13129</v>
      </c>
      <c r="F960" s="140">
        <v>41.41</v>
      </c>
    </row>
    <row r="961" spans="2:6">
      <c r="B961" s="139" t="s">
        <v>16569</v>
      </c>
      <c r="C961" s="131" t="s">
        <v>19243</v>
      </c>
      <c r="D961" s="131" t="s">
        <v>13712</v>
      </c>
      <c r="E961" s="131" t="s">
        <v>12941</v>
      </c>
      <c r="F961" s="140">
        <v>180.86</v>
      </c>
    </row>
    <row r="962" spans="2:6">
      <c r="B962" s="139" t="s">
        <v>16570</v>
      </c>
      <c r="C962" s="131" t="s">
        <v>19244</v>
      </c>
      <c r="D962" s="131" t="s">
        <v>13713</v>
      </c>
      <c r="E962" s="131" t="s">
        <v>12941</v>
      </c>
      <c r="F962" s="140">
        <v>39.5</v>
      </c>
    </row>
    <row r="963" spans="2:6">
      <c r="B963" s="139" t="s">
        <v>16571</v>
      </c>
      <c r="C963" s="131" t="s">
        <v>19245</v>
      </c>
      <c r="D963" s="131" t="s">
        <v>13714</v>
      </c>
      <c r="E963" s="131" t="s">
        <v>12941</v>
      </c>
      <c r="F963" s="140">
        <v>32.06</v>
      </c>
    </row>
    <row r="964" spans="2:6">
      <c r="B964" s="139" t="s">
        <v>16572</v>
      </c>
      <c r="C964" s="131" t="s">
        <v>19246</v>
      </c>
      <c r="D964" s="131" t="s">
        <v>13715</v>
      </c>
      <c r="E964" s="131" t="s">
        <v>12941</v>
      </c>
      <c r="F964" s="140">
        <v>41.59</v>
      </c>
    </row>
    <row r="965" spans="2:6">
      <c r="B965" s="139" t="s">
        <v>16573</v>
      </c>
      <c r="C965" s="131" t="s">
        <v>19247</v>
      </c>
      <c r="D965" s="131" t="s">
        <v>13716</v>
      </c>
      <c r="E965" s="131" t="s">
        <v>12941</v>
      </c>
      <c r="F965" s="140">
        <v>41.59</v>
      </c>
    </row>
    <row r="966" spans="2:6">
      <c r="B966" s="139" t="s">
        <v>16574</v>
      </c>
      <c r="C966" s="131" t="s">
        <v>19248</v>
      </c>
      <c r="D966" s="131" t="s">
        <v>13717</v>
      </c>
      <c r="E966" s="131" t="s">
        <v>12941</v>
      </c>
      <c r="F966" s="140">
        <v>7.73</v>
      </c>
    </row>
    <row r="967" spans="2:6">
      <c r="B967" s="139" t="s">
        <v>16575</v>
      </c>
      <c r="C967" s="131" t="s">
        <v>19249</v>
      </c>
      <c r="D967" s="131" t="s">
        <v>13718</v>
      </c>
      <c r="E967" s="131" t="s">
        <v>12941</v>
      </c>
      <c r="F967" s="140">
        <v>8.58</v>
      </c>
    </row>
    <row r="968" spans="2:6">
      <c r="B968" s="139" t="s">
        <v>16576</v>
      </c>
      <c r="C968" s="131" t="s">
        <v>19250</v>
      </c>
      <c r="D968" s="131" t="s">
        <v>13719</v>
      </c>
      <c r="E968" s="131" t="s">
        <v>12941</v>
      </c>
      <c r="F968" s="140">
        <v>6.79</v>
      </c>
    </row>
    <row r="969" spans="2:6">
      <c r="B969" s="139" t="s">
        <v>16577</v>
      </c>
      <c r="C969" s="131" t="s">
        <v>19251</v>
      </c>
      <c r="D969" s="131" t="s">
        <v>13720</v>
      </c>
      <c r="E969" s="131" t="s">
        <v>12941</v>
      </c>
      <c r="F969" s="140">
        <v>64.56</v>
      </c>
    </row>
    <row r="970" spans="2:6">
      <c r="B970" s="139" t="s">
        <v>16578</v>
      </c>
      <c r="C970" s="131" t="s">
        <v>19252</v>
      </c>
      <c r="D970" s="131" t="s">
        <v>13721</v>
      </c>
      <c r="E970" s="131" t="s">
        <v>12941</v>
      </c>
      <c r="F970" s="140">
        <v>208.16</v>
      </c>
    </row>
    <row r="971" spans="2:6">
      <c r="B971" s="139" t="s">
        <v>16579</v>
      </c>
      <c r="C971" s="131" t="s">
        <v>19253</v>
      </c>
      <c r="D971" s="131" t="s">
        <v>13722</v>
      </c>
      <c r="E971" s="131" t="s">
        <v>12941</v>
      </c>
      <c r="F971" s="140">
        <v>208.16</v>
      </c>
    </row>
    <row r="972" spans="2:6">
      <c r="B972" s="139" t="s">
        <v>16580</v>
      </c>
      <c r="C972" s="131" t="s">
        <v>19254</v>
      </c>
      <c r="D972" s="131" t="s">
        <v>13723</v>
      </c>
      <c r="E972" s="131" t="s">
        <v>12941</v>
      </c>
      <c r="F972" s="140">
        <v>208.16</v>
      </c>
    </row>
    <row r="973" spans="2:6">
      <c r="B973" s="139" t="s">
        <v>16581</v>
      </c>
      <c r="C973" s="131" t="s">
        <v>19255</v>
      </c>
      <c r="D973" s="131" t="s">
        <v>13724</v>
      </c>
      <c r="E973" s="131" t="s">
        <v>12941</v>
      </c>
      <c r="F973" s="140">
        <v>53.23</v>
      </c>
    </row>
    <row r="974" spans="2:6">
      <c r="B974" s="139" t="s">
        <v>16582</v>
      </c>
      <c r="C974" s="131" t="s">
        <v>19256</v>
      </c>
      <c r="D974" s="131" t="s">
        <v>13725</v>
      </c>
      <c r="E974" s="131" t="s">
        <v>12941</v>
      </c>
      <c r="F974" s="140">
        <v>53.23</v>
      </c>
    </row>
    <row r="975" spans="2:6">
      <c r="B975" s="139" t="s">
        <v>16583</v>
      </c>
      <c r="C975" s="131" t="s">
        <v>19257</v>
      </c>
      <c r="D975" s="131" t="s">
        <v>13726</v>
      </c>
      <c r="E975" s="131" t="s">
        <v>12941</v>
      </c>
      <c r="F975" s="140">
        <v>53.23</v>
      </c>
    </row>
    <row r="976" spans="2:6">
      <c r="B976" s="139" t="s">
        <v>16584</v>
      </c>
      <c r="C976" s="131" t="s">
        <v>19258</v>
      </c>
      <c r="D976" s="131" t="s">
        <v>13727</v>
      </c>
      <c r="E976" s="131" t="s">
        <v>12941</v>
      </c>
      <c r="F976" s="140">
        <v>53.23</v>
      </c>
    </row>
    <row r="977" spans="2:6">
      <c r="B977" s="139" t="s">
        <v>16585</v>
      </c>
      <c r="C977" s="131" t="s">
        <v>19259</v>
      </c>
      <c r="D977" s="131" t="s">
        <v>13728</v>
      </c>
      <c r="E977" s="131" t="s">
        <v>12941</v>
      </c>
      <c r="F977" s="140">
        <v>53.23</v>
      </c>
    </row>
    <row r="978" spans="2:6">
      <c r="B978" s="139" t="s">
        <v>16586</v>
      </c>
      <c r="C978" s="131" t="s">
        <v>19260</v>
      </c>
      <c r="D978" s="131" t="s">
        <v>13729</v>
      </c>
      <c r="E978" s="131" t="s">
        <v>12941</v>
      </c>
      <c r="F978" s="140">
        <v>64.56</v>
      </c>
    </row>
    <row r="979" spans="2:6">
      <c r="B979" s="139" t="s">
        <v>16587</v>
      </c>
      <c r="C979" s="131" t="s">
        <v>19261</v>
      </c>
      <c r="D979" s="131" t="s">
        <v>13730</v>
      </c>
      <c r="E979" s="131" t="s">
        <v>12941</v>
      </c>
      <c r="F979" s="140">
        <v>64.56</v>
      </c>
    </row>
    <row r="980" spans="2:6">
      <c r="B980" s="139" t="s">
        <v>16588</v>
      </c>
      <c r="C980" s="131" t="s">
        <v>19262</v>
      </c>
      <c r="D980" s="131" t="s">
        <v>13731</v>
      </c>
      <c r="E980" s="131" t="s">
        <v>12941</v>
      </c>
      <c r="F980" s="140">
        <v>64.56</v>
      </c>
    </row>
    <row r="981" spans="2:6">
      <c r="B981" s="139" t="s">
        <v>16589</v>
      </c>
      <c r="C981" s="131" t="s">
        <v>19263</v>
      </c>
      <c r="D981" s="131" t="s">
        <v>13732</v>
      </c>
      <c r="E981" s="131" t="s">
        <v>12941</v>
      </c>
      <c r="F981" s="140">
        <v>41.93</v>
      </c>
    </row>
    <row r="982" spans="2:6">
      <c r="B982" s="139" t="s">
        <v>16590</v>
      </c>
      <c r="C982" s="131" t="s">
        <v>19264</v>
      </c>
      <c r="D982" s="131" t="s">
        <v>13733</v>
      </c>
      <c r="E982" s="131" t="s">
        <v>12941</v>
      </c>
      <c r="F982" s="140">
        <v>57.88</v>
      </c>
    </row>
    <row r="983" spans="2:6">
      <c r="B983" s="139" t="s">
        <v>16591</v>
      </c>
      <c r="C983" s="131" t="s">
        <v>19265</v>
      </c>
      <c r="D983" s="131" t="s">
        <v>13734</v>
      </c>
      <c r="E983" s="131" t="s">
        <v>12941</v>
      </c>
      <c r="F983" s="140">
        <v>41.93</v>
      </c>
    </row>
    <row r="984" spans="2:6">
      <c r="B984" s="139" t="s">
        <v>16592</v>
      </c>
      <c r="C984" s="131" t="s">
        <v>19266</v>
      </c>
      <c r="D984" s="131" t="s">
        <v>13735</v>
      </c>
      <c r="E984" s="131" t="s">
        <v>12941</v>
      </c>
      <c r="F984" s="140">
        <v>41.93</v>
      </c>
    </row>
    <row r="985" spans="2:6">
      <c r="B985" s="139" t="s">
        <v>16593</v>
      </c>
      <c r="C985" s="131" t="s">
        <v>19267</v>
      </c>
      <c r="D985" s="131" t="s">
        <v>13736</v>
      </c>
      <c r="E985" s="131" t="s">
        <v>12941</v>
      </c>
      <c r="F985" s="140">
        <v>41.93</v>
      </c>
    </row>
    <row r="986" spans="2:6">
      <c r="B986" s="139" t="s">
        <v>16594</v>
      </c>
      <c r="C986" s="131" t="s">
        <v>19268</v>
      </c>
      <c r="D986" s="131" t="s">
        <v>13737</v>
      </c>
      <c r="E986" s="131" t="s">
        <v>12941</v>
      </c>
      <c r="F986" s="140">
        <v>41.93</v>
      </c>
    </row>
    <row r="987" spans="2:6">
      <c r="B987" s="139" t="s">
        <v>16595</v>
      </c>
      <c r="C987" s="131" t="s">
        <v>19269</v>
      </c>
      <c r="D987" s="131" t="s">
        <v>13738</v>
      </c>
      <c r="E987" s="131" t="s">
        <v>12941</v>
      </c>
      <c r="F987" s="140">
        <v>41.93</v>
      </c>
    </row>
    <row r="988" spans="2:6">
      <c r="B988" s="139" t="s">
        <v>16596</v>
      </c>
      <c r="C988" s="131" t="s">
        <v>19270</v>
      </c>
      <c r="D988" s="131" t="s">
        <v>13739</v>
      </c>
      <c r="E988" s="131" t="s">
        <v>12941</v>
      </c>
      <c r="F988" s="140">
        <v>41.93</v>
      </c>
    </row>
    <row r="989" spans="2:6">
      <c r="B989" s="139" t="s">
        <v>16597</v>
      </c>
      <c r="C989" s="131" t="s">
        <v>19271</v>
      </c>
      <c r="D989" s="131" t="s">
        <v>13740</v>
      </c>
      <c r="E989" s="131" t="s">
        <v>12941</v>
      </c>
      <c r="F989" s="140">
        <v>41.93</v>
      </c>
    </row>
    <row r="990" spans="2:6">
      <c r="B990" s="139" t="s">
        <v>16598</v>
      </c>
      <c r="C990" s="131" t="s">
        <v>19272</v>
      </c>
      <c r="D990" s="131" t="s">
        <v>13741</v>
      </c>
      <c r="E990" s="131" t="s">
        <v>12941</v>
      </c>
      <c r="F990" s="140">
        <v>43.5</v>
      </c>
    </row>
    <row r="991" spans="2:6">
      <c r="B991" s="139" t="s">
        <v>16599</v>
      </c>
      <c r="C991" s="131" t="s">
        <v>19273</v>
      </c>
      <c r="D991" s="131" t="s">
        <v>13742</v>
      </c>
      <c r="E991" s="131" t="s">
        <v>12941</v>
      </c>
      <c r="F991" s="140">
        <v>43.5</v>
      </c>
    </row>
    <row r="992" spans="2:6">
      <c r="B992" s="139" t="s">
        <v>16600</v>
      </c>
      <c r="C992" s="131" t="s">
        <v>19274</v>
      </c>
      <c r="D992" s="131" t="s">
        <v>13743</v>
      </c>
      <c r="E992" s="131" t="s">
        <v>12941</v>
      </c>
      <c r="F992" s="140">
        <v>53.02</v>
      </c>
    </row>
    <row r="993" spans="2:6">
      <c r="B993" s="139" t="s">
        <v>16601</v>
      </c>
      <c r="C993" s="131" t="s">
        <v>19275</v>
      </c>
      <c r="D993" s="131" t="s">
        <v>13744</v>
      </c>
      <c r="E993" s="131" t="s">
        <v>12941</v>
      </c>
      <c r="F993" s="140">
        <v>57.88</v>
      </c>
    </row>
    <row r="994" spans="2:6">
      <c r="B994" s="139" t="s">
        <v>16602</v>
      </c>
      <c r="C994" s="131" t="s">
        <v>19276</v>
      </c>
      <c r="D994" s="131" t="s">
        <v>13745</v>
      </c>
      <c r="E994" s="131" t="s">
        <v>12941</v>
      </c>
      <c r="F994" s="140">
        <v>57.88</v>
      </c>
    </row>
    <row r="995" spans="2:6">
      <c r="B995" s="139" t="s">
        <v>16603</v>
      </c>
      <c r="C995" s="131" t="s">
        <v>19277</v>
      </c>
      <c r="D995" s="131" t="s">
        <v>13746</v>
      </c>
      <c r="E995" s="131" t="s">
        <v>12941</v>
      </c>
      <c r="F995" s="140">
        <v>17.739999999999998</v>
      </c>
    </row>
    <row r="996" spans="2:6">
      <c r="B996" s="139" t="s">
        <v>16604</v>
      </c>
      <c r="C996" s="131" t="s">
        <v>19278</v>
      </c>
      <c r="D996" s="131" t="s">
        <v>13747</v>
      </c>
      <c r="E996" s="131" t="s">
        <v>12941</v>
      </c>
      <c r="F996" s="140">
        <v>17.739999999999998</v>
      </c>
    </row>
    <row r="997" spans="2:6">
      <c r="B997" s="139" t="s">
        <v>16605</v>
      </c>
      <c r="C997" s="131" t="s">
        <v>19279</v>
      </c>
      <c r="D997" s="131" t="s">
        <v>13748</v>
      </c>
      <c r="E997" s="131" t="s">
        <v>12941</v>
      </c>
      <c r="F997" s="140">
        <v>17.739999999999998</v>
      </c>
    </row>
    <row r="998" spans="2:6">
      <c r="B998" s="139" t="s">
        <v>16606</v>
      </c>
      <c r="C998" s="131" t="s">
        <v>19280</v>
      </c>
      <c r="D998" s="131" t="s">
        <v>13749</v>
      </c>
      <c r="E998" s="131" t="s">
        <v>12941</v>
      </c>
      <c r="F998" s="140">
        <v>17.739999999999998</v>
      </c>
    </row>
    <row r="999" spans="2:6">
      <c r="B999" s="139" t="s">
        <v>16607</v>
      </c>
      <c r="C999" s="131" t="s">
        <v>19281</v>
      </c>
      <c r="D999" s="131" t="s">
        <v>13750</v>
      </c>
      <c r="E999" s="131" t="s">
        <v>12941</v>
      </c>
      <c r="F999" s="140">
        <v>17.739999999999998</v>
      </c>
    </row>
    <row r="1000" spans="2:6">
      <c r="B1000" s="139" t="s">
        <v>16608</v>
      </c>
      <c r="C1000" s="131" t="s">
        <v>19282</v>
      </c>
      <c r="D1000" s="131" t="s">
        <v>13751</v>
      </c>
      <c r="E1000" s="131" t="s">
        <v>12941</v>
      </c>
      <c r="F1000" s="140">
        <v>17.739999999999998</v>
      </c>
    </row>
    <row r="1001" spans="2:6">
      <c r="B1001" s="139" t="s">
        <v>16609</v>
      </c>
      <c r="C1001" s="131" t="s">
        <v>19283</v>
      </c>
      <c r="D1001" s="131" t="s">
        <v>13752</v>
      </c>
      <c r="E1001" s="131" t="s">
        <v>12941</v>
      </c>
      <c r="F1001" s="140">
        <v>17.739999999999998</v>
      </c>
    </row>
    <row r="1002" spans="2:6">
      <c r="B1002" s="139" t="s">
        <v>16610</v>
      </c>
      <c r="C1002" s="131" t="s">
        <v>19284</v>
      </c>
      <c r="D1002" s="131" t="s">
        <v>13753</v>
      </c>
      <c r="E1002" s="131" t="s">
        <v>12941</v>
      </c>
      <c r="F1002" s="140">
        <v>22.52</v>
      </c>
    </row>
    <row r="1003" spans="2:6">
      <c r="B1003" s="139" t="s">
        <v>16611</v>
      </c>
      <c r="C1003" s="131" t="s">
        <v>19285</v>
      </c>
      <c r="D1003" s="131" t="s">
        <v>13754</v>
      </c>
      <c r="E1003" s="131" t="s">
        <v>12941</v>
      </c>
      <c r="F1003" s="140">
        <v>22.52</v>
      </c>
    </row>
    <row r="1004" spans="2:6">
      <c r="B1004" s="139" t="s">
        <v>16612</v>
      </c>
      <c r="C1004" s="131" t="s">
        <v>19286</v>
      </c>
      <c r="D1004" s="131" t="s">
        <v>13755</v>
      </c>
      <c r="E1004" s="131" t="s">
        <v>12941</v>
      </c>
      <c r="F1004" s="140">
        <v>22.52</v>
      </c>
    </row>
    <row r="1005" spans="2:6">
      <c r="B1005" s="139" t="s">
        <v>16613</v>
      </c>
      <c r="C1005" s="131" t="s">
        <v>19287</v>
      </c>
      <c r="D1005" s="131" t="s">
        <v>13756</v>
      </c>
      <c r="E1005" s="131" t="s">
        <v>12941</v>
      </c>
      <c r="F1005" s="140">
        <v>30.27</v>
      </c>
    </row>
    <row r="1006" spans="2:6">
      <c r="B1006" s="139" t="s">
        <v>16614</v>
      </c>
      <c r="C1006" s="131" t="s">
        <v>19288</v>
      </c>
      <c r="D1006" s="131" t="s">
        <v>13757</v>
      </c>
      <c r="E1006" s="131" t="s">
        <v>12941</v>
      </c>
      <c r="F1006" s="140">
        <v>30.27</v>
      </c>
    </row>
    <row r="1007" spans="2:6">
      <c r="B1007" s="139" t="s">
        <v>16615</v>
      </c>
      <c r="C1007" s="131" t="s">
        <v>19289</v>
      </c>
      <c r="D1007" s="131" t="s">
        <v>13758</v>
      </c>
      <c r="E1007" s="131" t="s">
        <v>12941</v>
      </c>
      <c r="F1007" s="140">
        <v>272.64999999999998</v>
      </c>
    </row>
    <row r="1008" spans="2:6">
      <c r="B1008" s="139" t="s">
        <v>16616</v>
      </c>
      <c r="C1008" s="131" t="s">
        <v>19290</v>
      </c>
      <c r="D1008" s="131" t="s">
        <v>13759</v>
      </c>
      <c r="E1008" s="131" t="s">
        <v>12941</v>
      </c>
      <c r="F1008" s="140">
        <v>77.290000000000006</v>
      </c>
    </row>
    <row r="1009" spans="2:6">
      <c r="B1009" s="139" t="s">
        <v>16617</v>
      </c>
      <c r="C1009" s="131" t="s">
        <v>19291</v>
      </c>
      <c r="D1009" s="131" t="s">
        <v>13760</v>
      </c>
      <c r="E1009" s="131" t="s">
        <v>12941</v>
      </c>
      <c r="F1009" s="140">
        <v>98.27</v>
      </c>
    </row>
    <row r="1010" spans="2:6">
      <c r="B1010" s="139" t="s">
        <v>16618</v>
      </c>
      <c r="C1010" s="131" t="s">
        <v>19292</v>
      </c>
      <c r="D1010" s="131" t="s">
        <v>13761</v>
      </c>
      <c r="E1010" s="131" t="s">
        <v>12941</v>
      </c>
      <c r="F1010" s="140">
        <v>272.64999999999998</v>
      </c>
    </row>
    <row r="1011" spans="2:6">
      <c r="B1011" s="139" t="s">
        <v>16619</v>
      </c>
      <c r="C1011" s="131" t="s">
        <v>19293</v>
      </c>
      <c r="D1011" s="131" t="s">
        <v>13762</v>
      </c>
      <c r="E1011" s="131" t="s">
        <v>12941</v>
      </c>
      <c r="F1011" s="140">
        <v>272.64999999999998</v>
      </c>
    </row>
    <row r="1012" spans="2:6">
      <c r="B1012" s="139" t="s">
        <v>16620</v>
      </c>
      <c r="C1012" s="131" t="s">
        <v>19294</v>
      </c>
      <c r="D1012" s="131" t="s">
        <v>13763</v>
      </c>
      <c r="E1012" s="131" t="s">
        <v>12941</v>
      </c>
      <c r="F1012" s="140">
        <v>77.290000000000006</v>
      </c>
    </row>
    <row r="1013" spans="2:6">
      <c r="B1013" s="139" t="s">
        <v>16621</v>
      </c>
      <c r="C1013" s="131" t="s">
        <v>19295</v>
      </c>
      <c r="D1013" s="131" t="s">
        <v>13764</v>
      </c>
      <c r="E1013" s="131" t="s">
        <v>12941</v>
      </c>
      <c r="F1013" s="140">
        <v>272.64999999999998</v>
      </c>
    </row>
    <row r="1014" spans="2:6">
      <c r="B1014" s="139" t="s">
        <v>16622</v>
      </c>
      <c r="C1014" s="131" t="s">
        <v>19296</v>
      </c>
      <c r="D1014" s="131" t="s">
        <v>13765</v>
      </c>
      <c r="E1014" s="131" t="s">
        <v>12941</v>
      </c>
      <c r="F1014" s="140">
        <v>77.290000000000006</v>
      </c>
    </row>
    <row r="1015" spans="2:6">
      <c r="B1015" s="139" t="s">
        <v>16623</v>
      </c>
      <c r="C1015" s="131" t="s">
        <v>19297</v>
      </c>
      <c r="D1015" s="131" t="s">
        <v>13766</v>
      </c>
      <c r="E1015" s="131" t="s">
        <v>12941</v>
      </c>
      <c r="F1015" s="140">
        <v>287.82</v>
      </c>
    </row>
    <row r="1016" spans="2:6">
      <c r="B1016" s="139" t="s">
        <v>16624</v>
      </c>
      <c r="C1016" s="131" t="s">
        <v>19298</v>
      </c>
      <c r="D1016" s="131" t="s">
        <v>13767</v>
      </c>
      <c r="E1016" s="131" t="s">
        <v>12941</v>
      </c>
      <c r="F1016" s="140">
        <v>77.290000000000006</v>
      </c>
    </row>
    <row r="1017" spans="2:6">
      <c r="B1017" s="139" t="s">
        <v>16625</v>
      </c>
      <c r="C1017" s="131" t="s">
        <v>19299</v>
      </c>
      <c r="D1017" s="131" t="s">
        <v>13768</v>
      </c>
      <c r="E1017" s="131" t="s">
        <v>12941</v>
      </c>
      <c r="F1017" s="140">
        <v>77.290000000000006</v>
      </c>
    </row>
    <row r="1018" spans="2:6">
      <c r="B1018" s="139" t="s">
        <v>16626</v>
      </c>
      <c r="C1018" s="131" t="s">
        <v>19300</v>
      </c>
      <c r="D1018" s="131" t="s">
        <v>13769</v>
      </c>
      <c r="E1018" s="131" t="s">
        <v>12941</v>
      </c>
      <c r="F1018" s="140">
        <v>77.290000000000006</v>
      </c>
    </row>
    <row r="1019" spans="2:6">
      <c r="B1019" s="139" t="s">
        <v>16627</v>
      </c>
      <c r="C1019" s="131" t="s">
        <v>19301</v>
      </c>
      <c r="D1019" s="131" t="s">
        <v>13770</v>
      </c>
      <c r="E1019" s="131" t="s">
        <v>12941</v>
      </c>
      <c r="F1019" s="140">
        <v>77.290000000000006</v>
      </c>
    </row>
    <row r="1020" spans="2:6">
      <c r="B1020" s="139" t="s">
        <v>16628</v>
      </c>
      <c r="C1020" s="131" t="s">
        <v>19302</v>
      </c>
      <c r="D1020" s="131" t="s">
        <v>13771</v>
      </c>
      <c r="E1020" s="131" t="s">
        <v>12941</v>
      </c>
      <c r="F1020" s="140">
        <v>77.290000000000006</v>
      </c>
    </row>
    <row r="1021" spans="2:6">
      <c r="B1021" s="139" t="s">
        <v>16629</v>
      </c>
      <c r="C1021" s="131" t="s">
        <v>19303</v>
      </c>
      <c r="D1021" s="131" t="s">
        <v>13772</v>
      </c>
      <c r="E1021" s="131" t="s">
        <v>12941</v>
      </c>
      <c r="F1021" s="140">
        <v>98.27</v>
      </c>
    </row>
    <row r="1022" spans="2:6">
      <c r="B1022" s="139" t="s">
        <v>16630</v>
      </c>
      <c r="C1022" s="131" t="s">
        <v>19304</v>
      </c>
      <c r="D1022" s="131" t="s">
        <v>13773</v>
      </c>
      <c r="E1022" s="131" t="s">
        <v>12941</v>
      </c>
      <c r="F1022" s="140">
        <v>98.27</v>
      </c>
    </row>
    <row r="1023" spans="2:6">
      <c r="B1023" s="139" t="s">
        <v>16631</v>
      </c>
      <c r="C1023" s="131" t="s">
        <v>19305</v>
      </c>
      <c r="D1023" s="131" t="s">
        <v>13774</v>
      </c>
      <c r="E1023" s="131" t="s">
        <v>12941</v>
      </c>
      <c r="F1023" s="140">
        <v>98.27</v>
      </c>
    </row>
    <row r="1024" spans="2:6">
      <c r="B1024" s="139" t="s">
        <v>16632</v>
      </c>
      <c r="C1024" s="131" t="s">
        <v>19306</v>
      </c>
      <c r="D1024" s="131" t="s">
        <v>13775</v>
      </c>
      <c r="E1024" s="131" t="s">
        <v>12941</v>
      </c>
      <c r="F1024" s="140">
        <v>76.14</v>
      </c>
    </row>
    <row r="1025" spans="2:6">
      <c r="B1025" s="139" t="s">
        <v>16633</v>
      </c>
      <c r="C1025" s="131" t="s">
        <v>19307</v>
      </c>
      <c r="D1025" s="131" t="s">
        <v>13776</v>
      </c>
      <c r="E1025" s="131" t="s">
        <v>12941</v>
      </c>
      <c r="F1025" s="140">
        <v>89.6</v>
      </c>
    </row>
    <row r="1026" spans="2:6">
      <c r="B1026" s="139" t="s">
        <v>16634</v>
      </c>
      <c r="C1026" s="131" t="s">
        <v>19308</v>
      </c>
      <c r="D1026" s="131" t="s">
        <v>13777</v>
      </c>
      <c r="E1026" s="131" t="s">
        <v>12941</v>
      </c>
      <c r="F1026" s="140">
        <v>76.14</v>
      </c>
    </row>
    <row r="1027" spans="2:6">
      <c r="B1027" s="139" t="s">
        <v>16635</v>
      </c>
      <c r="C1027" s="131" t="s">
        <v>19309</v>
      </c>
      <c r="D1027" s="131" t="s">
        <v>13778</v>
      </c>
      <c r="E1027" s="131" t="s">
        <v>12941</v>
      </c>
      <c r="F1027" s="140">
        <v>76.14</v>
      </c>
    </row>
    <row r="1028" spans="2:6">
      <c r="B1028" s="139" t="s">
        <v>16636</v>
      </c>
      <c r="C1028" s="131" t="s">
        <v>19310</v>
      </c>
      <c r="D1028" s="131" t="s">
        <v>13779</v>
      </c>
      <c r="E1028" s="131" t="s">
        <v>12941</v>
      </c>
      <c r="F1028" s="140">
        <v>76.14</v>
      </c>
    </row>
    <row r="1029" spans="2:6">
      <c r="B1029" s="139" t="s">
        <v>16637</v>
      </c>
      <c r="C1029" s="131" t="s">
        <v>19311</v>
      </c>
      <c r="D1029" s="131" t="s">
        <v>13780</v>
      </c>
      <c r="E1029" s="131" t="s">
        <v>12941</v>
      </c>
      <c r="F1029" s="140">
        <v>76.14</v>
      </c>
    </row>
    <row r="1030" spans="2:6">
      <c r="B1030" s="139" t="s">
        <v>16638</v>
      </c>
      <c r="C1030" s="131" t="s">
        <v>19312</v>
      </c>
      <c r="D1030" s="131" t="s">
        <v>13781</v>
      </c>
      <c r="E1030" s="131" t="s">
        <v>12941</v>
      </c>
      <c r="F1030" s="140">
        <v>76.14</v>
      </c>
    </row>
    <row r="1031" spans="2:6">
      <c r="B1031" s="139" t="s">
        <v>16639</v>
      </c>
      <c r="C1031" s="131" t="s">
        <v>19313</v>
      </c>
      <c r="D1031" s="131" t="s">
        <v>13782</v>
      </c>
      <c r="E1031" s="131" t="s">
        <v>12941</v>
      </c>
      <c r="F1031" s="140">
        <v>76.14</v>
      </c>
    </row>
    <row r="1032" spans="2:6">
      <c r="B1032" s="139" t="s">
        <v>16640</v>
      </c>
      <c r="C1032" s="131" t="s">
        <v>19314</v>
      </c>
      <c r="D1032" s="131" t="s">
        <v>13783</v>
      </c>
      <c r="E1032" s="131" t="s">
        <v>12941</v>
      </c>
      <c r="F1032" s="140">
        <v>89.6</v>
      </c>
    </row>
    <row r="1033" spans="2:6">
      <c r="B1033" s="139" t="s">
        <v>16641</v>
      </c>
      <c r="C1033" s="131" t="s">
        <v>19315</v>
      </c>
      <c r="D1033" s="131" t="s">
        <v>13784</v>
      </c>
      <c r="E1033" s="131" t="s">
        <v>12941</v>
      </c>
      <c r="F1033" s="140">
        <v>89.6</v>
      </c>
    </row>
    <row r="1034" spans="2:6">
      <c r="B1034" s="139" t="s">
        <v>16642</v>
      </c>
      <c r="C1034" s="131" t="s">
        <v>19316</v>
      </c>
      <c r="D1034" s="131" t="s">
        <v>13785</v>
      </c>
      <c r="E1034" s="131" t="s">
        <v>12941</v>
      </c>
      <c r="F1034" s="140">
        <v>89.6</v>
      </c>
    </row>
    <row r="1035" spans="2:6">
      <c r="B1035" s="139" t="s">
        <v>16643</v>
      </c>
      <c r="C1035" s="131" t="s">
        <v>19317</v>
      </c>
      <c r="D1035" s="131" t="s">
        <v>13786</v>
      </c>
      <c r="E1035" s="131" t="s">
        <v>12941</v>
      </c>
      <c r="F1035" s="140">
        <v>89.6</v>
      </c>
    </row>
    <row r="1036" spans="2:6">
      <c r="B1036" s="139" t="s">
        <v>16644</v>
      </c>
      <c r="C1036" s="131" t="s">
        <v>19318</v>
      </c>
      <c r="D1036" s="131" t="s">
        <v>13787</v>
      </c>
      <c r="E1036" s="131" t="s">
        <v>12808</v>
      </c>
      <c r="F1036" s="140">
        <v>42.96</v>
      </c>
    </row>
    <row r="1037" spans="2:6">
      <c r="B1037" s="139" t="s">
        <v>16645</v>
      </c>
      <c r="C1037" s="131" t="s">
        <v>19319</v>
      </c>
      <c r="D1037" s="131" t="s">
        <v>13788</v>
      </c>
      <c r="E1037" s="131" t="s">
        <v>12808</v>
      </c>
      <c r="F1037" s="140">
        <v>41.61</v>
      </c>
    </row>
    <row r="1038" spans="2:6">
      <c r="B1038" s="139" t="s">
        <v>16646</v>
      </c>
      <c r="C1038" s="131" t="s">
        <v>19320</v>
      </c>
      <c r="D1038" s="131" t="s">
        <v>13789</v>
      </c>
      <c r="E1038" s="131" t="s">
        <v>12808</v>
      </c>
      <c r="F1038" s="140">
        <v>28.8</v>
      </c>
    </row>
    <row r="1039" spans="2:6">
      <c r="B1039" s="139" t="s">
        <v>16647</v>
      </c>
      <c r="C1039" s="131" t="s">
        <v>19321</v>
      </c>
      <c r="D1039" s="131" t="s">
        <v>13790</v>
      </c>
      <c r="E1039" s="131" t="s">
        <v>12808</v>
      </c>
      <c r="F1039" s="140">
        <v>57.21</v>
      </c>
    </row>
    <row r="1040" spans="2:6">
      <c r="B1040" s="139" t="s">
        <v>16648</v>
      </c>
      <c r="C1040" s="131" t="s">
        <v>19322</v>
      </c>
      <c r="D1040" s="131" t="s">
        <v>13791</v>
      </c>
      <c r="E1040" s="131" t="s">
        <v>12808</v>
      </c>
      <c r="F1040" s="140">
        <v>118.48</v>
      </c>
    </row>
    <row r="1041" spans="2:6">
      <c r="B1041" s="139" t="s">
        <v>16649</v>
      </c>
      <c r="C1041" s="131" t="s">
        <v>19323</v>
      </c>
      <c r="D1041" s="131" t="s">
        <v>13792</v>
      </c>
      <c r="E1041" s="131" t="s">
        <v>12808</v>
      </c>
      <c r="F1041" s="140">
        <v>104.28</v>
      </c>
    </row>
    <row r="1042" spans="2:6">
      <c r="B1042" s="139" t="s">
        <v>16650</v>
      </c>
      <c r="C1042" s="131" t="s">
        <v>19324</v>
      </c>
      <c r="D1042" s="131" t="s">
        <v>13793</v>
      </c>
      <c r="E1042" s="131" t="s">
        <v>12808</v>
      </c>
      <c r="F1042" s="140">
        <v>136.05000000000001</v>
      </c>
    </row>
    <row r="1043" spans="2:6">
      <c r="B1043" s="139" t="s">
        <v>16651</v>
      </c>
      <c r="C1043" s="131" t="s">
        <v>19325</v>
      </c>
      <c r="D1043" s="131" t="s">
        <v>13794</v>
      </c>
      <c r="E1043" s="131" t="s">
        <v>12808</v>
      </c>
      <c r="F1043" s="140">
        <v>125.4</v>
      </c>
    </row>
    <row r="1044" spans="2:6">
      <c r="B1044" s="139" t="s">
        <v>16652</v>
      </c>
      <c r="C1044" s="131" t="s">
        <v>19326</v>
      </c>
      <c r="D1044" s="131" t="s">
        <v>13795</v>
      </c>
      <c r="E1044" s="131" t="s">
        <v>12808</v>
      </c>
      <c r="F1044" s="140">
        <v>185.67</v>
      </c>
    </row>
    <row r="1045" spans="2:6">
      <c r="B1045" s="139" t="s">
        <v>16653</v>
      </c>
      <c r="C1045" s="131" t="s">
        <v>19327</v>
      </c>
      <c r="D1045" s="131" t="s">
        <v>13796</v>
      </c>
      <c r="E1045" s="131" t="s">
        <v>12808</v>
      </c>
      <c r="F1045" s="140">
        <v>163.63999999999999</v>
      </c>
    </row>
    <row r="1046" spans="2:6">
      <c r="B1046" s="139" t="s">
        <v>16654</v>
      </c>
      <c r="C1046" s="131" t="s">
        <v>19328</v>
      </c>
      <c r="D1046" s="131" t="s">
        <v>13797</v>
      </c>
      <c r="E1046" s="131" t="s">
        <v>12808</v>
      </c>
      <c r="F1046" s="140">
        <v>231.21</v>
      </c>
    </row>
    <row r="1047" spans="2:6">
      <c r="B1047" s="139" t="s">
        <v>16655</v>
      </c>
      <c r="C1047" s="131" t="s">
        <v>19329</v>
      </c>
      <c r="D1047" s="131" t="s">
        <v>13798</v>
      </c>
      <c r="E1047" s="131" t="s">
        <v>12808</v>
      </c>
      <c r="F1047" s="140">
        <v>58.11</v>
      </c>
    </row>
    <row r="1048" spans="2:6">
      <c r="B1048" s="139" t="s">
        <v>16656</v>
      </c>
      <c r="C1048" s="131" t="s">
        <v>19330</v>
      </c>
      <c r="D1048" s="131" t="s">
        <v>13799</v>
      </c>
      <c r="E1048" s="131" t="s">
        <v>12808</v>
      </c>
      <c r="F1048" s="140">
        <v>124.15</v>
      </c>
    </row>
    <row r="1049" spans="2:6">
      <c r="B1049" s="139" t="s">
        <v>16657</v>
      </c>
      <c r="C1049" s="131" t="s">
        <v>19331</v>
      </c>
      <c r="D1049" s="131" t="s">
        <v>13800</v>
      </c>
      <c r="E1049" s="131" t="s">
        <v>12808</v>
      </c>
      <c r="F1049" s="140">
        <v>101.2</v>
      </c>
    </row>
    <row r="1050" spans="2:6">
      <c r="B1050" s="139" t="s">
        <v>16658</v>
      </c>
      <c r="C1050" s="131" t="s">
        <v>19332</v>
      </c>
      <c r="D1050" s="131" t="s">
        <v>13801</v>
      </c>
      <c r="E1050" s="131" t="s">
        <v>12808</v>
      </c>
      <c r="F1050" s="140">
        <v>138.69</v>
      </c>
    </row>
    <row r="1051" spans="2:6">
      <c r="B1051" s="139" t="s">
        <v>16659</v>
      </c>
      <c r="C1051" s="131" t="s">
        <v>19333</v>
      </c>
      <c r="D1051" s="131" t="s">
        <v>13802</v>
      </c>
      <c r="E1051" s="131" t="s">
        <v>12808</v>
      </c>
      <c r="F1051" s="140">
        <v>122.63</v>
      </c>
    </row>
    <row r="1052" spans="2:6">
      <c r="B1052" s="139" t="s">
        <v>16660</v>
      </c>
      <c r="C1052" s="131" t="s">
        <v>19334</v>
      </c>
      <c r="D1052" s="131" t="s">
        <v>13803</v>
      </c>
      <c r="E1052" s="131" t="s">
        <v>12808</v>
      </c>
      <c r="F1052" s="140">
        <v>185.68</v>
      </c>
    </row>
    <row r="1053" spans="2:6">
      <c r="B1053" s="139" t="s">
        <v>16661</v>
      </c>
      <c r="C1053" s="131" t="s">
        <v>19335</v>
      </c>
      <c r="D1053" s="131" t="s">
        <v>13804</v>
      </c>
      <c r="E1053" s="131" t="s">
        <v>12808</v>
      </c>
      <c r="F1053" s="140">
        <v>165.34</v>
      </c>
    </row>
    <row r="1054" spans="2:6">
      <c r="B1054" s="139" t="s">
        <v>16662</v>
      </c>
      <c r="C1054" s="131" t="s">
        <v>19336</v>
      </c>
      <c r="D1054" s="131" t="s">
        <v>13805</v>
      </c>
      <c r="E1054" s="131" t="s">
        <v>12808</v>
      </c>
      <c r="F1054" s="140">
        <v>264.88</v>
      </c>
    </row>
    <row r="1055" spans="2:6">
      <c r="B1055" s="139" t="s">
        <v>16663</v>
      </c>
      <c r="C1055" s="131" t="s">
        <v>19337</v>
      </c>
      <c r="D1055" s="131" t="s">
        <v>13806</v>
      </c>
      <c r="E1055" s="131" t="s">
        <v>12941</v>
      </c>
      <c r="F1055" s="140">
        <v>532.77</v>
      </c>
    </row>
    <row r="1056" spans="2:6">
      <c r="B1056" s="139" t="s">
        <v>16664</v>
      </c>
      <c r="C1056" s="131" t="s">
        <v>19338</v>
      </c>
      <c r="D1056" s="131" t="s">
        <v>13807</v>
      </c>
      <c r="E1056" s="131" t="s">
        <v>12941</v>
      </c>
      <c r="F1056" s="140">
        <v>938.16</v>
      </c>
    </row>
    <row r="1057" spans="2:6">
      <c r="B1057" s="139" t="s">
        <v>16665</v>
      </c>
      <c r="C1057" s="131" t="s">
        <v>19339</v>
      </c>
      <c r="D1057" s="131" t="s">
        <v>13808</v>
      </c>
      <c r="E1057" s="131" t="s">
        <v>12941</v>
      </c>
      <c r="F1057" s="140">
        <v>1161.3399999999999</v>
      </c>
    </row>
    <row r="1058" spans="2:6">
      <c r="B1058" s="139" t="s">
        <v>16666</v>
      </c>
      <c r="C1058" s="131" t="s">
        <v>19340</v>
      </c>
      <c r="D1058" s="131" t="s">
        <v>13809</v>
      </c>
      <c r="E1058" s="131" t="s">
        <v>12941</v>
      </c>
      <c r="F1058" s="140">
        <v>1228.53</v>
      </c>
    </row>
    <row r="1059" spans="2:6">
      <c r="B1059" s="139" t="s">
        <v>16667</v>
      </c>
      <c r="C1059" s="131" t="s">
        <v>19341</v>
      </c>
      <c r="D1059" s="131" t="s">
        <v>13810</v>
      </c>
      <c r="E1059" s="131" t="s">
        <v>12941</v>
      </c>
      <c r="F1059" s="140">
        <v>549.26</v>
      </c>
    </row>
    <row r="1060" spans="2:6">
      <c r="B1060" s="139" t="s">
        <v>16668</v>
      </c>
      <c r="C1060" s="131" t="s">
        <v>19342</v>
      </c>
      <c r="D1060" s="131" t="s">
        <v>13811</v>
      </c>
      <c r="E1060" s="131" t="s">
        <v>12941</v>
      </c>
      <c r="F1060" s="140">
        <v>566.88</v>
      </c>
    </row>
    <row r="1061" spans="2:6">
      <c r="B1061" s="139" t="s">
        <v>16669</v>
      </c>
      <c r="C1061" s="131" t="s">
        <v>19343</v>
      </c>
      <c r="D1061" s="131" t="s">
        <v>13812</v>
      </c>
      <c r="E1061" s="131" t="s">
        <v>57</v>
      </c>
      <c r="F1061" s="140">
        <v>382.9</v>
      </c>
    </row>
    <row r="1062" spans="2:6">
      <c r="B1062" s="139" t="s">
        <v>16670</v>
      </c>
      <c r="C1062" s="131" t="s">
        <v>19344</v>
      </c>
      <c r="D1062" s="131" t="s">
        <v>13813</v>
      </c>
      <c r="E1062" s="131" t="s">
        <v>12808</v>
      </c>
      <c r="F1062" s="140">
        <v>2.4700000000000002</v>
      </c>
    </row>
    <row r="1063" spans="2:6">
      <c r="B1063" s="139" t="s">
        <v>16671</v>
      </c>
      <c r="C1063" s="131" t="s">
        <v>19345</v>
      </c>
      <c r="D1063" s="131" t="s">
        <v>13814</v>
      </c>
      <c r="E1063" s="131" t="s">
        <v>12808</v>
      </c>
      <c r="F1063" s="140">
        <v>9.02</v>
      </c>
    </row>
    <row r="1064" spans="2:6">
      <c r="B1064" s="139" t="s">
        <v>16672</v>
      </c>
      <c r="C1064" s="131" t="s">
        <v>19346</v>
      </c>
      <c r="D1064" s="131" t="s">
        <v>13815</v>
      </c>
      <c r="E1064" s="131" t="s">
        <v>12808</v>
      </c>
      <c r="F1064" s="140">
        <v>4.21</v>
      </c>
    </row>
    <row r="1065" spans="2:6">
      <c r="B1065" s="139" t="s">
        <v>16673</v>
      </c>
      <c r="C1065" s="131" t="s">
        <v>19347</v>
      </c>
      <c r="D1065" s="131" t="s">
        <v>13816</v>
      </c>
      <c r="E1065" s="131" t="s">
        <v>12808</v>
      </c>
      <c r="F1065" s="140">
        <v>4.8899999999999997</v>
      </c>
    </row>
    <row r="1066" spans="2:6">
      <c r="B1066" s="139" t="s">
        <v>16674</v>
      </c>
      <c r="C1066" s="131" t="s">
        <v>19348</v>
      </c>
      <c r="D1066" s="131" t="s">
        <v>13817</v>
      </c>
      <c r="E1066" s="131" t="s">
        <v>12808</v>
      </c>
      <c r="F1066" s="140">
        <v>5.86</v>
      </c>
    </row>
    <row r="1067" spans="2:6">
      <c r="B1067" s="139" t="s">
        <v>16675</v>
      </c>
      <c r="C1067" s="131" t="s">
        <v>19349</v>
      </c>
      <c r="D1067" s="131" t="s">
        <v>13818</v>
      </c>
      <c r="E1067" s="131" t="s">
        <v>12808</v>
      </c>
      <c r="F1067" s="140">
        <v>6.93</v>
      </c>
    </row>
    <row r="1068" spans="2:6">
      <c r="B1068" s="139" t="s">
        <v>16676</v>
      </c>
      <c r="C1068" s="131" t="s">
        <v>19350</v>
      </c>
      <c r="D1068" s="131" t="s">
        <v>13819</v>
      </c>
      <c r="E1068" s="131" t="s">
        <v>12808</v>
      </c>
      <c r="F1068" s="140">
        <v>3.25</v>
      </c>
    </row>
    <row r="1069" spans="2:6">
      <c r="B1069" s="139" t="s">
        <v>16677</v>
      </c>
      <c r="C1069" s="131" t="s">
        <v>19351</v>
      </c>
      <c r="D1069" s="131" t="s">
        <v>13820</v>
      </c>
      <c r="E1069" s="131" t="s">
        <v>12941</v>
      </c>
      <c r="F1069" s="140">
        <v>64.930000000000007</v>
      </c>
    </row>
    <row r="1070" spans="2:6">
      <c r="B1070" s="139" t="s">
        <v>16678</v>
      </c>
      <c r="C1070" s="131" t="s">
        <v>19352</v>
      </c>
      <c r="D1070" s="131" t="s">
        <v>13821</v>
      </c>
      <c r="E1070" s="131" t="s">
        <v>12941</v>
      </c>
      <c r="F1070" s="140">
        <v>74.150000000000006</v>
      </c>
    </row>
    <row r="1071" spans="2:6">
      <c r="B1071" s="139" t="s">
        <v>16679</v>
      </c>
      <c r="C1071" s="131" t="s">
        <v>19353</v>
      </c>
      <c r="D1071" s="131" t="s">
        <v>13822</v>
      </c>
      <c r="E1071" s="131" t="s">
        <v>12941</v>
      </c>
      <c r="F1071" s="140">
        <v>19.75</v>
      </c>
    </row>
    <row r="1072" spans="2:6">
      <c r="B1072" s="139" t="s">
        <v>16680</v>
      </c>
      <c r="C1072" s="131" t="s">
        <v>19354</v>
      </c>
      <c r="D1072" s="131" t="s">
        <v>13823</v>
      </c>
      <c r="E1072" s="131" t="s">
        <v>12941</v>
      </c>
      <c r="F1072" s="140">
        <v>29.9</v>
      </c>
    </row>
    <row r="1073" spans="2:6">
      <c r="B1073" s="139" t="s">
        <v>16681</v>
      </c>
      <c r="C1073" s="131" t="s">
        <v>19355</v>
      </c>
      <c r="D1073" s="131" t="s">
        <v>13824</v>
      </c>
      <c r="E1073" s="131" t="s">
        <v>12941</v>
      </c>
      <c r="F1073" s="140">
        <v>35.85</v>
      </c>
    </row>
    <row r="1074" spans="2:6">
      <c r="B1074" s="139" t="s">
        <v>16682</v>
      </c>
      <c r="C1074" s="131" t="s">
        <v>19356</v>
      </c>
      <c r="D1074" s="131" t="s">
        <v>13825</v>
      </c>
      <c r="E1074" s="131" t="s">
        <v>12941</v>
      </c>
      <c r="F1074" s="140">
        <v>21.1</v>
      </c>
    </row>
    <row r="1075" spans="2:6">
      <c r="B1075" s="139" t="s">
        <v>16683</v>
      </c>
      <c r="C1075" s="131" t="s">
        <v>19357</v>
      </c>
      <c r="D1075" s="131" t="s">
        <v>13826</v>
      </c>
      <c r="E1075" s="131" t="s">
        <v>12941</v>
      </c>
      <c r="F1075" s="140">
        <v>45.37</v>
      </c>
    </row>
    <row r="1076" spans="2:6">
      <c r="B1076" s="139" t="s">
        <v>16684</v>
      </c>
      <c r="C1076" s="131" t="s">
        <v>19358</v>
      </c>
      <c r="D1076" s="131" t="s">
        <v>13827</v>
      </c>
      <c r="E1076" s="131" t="s">
        <v>12941</v>
      </c>
      <c r="F1076" s="140">
        <v>30.63</v>
      </c>
    </row>
    <row r="1077" spans="2:6">
      <c r="B1077" s="139" t="s">
        <v>16685</v>
      </c>
      <c r="C1077" s="131" t="s">
        <v>19359</v>
      </c>
      <c r="D1077" s="131" t="s">
        <v>13828</v>
      </c>
      <c r="E1077" s="131" t="s">
        <v>12941</v>
      </c>
      <c r="F1077" s="140">
        <v>37.71</v>
      </c>
    </row>
    <row r="1078" spans="2:6">
      <c r="B1078" s="139" t="s">
        <v>16686</v>
      </c>
      <c r="C1078" s="131" t="s">
        <v>19360</v>
      </c>
      <c r="D1078" s="131" t="s">
        <v>13829</v>
      </c>
      <c r="E1078" s="131" t="s">
        <v>12941</v>
      </c>
      <c r="F1078" s="140">
        <v>28.31</v>
      </c>
    </row>
    <row r="1079" spans="2:6">
      <c r="B1079" s="139" t="s">
        <v>16687</v>
      </c>
      <c r="C1079" s="131" t="s">
        <v>19361</v>
      </c>
      <c r="D1079" s="131" t="s">
        <v>13830</v>
      </c>
      <c r="E1079" s="131" t="s">
        <v>12941</v>
      </c>
      <c r="F1079" s="140">
        <v>40.39</v>
      </c>
    </row>
    <row r="1080" spans="2:6">
      <c r="B1080" s="139" t="s">
        <v>16688</v>
      </c>
      <c r="C1080" s="131" t="s">
        <v>19362</v>
      </c>
      <c r="D1080" s="131" t="s">
        <v>13831</v>
      </c>
      <c r="E1080" s="131" t="s">
        <v>12941</v>
      </c>
      <c r="F1080" s="140">
        <v>25.34</v>
      </c>
    </row>
    <row r="1081" spans="2:6">
      <c r="B1081" s="139" t="s">
        <v>16689</v>
      </c>
      <c r="C1081" s="131" t="s">
        <v>19363</v>
      </c>
      <c r="D1081" s="131" t="s">
        <v>13832</v>
      </c>
      <c r="E1081" s="131" t="s">
        <v>12941</v>
      </c>
      <c r="F1081" s="140">
        <v>31.98</v>
      </c>
    </row>
    <row r="1082" spans="2:6">
      <c r="B1082" s="139" t="s">
        <v>16690</v>
      </c>
      <c r="C1082" s="131" t="s">
        <v>19364</v>
      </c>
      <c r="D1082" s="131" t="s">
        <v>13833</v>
      </c>
      <c r="E1082" s="131" t="s">
        <v>12941</v>
      </c>
      <c r="F1082" s="140">
        <v>36.46</v>
      </c>
    </row>
    <row r="1083" spans="2:6">
      <c r="B1083" s="139" t="s">
        <v>16691</v>
      </c>
      <c r="C1083" s="131" t="s">
        <v>19365</v>
      </c>
      <c r="D1083" s="131" t="s">
        <v>13834</v>
      </c>
      <c r="E1083" s="131" t="s">
        <v>12941</v>
      </c>
      <c r="F1083" s="140">
        <v>14.13</v>
      </c>
    </row>
    <row r="1084" spans="2:6">
      <c r="B1084" s="139" t="s">
        <v>16692</v>
      </c>
      <c r="C1084" s="131" t="s">
        <v>19366</v>
      </c>
      <c r="D1084" s="131" t="s">
        <v>13835</v>
      </c>
      <c r="E1084" s="131" t="s">
        <v>12941</v>
      </c>
      <c r="F1084" s="140">
        <v>13.28</v>
      </c>
    </row>
    <row r="1085" spans="2:6">
      <c r="B1085" s="139" t="s">
        <v>16693</v>
      </c>
      <c r="C1085" s="131" t="s">
        <v>19367</v>
      </c>
      <c r="D1085" s="131" t="s">
        <v>13836</v>
      </c>
      <c r="E1085" s="131" t="s">
        <v>12941</v>
      </c>
      <c r="F1085" s="140">
        <v>9.85</v>
      </c>
    </row>
    <row r="1086" spans="2:6">
      <c r="B1086" s="139" t="s">
        <v>16694</v>
      </c>
      <c r="C1086" s="131" t="s">
        <v>19368</v>
      </c>
      <c r="D1086" s="131" t="s">
        <v>13837</v>
      </c>
      <c r="E1086" s="131" t="s">
        <v>12941</v>
      </c>
      <c r="F1086" s="140">
        <v>5.93</v>
      </c>
    </row>
    <row r="1087" spans="2:6">
      <c r="B1087" s="139" t="s">
        <v>16695</v>
      </c>
      <c r="C1087" s="131" t="s">
        <v>19369</v>
      </c>
      <c r="D1087" s="131" t="s">
        <v>13838</v>
      </c>
      <c r="E1087" s="131" t="s">
        <v>12941</v>
      </c>
      <c r="F1087" s="140">
        <v>8.27</v>
      </c>
    </row>
    <row r="1088" spans="2:6">
      <c r="B1088" s="139" t="s">
        <v>16696</v>
      </c>
      <c r="C1088" s="131" t="s">
        <v>19370</v>
      </c>
      <c r="D1088" s="131" t="s">
        <v>13839</v>
      </c>
      <c r="E1088" s="131" t="s">
        <v>12941</v>
      </c>
      <c r="F1088" s="140">
        <v>22.03</v>
      </c>
    </row>
    <row r="1089" spans="2:6">
      <c r="B1089" s="139" t="s">
        <v>16697</v>
      </c>
      <c r="C1089" s="131" t="s">
        <v>19371</v>
      </c>
      <c r="D1089" s="131" t="s">
        <v>13840</v>
      </c>
      <c r="E1089" s="131" t="s">
        <v>12941</v>
      </c>
      <c r="F1089" s="140">
        <v>19.91</v>
      </c>
    </row>
    <row r="1090" spans="2:6">
      <c r="B1090" s="139" t="s">
        <v>16698</v>
      </c>
      <c r="C1090" s="131" t="s">
        <v>19372</v>
      </c>
      <c r="D1090" s="131" t="s">
        <v>13841</v>
      </c>
      <c r="E1090" s="131" t="s">
        <v>12941</v>
      </c>
      <c r="F1090" s="140">
        <v>12.16</v>
      </c>
    </row>
    <row r="1091" spans="2:6">
      <c r="B1091" s="139" t="s">
        <v>16699</v>
      </c>
      <c r="C1091" s="131" t="s">
        <v>19373</v>
      </c>
      <c r="D1091" s="131" t="s">
        <v>13842</v>
      </c>
      <c r="E1091" s="131" t="s">
        <v>12941</v>
      </c>
      <c r="F1091" s="140">
        <v>12.24</v>
      </c>
    </row>
    <row r="1092" spans="2:6">
      <c r="B1092" s="139" t="s">
        <v>16700</v>
      </c>
      <c r="C1092" s="131" t="s">
        <v>19374</v>
      </c>
      <c r="D1092" s="131" t="s">
        <v>13843</v>
      </c>
      <c r="E1092" s="131" t="s">
        <v>12941</v>
      </c>
      <c r="F1092" s="140">
        <v>12.53</v>
      </c>
    </row>
    <row r="1093" spans="2:6">
      <c r="B1093" s="139" t="s">
        <v>16701</v>
      </c>
      <c r="C1093" s="131" t="s">
        <v>19375</v>
      </c>
      <c r="D1093" s="131" t="s">
        <v>13844</v>
      </c>
      <c r="E1093" s="131" t="s">
        <v>12941</v>
      </c>
      <c r="F1093" s="140">
        <v>14.18</v>
      </c>
    </row>
    <row r="1094" spans="2:6">
      <c r="B1094" s="139" t="s">
        <v>16702</v>
      </c>
      <c r="C1094" s="131" t="s">
        <v>19376</v>
      </c>
      <c r="D1094" s="131" t="s">
        <v>13845</v>
      </c>
      <c r="E1094" s="131" t="s">
        <v>12941</v>
      </c>
      <c r="F1094" s="140">
        <v>14.46</v>
      </c>
    </row>
    <row r="1095" spans="2:6">
      <c r="B1095" s="139" t="s">
        <v>16703</v>
      </c>
      <c r="C1095" s="131" t="s">
        <v>19377</v>
      </c>
      <c r="D1095" s="131" t="s">
        <v>13846</v>
      </c>
      <c r="E1095" s="131" t="s">
        <v>12941</v>
      </c>
      <c r="F1095" s="140">
        <v>9.1</v>
      </c>
    </row>
    <row r="1096" spans="2:6">
      <c r="B1096" s="139" t="s">
        <v>16704</v>
      </c>
      <c r="C1096" s="131" t="s">
        <v>19378</v>
      </c>
      <c r="D1096" s="131" t="s">
        <v>13847</v>
      </c>
      <c r="E1096" s="131" t="s">
        <v>12941</v>
      </c>
      <c r="F1096" s="140">
        <v>9.23</v>
      </c>
    </row>
    <row r="1097" spans="2:6">
      <c r="B1097" s="139" t="s">
        <v>16705</v>
      </c>
      <c r="C1097" s="131" t="s">
        <v>19379</v>
      </c>
      <c r="D1097" s="131" t="s">
        <v>13848</v>
      </c>
      <c r="E1097" s="131" t="s">
        <v>12941</v>
      </c>
      <c r="F1097" s="140">
        <v>9.23</v>
      </c>
    </row>
    <row r="1098" spans="2:6">
      <c r="B1098" s="139" t="s">
        <v>16706</v>
      </c>
      <c r="C1098" s="131" t="s">
        <v>19380</v>
      </c>
      <c r="D1098" s="131" t="s">
        <v>13849</v>
      </c>
      <c r="E1098" s="131" t="s">
        <v>12941</v>
      </c>
      <c r="F1098" s="140">
        <v>9.43</v>
      </c>
    </row>
    <row r="1099" spans="2:6">
      <c r="B1099" s="139" t="s">
        <v>16707</v>
      </c>
      <c r="C1099" s="131" t="s">
        <v>19381</v>
      </c>
      <c r="D1099" s="131" t="s">
        <v>13850</v>
      </c>
      <c r="E1099" s="131" t="s">
        <v>12941</v>
      </c>
      <c r="F1099" s="140">
        <v>22.15</v>
      </c>
    </row>
    <row r="1100" spans="2:6">
      <c r="B1100" s="139" t="s">
        <v>16708</v>
      </c>
      <c r="C1100" s="131" t="s">
        <v>19382</v>
      </c>
      <c r="D1100" s="131" t="s">
        <v>13851</v>
      </c>
      <c r="E1100" s="131" t="s">
        <v>12941</v>
      </c>
      <c r="F1100" s="140">
        <v>54.17</v>
      </c>
    </row>
    <row r="1101" spans="2:6">
      <c r="B1101" s="139" t="s">
        <v>16709</v>
      </c>
      <c r="C1101" s="131" t="s">
        <v>19383</v>
      </c>
      <c r="D1101" s="131" t="s">
        <v>13852</v>
      </c>
      <c r="E1101" s="131" t="s">
        <v>12941</v>
      </c>
      <c r="F1101" s="140">
        <v>115.28</v>
      </c>
    </row>
    <row r="1102" spans="2:6">
      <c r="B1102" s="139" t="s">
        <v>16710</v>
      </c>
      <c r="C1102" s="131" t="s">
        <v>19384</v>
      </c>
      <c r="D1102" s="131" t="s">
        <v>13853</v>
      </c>
      <c r="E1102" s="131" t="s">
        <v>12941</v>
      </c>
      <c r="F1102" s="140">
        <v>58.08</v>
      </c>
    </row>
    <row r="1103" spans="2:6">
      <c r="B1103" s="139" t="s">
        <v>16711</v>
      </c>
      <c r="C1103" s="131" t="s">
        <v>19385</v>
      </c>
      <c r="D1103" s="131" t="s">
        <v>13854</v>
      </c>
      <c r="E1103" s="131" t="s">
        <v>12941</v>
      </c>
      <c r="F1103" s="140">
        <v>132.12</v>
      </c>
    </row>
    <row r="1104" spans="2:6">
      <c r="B1104" s="139" t="s">
        <v>16712</v>
      </c>
      <c r="C1104" s="131" t="s">
        <v>19386</v>
      </c>
      <c r="D1104" s="131" t="s">
        <v>13855</v>
      </c>
      <c r="E1104" s="131" t="s">
        <v>12941</v>
      </c>
      <c r="F1104" s="140">
        <v>63.15</v>
      </c>
    </row>
    <row r="1105" spans="2:6">
      <c r="B1105" s="139" t="s">
        <v>16713</v>
      </c>
      <c r="C1105" s="131" t="s">
        <v>19387</v>
      </c>
      <c r="D1105" s="131" t="s">
        <v>13856</v>
      </c>
      <c r="E1105" s="131" t="s">
        <v>12941</v>
      </c>
      <c r="F1105" s="140">
        <v>148.69</v>
      </c>
    </row>
    <row r="1106" spans="2:6">
      <c r="B1106" s="139" t="s">
        <v>16714</v>
      </c>
      <c r="C1106" s="131" t="s">
        <v>19388</v>
      </c>
      <c r="D1106" s="131" t="s">
        <v>13857</v>
      </c>
      <c r="E1106" s="131" t="s">
        <v>12941</v>
      </c>
      <c r="F1106" s="140">
        <v>71.23</v>
      </c>
    </row>
    <row r="1107" spans="2:6">
      <c r="B1107" s="139" t="s">
        <v>16715</v>
      </c>
      <c r="C1107" s="131" t="s">
        <v>19389</v>
      </c>
      <c r="D1107" s="131" t="s">
        <v>13858</v>
      </c>
      <c r="E1107" s="131" t="s">
        <v>12941</v>
      </c>
      <c r="F1107" s="140">
        <v>164.16</v>
      </c>
    </row>
    <row r="1108" spans="2:6">
      <c r="B1108" s="139" t="s">
        <v>16716</v>
      </c>
      <c r="C1108" s="131" t="s">
        <v>19390</v>
      </c>
      <c r="D1108" s="131" t="s">
        <v>13859</v>
      </c>
      <c r="E1108" s="131" t="s">
        <v>12941</v>
      </c>
      <c r="F1108" s="140">
        <v>93.75</v>
      </c>
    </row>
    <row r="1109" spans="2:6">
      <c r="B1109" s="139" t="s">
        <v>16717</v>
      </c>
      <c r="C1109" s="131" t="s">
        <v>19391</v>
      </c>
      <c r="D1109" s="131" t="s">
        <v>13860</v>
      </c>
      <c r="E1109" s="131" t="s">
        <v>12941</v>
      </c>
      <c r="F1109" s="140">
        <v>264.83</v>
      </c>
    </row>
    <row r="1110" spans="2:6">
      <c r="B1110" s="139" t="s">
        <v>16718</v>
      </c>
      <c r="C1110" s="131" t="s">
        <v>19392</v>
      </c>
      <c r="D1110" s="131" t="s">
        <v>13861</v>
      </c>
      <c r="E1110" s="131" t="s">
        <v>12941</v>
      </c>
      <c r="F1110" s="140">
        <v>107.23</v>
      </c>
    </row>
    <row r="1111" spans="2:6">
      <c r="B1111" s="139" t="s">
        <v>16719</v>
      </c>
      <c r="C1111" s="131" t="s">
        <v>19393</v>
      </c>
      <c r="D1111" s="131" t="s">
        <v>13862</v>
      </c>
      <c r="E1111" s="131" t="s">
        <v>12941</v>
      </c>
      <c r="F1111" s="140">
        <v>293.08999999999997</v>
      </c>
    </row>
    <row r="1112" spans="2:6">
      <c r="B1112" s="139" t="s">
        <v>16720</v>
      </c>
      <c r="C1112" s="131" t="s">
        <v>19394</v>
      </c>
      <c r="D1112" s="131" t="s">
        <v>13863</v>
      </c>
      <c r="E1112" s="131" t="s">
        <v>12941</v>
      </c>
      <c r="F1112" s="140">
        <v>1652.21</v>
      </c>
    </row>
    <row r="1113" spans="2:6">
      <c r="B1113" s="139" t="s">
        <v>16721</v>
      </c>
      <c r="C1113" s="131" t="s">
        <v>19395</v>
      </c>
      <c r="D1113" s="131" t="s">
        <v>13864</v>
      </c>
      <c r="E1113" s="131" t="s">
        <v>12941</v>
      </c>
      <c r="F1113" s="140">
        <v>2502.37</v>
      </c>
    </row>
    <row r="1114" spans="2:6">
      <c r="B1114" s="139" t="s">
        <v>16722</v>
      </c>
      <c r="C1114" s="131" t="s">
        <v>19396</v>
      </c>
      <c r="D1114" s="131" t="s">
        <v>13865</v>
      </c>
      <c r="E1114" s="131" t="s">
        <v>12941</v>
      </c>
      <c r="F1114" s="140">
        <v>1678.83</v>
      </c>
    </row>
    <row r="1115" spans="2:6">
      <c r="B1115" s="139" t="s">
        <v>16723</v>
      </c>
      <c r="C1115" s="131" t="s">
        <v>19397</v>
      </c>
      <c r="D1115" s="131" t="s">
        <v>13866</v>
      </c>
      <c r="E1115" s="131" t="s">
        <v>12941</v>
      </c>
      <c r="F1115" s="140">
        <v>2081.94</v>
      </c>
    </row>
    <row r="1116" spans="2:6">
      <c r="B1116" s="139" t="s">
        <v>16724</v>
      </c>
      <c r="C1116" s="131" t="s">
        <v>19398</v>
      </c>
      <c r="D1116" s="131" t="s">
        <v>13867</v>
      </c>
      <c r="E1116" s="131" t="s">
        <v>12941</v>
      </c>
      <c r="F1116" s="140">
        <v>2524.36</v>
      </c>
    </row>
    <row r="1117" spans="2:6">
      <c r="B1117" s="139" t="s">
        <v>16725</v>
      </c>
      <c r="C1117" s="131" t="s">
        <v>19399</v>
      </c>
      <c r="D1117" s="131" t="s">
        <v>13868</v>
      </c>
      <c r="E1117" s="131" t="s">
        <v>12941</v>
      </c>
      <c r="F1117" s="140">
        <v>57.2</v>
      </c>
    </row>
    <row r="1118" spans="2:6">
      <c r="B1118" s="139" t="s">
        <v>16726</v>
      </c>
      <c r="C1118" s="131" t="s">
        <v>19400</v>
      </c>
      <c r="D1118" s="131" t="s">
        <v>13869</v>
      </c>
      <c r="E1118" s="131" t="s">
        <v>12941</v>
      </c>
      <c r="F1118" s="140">
        <v>85</v>
      </c>
    </row>
    <row r="1119" spans="2:6">
      <c r="B1119" s="139" t="s">
        <v>16727</v>
      </c>
      <c r="C1119" s="131" t="s">
        <v>19401</v>
      </c>
      <c r="D1119" s="131" t="s">
        <v>13870</v>
      </c>
      <c r="E1119" s="131" t="s">
        <v>12941</v>
      </c>
      <c r="F1119" s="140">
        <v>59.7</v>
      </c>
    </row>
    <row r="1120" spans="2:6">
      <c r="B1120" s="139" t="s">
        <v>16728</v>
      </c>
      <c r="C1120" s="131" t="s">
        <v>19402</v>
      </c>
      <c r="D1120" s="131" t="s">
        <v>13871</v>
      </c>
      <c r="E1120" s="131" t="s">
        <v>12941</v>
      </c>
      <c r="F1120" s="140">
        <v>83.56</v>
      </c>
    </row>
    <row r="1121" spans="2:6">
      <c r="B1121" s="139" t="s">
        <v>16729</v>
      </c>
      <c r="C1121" s="131" t="s">
        <v>19403</v>
      </c>
      <c r="D1121" s="131" t="s">
        <v>13872</v>
      </c>
      <c r="E1121" s="131" t="s">
        <v>12941</v>
      </c>
      <c r="F1121" s="140">
        <v>87.5</v>
      </c>
    </row>
    <row r="1122" spans="2:6">
      <c r="B1122" s="139" t="s">
        <v>16730</v>
      </c>
      <c r="C1122" s="131" t="s">
        <v>19404</v>
      </c>
      <c r="D1122" s="131" t="s">
        <v>13873</v>
      </c>
      <c r="E1122" s="131" t="s">
        <v>12941</v>
      </c>
      <c r="F1122" s="140">
        <v>87.5</v>
      </c>
    </row>
    <row r="1123" spans="2:6">
      <c r="B1123" s="139" t="s">
        <v>16731</v>
      </c>
      <c r="C1123" s="131" t="s">
        <v>19405</v>
      </c>
      <c r="D1123" s="131" t="s">
        <v>13874</v>
      </c>
      <c r="E1123" s="131" t="s">
        <v>12941</v>
      </c>
      <c r="F1123" s="140">
        <v>70.040000000000006</v>
      </c>
    </row>
    <row r="1124" spans="2:6">
      <c r="B1124" s="139" t="s">
        <v>16732</v>
      </c>
      <c r="C1124" s="131" t="s">
        <v>19406</v>
      </c>
      <c r="D1124" s="131" t="s">
        <v>13875</v>
      </c>
      <c r="E1124" s="131" t="s">
        <v>12941</v>
      </c>
      <c r="F1124" s="140">
        <v>131.15</v>
      </c>
    </row>
    <row r="1125" spans="2:6">
      <c r="B1125" s="139" t="s">
        <v>16733</v>
      </c>
      <c r="C1125" s="131" t="s">
        <v>19407</v>
      </c>
      <c r="D1125" s="131" t="s">
        <v>13876</v>
      </c>
      <c r="E1125" s="131" t="s">
        <v>12941</v>
      </c>
      <c r="F1125" s="140">
        <v>81.88</v>
      </c>
    </row>
    <row r="1126" spans="2:6">
      <c r="B1126" s="139" t="s">
        <v>16734</v>
      </c>
      <c r="C1126" s="131" t="s">
        <v>19408</v>
      </c>
      <c r="D1126" s="131" t="s">
        <v>13877</v>
      </c>
      <c r="E1126" s="131" t="s">
        <v>12941</v>
      </c>
      <c r="F1126" s="140">
        <v>155.91999999999999</v>
      </c>
    </row>
    <row r="1127" spans="2:6">
      <c r="B1127" s="139" t="s">
        <v>16735</v>
      </c>
      <c r="C1127" s="131" t="s">
        <v>19409</v>
      </c>
      <c r="D1127" s="131" t="s">
        <v>13878</v>
      </c>
      <c r="E1127" s="131" t="s">
        <v>12808</v>
      </c>
      <c r="F1127" s="140">
        <v>7.29</v>
      </c>
    </row>
    <row r="1128" spans="2:6">
      <c r="B1128" s="139" t="s">
        <v>16736</v>
      </c>
      <c r="C1128" s="131" t="s">
        <v>19410</v>
      </c>
      <c r="D1128" s="131" t="s">
        <v>13879</v>
      </c>
      <c r="E1128" s="131" t="s">
        <v>12808</v>
      </c>
      <c r="F1128" s="140">
        <v>9.8699999999999992</v>
      </c>
    </row>
    <row r="1129" spans="2:6">
      <c r="B1129" s="139" t="s">
        <v>16737</v>
      </c>
      <c r="C1129" s="131" t="s">
        <v>19411</v>
      </c>
      <c r="D1129" s="131" t="s">
        <v>13880</v>
      </c>
      <c r="E1129" s="131" t="s">
        <v>12808</v>
      </c>
      <c r="F1129" s="140">
        <v>11.17</v>
      </c>
    </row>
    <row r="1130" spans="2:6">
      <c r="B1130" s="139" t="s">
        <v>16738</v>
      </c>
      <c r="C1130" s="131" t="s">
        <v>19412</v>
      </c>
      <c r="D1130" s="131" t="s">
        <v>13881</v>
      </c>
      <c r="E1130" s="131" t="s">
        <v>12808</v>
      </c>
      <c r="F1130" s="140">
        <v>15.55</v>
      </c>
    </row>
    <row r="1131" spans="2:6">
      <c r="B1131" s="139" t="s">
        <v>16739</v>
      </c>
      <c r="C1131" s="131" t="s">
        <v>19413</v>
      </c>
      <c r="D1131" s="131" t="s">
        <v>13882</v>
      </c>
      <c r="E1131" s="131" t="s">
        <v>12941</v>
      </c>
      <c r="F1131" s="140">
        <v>1109.73</v>
      </c>
    </row>
    <row r="1132" spans="2:6">
      <c r="B1132" s="139" t="s">
        <v>16740</v>
      </c>
      <c r="C1132" s="131" t="s">
        <v>19414</v>
      </c>
      <c r="D1132" s="131" t="s">
        <v>13883</v>
      </c>
      <c r="E1132" s="131" t="s">
        <v>12941</v>
      </c>
      <c r="F1132" s="140">
        <v>1438.74</v>
      </c>
    </row>
    <row r="1133" spans="2:6">
      <c r="B1133" s="139" t="s">
        <v>16741</v>
      </c>
      <c r="C1133" s="131" t="s">
        <v>19415</v>
      </c>
      <c r="D1133" s="131" t="s">
        <v>13884</v>
      </c>
      <c r="E1133" s="131" t="s">
        <v>12941</v>
      </c>
      <c r="F1133" s="140">
        <v>1530.62</v>
      </c>
    </row>
    <row r="1134" spans="2:6">
      <c r="B1134" s="139" t="s">
        <v>16742</v>
      </c>
      <c r="C1134" s="131" t="s">
        <v>19416</v>
      </c>
      <c r="D1134" s="131" t="s">
        <v>13885</v>
      </c>
      <c r="E1134" s="131" t="s">
        <v>12941</v>
      </c>
      <c r="F1134" s="140">
        <v>1924.06</v>
      </c>
    </row>
    <row r="1135" spans="2:6">
      <c r="B1135" s="139" t="s">
        <v>16743</v>
      </c>
      <c r="C1135" s="131" t="s">
        <v>19417</v>
      </c>
      <c r="D1135" s="131" t="s">
        <v>13886</v>
      </c>
      <c r="E1135" s="131" t="s">
        <v>12941</v>
      </c>
      <c r="F1135" s="140">
        <v>2498.41</v>
      </c>
    </row>
    <row r="1136" spans="2:6">
      <c r="B1136" s="139" t="s">
        <v>16744</v>
      </c>
      <c r="C1136" s="131" t="s">
        <v>19418</v>
      </c>
      <c r="D1136" s="131" t="s">
        <v>13887</v>
      </c>
      <c r="E1136" s="131" t="s">
        <v>12941</v>
      </c>
      <c r="F1136" s="140">
        <v>3284.77</v>
      </c>
    </row>
    <row r="1137" spans="2:6">
      <c r="B1137" s="139" t="s">
        <v>16745</v>
      </c>
      <c r="C1137" s="131" t="s">
        <v>19419</v>
      </c>
      <c r="D1137" s="131" t="s">
        <v>13888</v>
      </c>
      <c r="E1137" s="131" t="s">
        <v>12941</v>
      </c>
      <c r="F1137" s="140">
        <v>3597.88</v>
      </c>
    </row>
    <row r="1138" spans="2:6">
      <c r="B1138" s="139" t="s">
        <v>16746</v>
      </c>
      <c r="C1138" s="131" t="s">
        <v>19420</v>
      </c>
      <c r="D1138" s="131" t="s">
        <v>13889</v>
      </c>
      <c r="E1138" s="131" t="s">
        <v>12941</v>
      </c>
      <c r="F1138" s="140">
        <v>3610.28</v>
      </c>
    </row>
    <row r="1139" spans="2:6">
      <c r="B1139" s="139" t="s">
        <v>16747</v>
      </c>
      <c r="C1139" s="131" t="s">
        <v>19421</v>
      </c>
      <c r="D1139" s="131" t="s">
        <v>13890</v>
      </c>
      <c r="E1139" s="131" t="s">
        <v>12941</v>
      </c>
      <c r="F1139" s="140">
        <v>993.69</v>
      </c>
    </row>
    <row r="1140" spans="2:6">
      <c r="B1140" s="139" t="s">
        <v>16748</v>
      </c>
      <c r="C1140" s="131" t="s">
        <v>19422</v>
      </c>
      <c r="D1140" s="131" t="s">
        <v>13891</v>
      </c>
      <c r="E1140" s="131" t="s">
        <v>12941</v>
      </c>
      <c r="F1140" s="140">
        <v>1031.53</v>
      </c>
    </row>
    <row r="1141" spans="2:6">
      <c r="B1141" s="139" t="s">
        <v>16749</v>
      </c>
      <c r="C1141" s="131" t="s">
        <v>19423</v>
      </c>
      <c r="D1141" s="131" t="s">
        <v>13892</v>
      </c>
      <c r="E1141" s="131" t="s">
        <v>12941</v>
      </c>
      <c r="F1141" s="140">
        <v>1270.32</v>
      </c>
    </row>
    <row r="1142" spans="2:6">
      <c r="B1142" s="139" t="s">
        <v>16750</v>
      </c>
      <c r="C1142" s="131" t="s">
        <v>19424</v>
      </c>
      <c r="D1142" s="131" t="s">
        <v>13893</v>
      </c>
      <c r="E1142" s="131" t="s">
        <v>12941</v>
      </c>
      <c r="F1142" s="140">
        <v>1559.19</v>
      </c>
    </row>
    <row r="1143" spans="2:6">
      <c r="B1143" s="139" t="s">
        <v>16751</v>
      </c>
      <c r="C1143" s="131" t="s">
        <v>19425</v>
      </c>
      <c r="D1143" s="131" t="s">
        <v>13894</v>
      </c>
      <c r="E1143" s="131" t="s">
        <v>12941</v>
      </c>
      <c r="F1143" s="140">
        <v>1811.58</v>
      </c>
    </row>
    <row r="1144" spans="2:6">
      <c r="B1144" s="139" t="s">
        <v>16752</v>
      </c>
      <c r="C1144" s="131" t="s">
        <v>19426</v>
      </c>
      <c r="D1144" s="131" t="s">
        <v>13895</v>
      </c>
      <c r="E1144" s="131" t="s">
        <v>12941</v>
      </c>
      <c r="F1144" s="140">
        <v>2272.7600000000002</v>
      </c>
    </row>
    <row r="1145" spans="2:6">
      <c r="B1145" s="139" t="s">
        <v>16753</v>
      </c>
      <c r="C1145" s="131" t="s">
        <v>19427</v>
      </c>
      <c r="D1145" s="131" t="s">
        <v>13896</v>
      </c>
      <c r="E1145" s="131" t="s">
        <v>12941</v>
      </c>
      <c r="F1145" s="140">
        <v>2621.17</v>
      </c>
    </row>
    <row r="1146" spans="2:6">
      <c r="B1146" s="139" t="s">
        <v>16754</v>
      </c>
      <c r="C1146" s="131" t="s">
        <v>19428</v>
      </c>
      <c r="D1146" s="131" t="s">
        <v>13897</v>
      </c>
      <c r="E1146" s="131" t="s">
        <v>12941</v>
      </c>
      <c r="F1146" s="140">
        <v>3490.11</v>
      </c>
    </row>
    <row r="1147" spans="2:6">
      <c r="B1147" s="139" t="s">
        <v>16755</v>
      </c>
      <c r="C1147" s="131" t="s">
        <v>19429</v>
      </c>
      <c r="D1147" s="131" t="s">
        <v>13898</v>
      </c>
      <c r="E1147" s="131" t="s">
        <v>12941</v>
      </c>
      <c r="F1147" s="140">
        <v>3788.07</v>
      </c>
    </row>
    <row r="1148" spans="2:6">
      <c r="B1148" s="139" t="s">
        <v>16756</v>
      </c>
      <c r="C1148" s="131" t="s">
        <v>19430</v>
      </c>
      <c r="D1148" s="131" t="s">
        <v>13899</v>
      </c>
      <c r="E1148" s="131" t="s">
        <v>12941</v>
      </c>
      <c r="F1148" s="140">
        <v>3858.53</v>
      </c>
    </row>
    <row r="1149" spans="2:6">
      <c r="B1149" s="139" t="s">
        <v>16757</v>
      </c>
      <c r="C1149" s="131" t="s">
        <v>19431</v>
      </c>
      <c r="D1149" s="131" t="s">
        <v>13900</v>
      </c>
      <c r="E1149" s="131" t="s">
        <v>12941</v>
      </c>
      <c r="F1149" s="140">
        <v>1208.52</v>
      </c>
    </row>
    <row r="1150" spans="2:6">
      <c r="B1150" s="139" t="s">
        <v>16758</v>
      </c>
      <c r="C1150" s="131" t="s">
        <v>19432</v>
      </c>
      <c r="D1150" s="131" t="s">
        <v>13901</v>
      </c>
      <c r="E1150" s="131" t="s">
        <v>12808</v>
      </c>
      <c r="F1150" s="140">
        <v>20.94</v>
      </c>
    </row>
    <row r="1151" spans="2:6">
      <c r="B1151" s="139" t="s">
        <v>16759</v>
      </c>
      <c r="C1151" s="131" t="s">
        <v>19433</v>
      </c>
      <c r="D1151" s="131" t="s">
        <v>13902</v>
      </c>
      <c r="E1151" s="131" t="s">
        <v>12808</v>
      </c>
      <c r="F1151" s="140">
        <v>22.55</v>
      </c>
    </row>
    <row r="1152" spans="2:6">
      <c r="B1152" s="139" t="s">
        <v>16760</v>
      </c>
      <c r="C1152" s="131" t="s">
        <v>19434</v>
      </c>
      <c r="D1152" s="131" t="s">
        <v>13903</v>
      </c>
      <c r="E1152" s="131" t="s">
        <v>12808</v>
      </c>
      <c r="F1152" s="140">
        <v>31.86</v>
      </c>
    </row>
    <row r="1153" spans="2:6">
      <c r="B1153" s="139" t="s">
        <v>16761</v>
      </c>
      <c r="C1153" s="131" t="s">
        <v>19435</v>
      </c>
      <c r="D1153" s="131" t="s">
        <v>13904</v>
      </c>
      <c r="E1153" s="131" t="s">
        <v>12808</v>
      </c>
      <c r="F1153" s="140">
        <v>31.42</v>
      </c>
    </row>
    <row r="1154" spans="2:6">
      <c r="B1154" s="139" t="s">
        <v>16762</v>
      </c>
      <c r="C1154" s="131" t="s">
        <v>19436</v>
      </c>
      <c r="D1154" s="131" t="s">
        <v>13905</v>
      </c>
      <c r="E1154" s="131" t="s">
        <v>12808</v>
      </c>
      <c r="F1154" s="140">
        <v>20.67</v>
      </c>
    </row>
    <row r="1155" spans="2:6">
      <c r="B1155" s="139" t="s">
        <v>16763</v>
      </c>
      <c r="C1155" s="131" t="s">
        <v>19437</v>
      </c>
      <c r="D1155" s="131" t="s">
        <v>13906</v>
      </c>
      <c r="E1155" s="131" t="s">
        <v>12808</v>
      </c>
      <c r="F1155" s="140">
        <v>31.94</v>
      </c>
    </row>
    <row r="1156" spans="2:6">
      <c r="B1156" s="139" t="s">
        <v>16764</v>
      </c>
      <c r="C1156" s="131" t="s">
        <v>19438</v>
      </c>
      <c r="D1156" s="131" t="s">
        <v>13907</v>
      </c>
      <c r="E1156" s="131" t="s">
        <v>12941</v>
      </c>
      <c r="F1156" s="140">
        <v>5.37</v>
      </c>
    </row>
    <row r="1157" spans="2:6">
      <c r="B1157" s="139" t="s">
        <v>16765</v>
      </c>
      <c r="C1157" s="131" t="s">
        <v>19439</v>
      </c>
      <c r="D1157" s="131" t="s">
        <v>13908</v>
      </c>
      <c r="E1157" s="131" t="s">
        <v>12941</v>
      </c>
      <c r="F1157" s="140">
        <v>10.14</v>
      </c>
    </row>
    <row r="1158" spans="2:6">
      <c r="B1158" s="139" t="s">
        <v>16766</v>
      </c>
      <c r="C1158" s="131" t="s">
        <v>19440</v>
      </c>
      <c r="D1158" s="131" t="s">
        <v>13909</v>
      </c>
      <c r="E1158" s="131" t="s">
        <v>12941</v>
      </c>
      <c r="F1158" s="140">
        <v>3.42</v>
      </c>
    </row>
    <row r="1159" spans="2:6">
      <c r="B1159" s="139" t="s">
        <v>16767</v>
      </c>
      <c r="C1159" s="131" t="s">
        <v>19441</v>
      </c>
      <c r="D1159" s="131" t="s">
        <v>13910</v>
      </c>
      <c r="E1159" s="131" t="s">
        <v>12941</v>
      </c>
      <c r="F1159" s="140">
        <v>5.01</v>
      </c>
    </row>
    <row r="1160" spans="2:6">
      <c r="B1160" s="139" t="s">
        <v>16768</v>
      </c>
      <c r="C1160" s="131" t="s">
        <v>19442</v>
      </c>
      <c r="D1160" s="131" t="s">
        <v>13911</v>
      </c>
      <c r="E1160" s="131" t="s">
        <v>12941</v>
      </c>
      <c r="F1160" s="140">
        <v>5.89</v>
      </c>
    </row>
    <row r="1161" spans="2:6">
      <c r="B1161" s="139" t="s">
        <v>16769</v>
      </c>
      <c r="C1161" s="131" t="s">
        <v>19443</v>
      </c>
      <c r="D1161" s="131" t="s">
        <v>13912</v>
      </c>
      <c r="E1161" s="131" t="s">
        <v>12941</v>
      </c>
      <c r="F1161" s="140">
        <v>3.33</v>
      </c>
    </row>
    <row r="1162" spans="2:6">
      <c r="B1162" s="139" t="s">
        <v>16770</v>
      </c>
      <c r="C1162" s="131" t="s">
        <v>19444</v>
      </c>
      <c r="D1162" s="131" t="s">
        <v>13913</v>
      </c>
      <c r="E1162" s="131" t="s">
        <v>12941</v>
      </c>
      <c r="F1162" s="140">
        <v>8.31</v>
      </c>
    </row>
    <row r="1163" spans="2:6">
      <c r="B1163" s="139" t="s">
        <v>16771</v>
      </c>
      <c r="C1163" s="131" t="s">
        <v>19445</v>
      </c>
      <c r="D1163" s="131" t="s">
        <v>13914</v>
      </c>
      <c r="E1163" s="131" t="s">
        <v>12941</v>
      </c>
      <c r="F1163" s="140">
        <v>3.35</v>
      </c>
    </row>
    <row r="1164" spans="2:6">
      <c r="B1164" s="139" t="s">
        <v>16772</v>
      </c>
      <c r="C1164" s="131" t="s">
        <v>19446</v>
      </c>
      <c r="D1164" s="131" t="s">
        <v>13915</v>
      </c>
      <c r="E1164" s="131" t="s">
        <v>12941</v>
      </c>
      <c r="F1164" s="140">
        <v>3.33</v>
      </c>
    </row>
    <row r="1165" spans="2:6">
      <c r="B1165" s="139" t="s">
        <v>16773</v>
      </c>
      <c r="C1165" s="131" t="s">
        <v>19447</v>
      </c>
      <c r="D1165" s="131" t="s">
        <v>13916</v>
      </c>
      <c r="E1165" s="131" t="s">
        <v>12941</v>
      </c>
      <c r="F1165" s="140">
        <v>6.26</v>
      </c>
    </row>
    <row r="1166" spans="2:6">
      <c r="B1166" s="139" t="s">
        <v>16774</v>
      </c>
      <c r="C1166" s="131" t="s">
        <v>19448</v>
      </c>
      <c r="D1166" s="131" t="s">
        <v>13917</v>
      </c>
      <c r="E1166" s="131" t="s">
        <v>12941</v>
      </c>
      <c r="F1166" s="140">
        <v>6.26</v>
      </c>
    </row>
    <row r="1167" spans="2:6">
      <c r="B1167" s="139" t="s">
        <v>16775</v>
      </c>
      <c r="C1167" s="131" t="s">
        <v>19449</v>
      </c>
      <c r="D1167" s="131" t="s">
        <v>13918</v>
      </c>
      <c r="E1167" s="131" t="s">
        <v>12941</v>
      </c>
      <c r="F1167" s="140">
        <v>5.3</v>
      </c>
    </row>
    <row r="1168" spans="2:6">
      <c r="B1168" s="139" t="s">
        <v>16776</v>
      </c>
      <c r="C1168" s="131" t="s">
        <v>19450</v>
      </c>
      <c r="D1168" s="131" t="s">
        <v>13919</v>
      </c>
      <c r="E1168" s="131" t="s">
        <v>12941</v>
      </c>
      <c r="F1168" s="140">
        <v>6.26</v>
      </c>
    </row>
    <row r="1169" spans="2:6">
      <c r="B1169" s="139" t="s">
        <v>16777</v>
      </c>
      <c r="C1169" s="131" t="s">
        <v>19451</v>
      </c>
      <c r="D1169" s="131" t="s">
        <v>13920</v>
      </c>
      <c r="E1169" s="131" t="s">
        <v>12941</v>
      </c>
      <c r="F1169" s="140">
        <v>4.6100000000000003</v>
      </c>
    </row>
    <row r="1170" spans="2:6">
      <c r="B1170" s="139" t="s">
        <v>16778</v>
      </c>
      <c r="C1170" s="131" t="s">
        <v>19452</v>
      </c>
      <c r="D1170" s="131" t="s">
        <v>13921</v>
      </c>
      <c r="E1170" s="131" t="s">
        <v>12941</v>
      </c>
      <c r="F1170" s="140">
        <v>1121.96</v>
      </c>
    </row>
    <row r="1171" spans="2:6">
      <c r="B1171" s="139" t="s">
        <v>16779</v>
      </c>
      <c r="C1171" s="131" t="s">
        <v>19453</v>
      </c>
      <c r="D1171" s="131" t="s">
        <v>13922</v>
      </c>
      <c r="E1171" s="131" t="s">
        <v>12941</v>
      </c>
      <c r="F1171" s="140">
        <v>576.21</v>
      </c>
    </row>
    <row r="1172" spans="2:6">
      <c r="B1172" s="139" t="s">
        <v>16780</v>
      </c>
      <c r="C1172" s="131" t="s">
        <v>19454</v>
      </c>
      <c r="D1172" s="131" t="s">
        <v>13923</v>
      </c>
      <c r="E1172" s="131" t="s">
        <v>12941</v>
      </c>
      <c r="F1172" s="140">
        <v>1644.62</v>
      </c>
    </row>
    <row r="1173" spans="2:6">
      <c r="B1173" s="139" t="s">
        <v>16781</v>
      </c>
      <c r="C1173" s="131" t="s">
        <v>19455</v>
      </c>
      <c r="D1173" s="131" t="s">
        <v>13924</v>
      </c>
      <c r="E1173" s="131" t="s">
        <v>12941</v>
      </c>
      <c r="F1173" s="140">
        <v>425.43</v>
      </c>
    </row>
    <row r="1174" spans="2:6">
      <c r="B1174" s="139" t="s">
        <v>16782</v>
      </c>
      <c r="C1174" s="131" t="s">
        <v>19456</v>
      </c>
      <c r="D1174" s="131" t="s">
        <v>13925</v>
      </c>
      <c r="E1174" s="131" t="s">
        <v>12941</v>
      </c>
      <c r="F1174" s="140">
        <v>15.02</v>
      </c>
    </row>
    <row r="1175" spans="2:6">
      <c r="B1175" s="139" t="s">
        <v>16783</v>
      </c>
      <c r="C1175" s="131" t="s">
        <v>19457</v>
      </c>
      <c r="D1175" s="131" t="s">
        <v>13926</v>
      </c>
      <c r="E1175" s="131" t="s">
        <v>12941</v>
      </c>
      <c r="F1175" s="140">
        <v>207.19</v>
      </c>
    </row>
    <row r="1176" spans="2:6">
      <c r="B1176" s="139" t="s">
        <v>16784</v>
      </c>
      <c r="C1176" s="131" t="s">
        <v>19458</v>
      </c>
      <c r="D1176" s="131" t="s">
        <v>13927</v>
      </c>
      <c r="E1176" s="131" t="s">
        <v>12941</v>
      </c>
      <c r="F1176" s="140">
        <v>215.36</v>
      </c>
    </row>
    <row r="1177" spans="2:6">
      <c r="B1177" s="139" t="s">
        <v>16785</v>
      </c>
      <c r="C1177" s="131" t="s">
        <v>19459</v>
      </c>
      <c r="D1177" s="131" t="s">
        <v>13928</v>
      </c>
      <c r="E1177" s="131" t="s">
        <v>12941</v>
      </c>
      <c r="F1177" s="140">
        <v>218.89</v>
      </c>
    </row>
    <row r="1178" spans="2:6">
      <c r="B1178" s="139" t="s">
        <v>16786</v>
      </c>
      <c r="C1178" s="131" t="s">
        <v>19460</v>
      </c>
      <c r="D1178" s="131" t="s">
        <v>13929</v>
      </c>
      <c r="E1178" s="131" t="s">
        <v>12941</v>
      </c>
      <c r="F1178" s="140">
        <v>259.45</v>
      </c>
    </row>
    <row r="1179" spans="2:6">
      <c r="B1179" s="139" t="s">
        <v>16787</v>
      </c>
      <c r="C1179" s="131" t="s">
        <v>19461</v>
      </c>
      <c r="D1179" s="131" t="s">
        <v>13930</v>
      </c>
      <c r="E1179" s="131" t="s">
        <v>12941</v>
      </c>
      <c r="F1179" s="140">
        <v>262.64999999999998</v>
      </c>
    </row>
    <row r="1180" spans="2:6">
      <c r="B1180" s="139" t="s">
        <v>16788</v>
      </c>
      <c r="C1180" s="131" t="s">
        <v>19462</v>
      </c>
      <c r="D1180" s="131" t="s">
        <v>13931</v>
      </c>
      <c r="E1180" s="131" t="s">
        <v>12941</v>
      </c>
      <c r="F1180" s="140">
        <v>265.72000000000003</v>
      </c>
    </row>
    <row r="1181" spans="2:6">
      <c r="B1181" s="139" t="s">
        <v>16789</v>
      </c>
      <c r="C1181" s="131" t="s">
        <v>19463</v>
      </c>
      <c r="D1181" s="131" t="s">
        <v>13932</v>
      </c>
      <c r="E1181" s="131" t="s">
        <v>12941</v>
      </c>
      <c r="F1181" s="140">
        <v>346.81</v>
      </c>
    </row>
    <row r="1182" spans="2:6">
      <c r="B1182" s="139" t="s">
        <v>16790</v>
      </c>
      <c r="C1182" s="131" t="s">
        <v>19464</v>
      </c>
      <c r="D1182" s="131" t="s">
        <v>13933</v>
      </c>
      <c r="E1182" s="131" t="s">
        <v>12941</v>
      </c>
      <c r="F1182" s="140">
        <v>157.37</v>
      </c>
    </row>
    <row r="1183" spans="2:6">
      <c r="B1183" s="139" t="s">
        <v>16791</v>
      </c>
      <c r="C1183" s="131" t="s">
        <v>19465</v>
      </c>
      <c r="D1183" s="131" t="s">
        <v>13934</v>
      </c>
      <c r="E1183" s="131" t="s">
        <v>12941</v>
      </c>
      <c r="F1183" s="140">
        <v>161.97</v>
      </c>
    </row>
    <row r="1184" spans="2:6">
      <c r="B1184" s="139" t="s">
        <v>16792</v>
      </c>
      <c r="C1184" s="131" t="s">
        <v>19466</v>
      </c>
      <c r="D1184" s="131" t="s">
        <v>13935</v>
      </c>
      <c r="E1184" s="131" t="s">
        <v>12941</v>
      </c>
      <c r="F1184" s="140">
        <v>230.31</v>
      </c>
    </row>
    <row r="1185" spans="2:6">
      <c r="B1185" s="139" t="s">
        <v>16793</v>
      </c>
      <c r="C1185" s="131" t="s">
        <v>19467</v>
      </c>
      <c r="D1185" s="131" t="s">
        <v>13936</v>
      </c>
      <c r="E1185" s="131" t="s">
        <v>12941</v>
      </c>
      <c r="F1185" s="140">
        <v>310.7</v>
      </c>
    </row>
    <row r="1186" spans="2:6">
      <c r="B1186" s="139" t="s">
        <v>16794</v>
      </c>
      <c r="C1186" s="131" t="s">
        <v>19468</v>
      </c>
      <c r="D1186" s="131" t="s">
        <v>13937</v>
      </c>
      <c r="E1186" s="131" t="s">
        <v>12941</v>
      </c>
      <c r="F1186" s="140">
        <v>398.99</v>
      </c>
    </row>
    <row r="1187" spans="2:6">
      <c r="B1187" s="139" t="s">
        <v>16795</v>
      </c>
      <c r="C1187" s="131" t="s">
        <v>19469</v>
      </c>
      <c r="D1187" s="131" t="s">
        <v>13938</v>
      </c>
      <c r="E1187" s="131" t="s">
        <v>12941</v>
      </c>
      <c r="F1187" s="140">
        <v>690.25</v>
      </c>
    </row>
    <row r="1188" spans="2:6">
      <c r="B1188" s="139" t="s">
        <v>16796</v>
      </c>
      <c r="C1188" s="131" t="s">
        <v>19470</v>
      </c>
      <c r="D1188" s="131" t="s">
        <v>13939</v>
      </c>
      <c r="E1188" s="131" t="s">
        <v>12941</v>
      </c>
      <c r="F1188" s="140">
        <v>928.93</v>
      </c>
    </row>
    <row r="1189" spans="2:6">
      <c r="B1189" s="139" t="s">
        <v>16797</v>
      </c>
      <c r="C1189" s="131" t="s">
        <v>19471</v>
      </c>
      <c r="D1189" s="131" t="s">
        <v>13940</v>
      </c>
      <c r="E1189" s="131" t="s">
        <v>12941</v>
      </c>
      <c r="F1189" s="140">
        <v>126.48</v>
      </c>
    </row>
    <row r="1190" spans="2:6">
      <c r="B1190" s="139" t="s">
        <v>16798</v>
      </c>
      <c r="C1190" s="131" t="s">
        <v>19472</v>
      </c>
      <c r="D1190" s="131" t="s">
        <v>13941</v>
      </c>
      <c r="E1190" s="131" t="s">
        <v>12941</v>
      </c>
      <c r="F1190" s="140">
        <v>39.9</v>
      </c>
    </row>
    <row r="1191" spans="2:6">
      <c r="B1191" s="139" t="s">
        <v>16799</v>
      </c>
      <c r="C1191" s="131" t="s">
        <v>19473</v>
      </c>
      <c r="D1191" s="131" t="s">
        <v>13942</v>
      </c>
      <c r="E1191" s="131" t="s">
        <v>12941</v>
      </c>
      <c r="F1191" s="140">
        <v>31.64</v>
      </c>
    </row>
    <row r="1192" spans="2:6">
      <c r="B1192" s="139" t="s">
        <v>16800</v>
      </c>
      <c r="C1192" s="131" t="s">
        <v>19474</v>
      </c>
      <c r="D1192" s="131" t="s">
        <v>13943</v>
      </c>
      <c r="E1192" s="131" t="s">
        <v>12941</v>
      </c>
      <c r="F1192" s="140">
        <v>46.63</v>
      </c>
    </row>
    <row r="1193" spans="2:6">
      <c r="B1193" s="139" t="s">
        <v>16801</v>
      </c>
      <c r="C1193" s="131" t="s">
        <v>19475</v>
      </c>
      <c r="D1193" s="131" t="s">
        <v>13944</v>
      </c>
      <c r="E1193" s="131" t="s">
        <v>12941</v>
      </c>
      <c r="F1193" s="140">
        <v>33.86</v>
      </c>
    </row>
    <row r="1194" spans="2:6">
      <c r="B1194" s="139" t="s">
        <v>16802</v>
      </c>
      <c r="C1194" s="131" t="s">
        <v>19476</v>
      </c>
      <c r="D1194" s="131" t="s">
        <v>13945</v>
      </c>
      <c r="E1194" s="131" t="s">
        <v>12941</v>
      </c>
      <c r="F1194" s="140">
        <v>39.9</v>
      </c>
    </row>
    <row r="1195" spans="2:6">
      <c r="B1195" s="139" t="s">
        <v>16803</v>
      </c>
      <c r="C1195" s="131" t="s">
        <v>19477</v>
      </c>
      <c r="D1195" s="131" t="s">
        <v>13946</v>
      </c>
      <c r="E1195" s="131" t="s">
        <v>12941</v>
      </c>
      <c r="F1195" s="140">
        <v>46.63</v>
      </c>
    </row>
    <row r="1196" spans="2:6">
      <c r="B1196" s="139" t="s">
        <v>16804</v>
      </c>
      <c r="C1196" s="131" t="s">
        <v>19478</v>
      </c>
      <c r="D1196" s="131" t="s">
        <v>13947</v>
      </c>
      <c r="E1196" s="131" t="s">
        <v>12941</v>
      </c>
      <c r="F1196" s="140">
        <v>38.29</v>
      </c>
    </row>
    <row r="1197" spans="2:6">
      <c r="B1197" s="139" t="s">
        <v>16805</v>
      </c>
      <c r="C1197" s="131" t="s">
        <v>19479</v>
      </c>
      <c r="D1197" s="131" t="s">
        <v>13948</v>
      </c>
      <c r="E1197" s="131" t="s">
        <v>12941</v>
      </c>
      <c r="F1197" s="140">
        <v>36.700000000000003</v>
      </c>
    </row>
    <row r="1198" spans="2:6">
      <c r="B1198" s="139" t="s">
        <v>16806</v>
      </c>
      <c r="C1198" s="131" t="s">
        <v>19480</v>
      </c>
      <c r="D1198" s="131" t="s">
        <v>13949</v>
      </c>
      <c r="E1198" s="131" t="s">
        <v>12941</v>
      </c>
      <c r="F1198" s="140">
        <v>36.700000000000003</v>
      </c>
    </row>
    <row r="1199" spans="2:6">
      <c r="B1199" s="139" t="s">
        <v>16807</v>
      </c>
      <c r="C1199" s="131" t="s">
        <v>19481</v>
      </c>
      <c r="D1199" s="131" t="s">
        <v>13950</v>
      </c>
      <c r="E1199" s="131" t="s">
        <v>12941</v>
      </c>
      <c r="F1199" s="140">
        <v>13.62</v>
      </c>
    </row>
    <row r="1200" spans="2:6">
      <c r="B1200" s="139" t="s">
        <v>16808</v>
      </c>
      <c r="C1200" s="131" t="s">
        <v>19482</v>
      </c>
      <c r="D1200" s="131" t="s">
        <v>13951</v>
      </c>
      <c r="E1200" s="131" t="s">
        <v>12941</v>
      </c>
      <c r="F1200" s="140">
        <v>50.74</v>
      </c>
    </row>
    <row r="1201" spans="2:6">
      <c r="B1201" s="139" t="s">
        <v>16809</v>
      </c>
      <c r="C1201" s="131" t="s">
        <v>19483</v>
      </c>
      <c r="D1201" s="131" t="s">
        <v>13952</v>
      </c>
      <c r="E1201" s="131" t="s">
        <v>12941</v>
      </c>
      <c r="F1201" s="140">
        <v>54.67</v>
      </c>
    </row>
    <row r="1202" spans="2:6">
      <c r="B1202" s="139" t="s">
        <v>16810</v>
      </c>
      <c r="C1202" s="131" t="s">
        <v>19484</v>
      </c>
      <c r="D1202" s="131" t="s">
        <v>13953</v>
      </c>
      <c r="E1202" s="131" t="s">
        <v>12941</v>
      </c>
      <c r="F1202" s="140">
        <v>392.19</v>
      </c>
    </row>
    <row r="1203" spans="2:6">
      <c r="B1203" s="139" t="s">
        <v>16811</v>
      </c>
      <c r="C1203" s="131" t="s">
        <v>19485</v>
      </c>
      <c r="D1203" s="131" t="s">
        <v>13954</v>
      </c>
      <c r="E1203" s="131" t="s">
        <v>12941</v>
      </c>
      <c r="F1203" s="140">
        <v>461.99</v>
      </c>
    </row>
    <row r="1204" spans="2:6">
      <c r="B1204" s="139" t="s">
        <v>16812</v>
      </c>
      <c r="C1204" s="131" t="s">
        <v>19486</v>
      </c>
      <c r="D1204" s="131" t="s">
        <v>13955</v>
      </c>
      <c r="E1204" s="131" t="s">
        <v>12941</v>
      </c>
      <c r="F1204" s="140">
        <v>13.72</v>
      </c>
    </row>
    <row r="1205" spans="2:6">
      <c r="B1205" s="139" t="s">
        <v>16813</v>
      </c>
      <c r="C1205" s="131" t="s">
        <v>19487</v>
      </c>
      <c r="D1205" s="131" t="s">
        <v>13956</v>
      </c>
      <c r="E1205" s="131" t="s">
        <v>12941</v>
      </c>
      <c r="F1205" s="140">
        <v>13.72</v>
      </c>
    </row>
    <row r="1206" spans="2:6">
      <c r="B1206" s="139" t="s">
        <v>16814</v>
      </c>
      <c r="C1206" s="131" t="s">
        <v>19488</v>
      </c>
      <c r="D1206" s="131" t="s">
        <v>13957</v>
      </c>
      <c r="E1206" s="131" t="s">
        <v>12941</v>
      </c>
      <c r="F1206" s="140">
        <v>7.93</v>
      </c>
    </row>
    <row r="1207" spans="2:6">
      <c r="B1207" s="139" t="s">
        <v>16815</v>
      </c>
      <c r="C1207" s="131" t="s">
        <v>19489</v>
      </c>
      <c r="D1207" s="131" t="s">
        <v>13958</v>
      </c>
      <c r="E1207" s="131" t="s">
        <v>12941</v>
      </c>
      <c r="F1207" s="140">
        <v>8.2899999999999991</v>
      </c>
    </row>
    <row r="1208" spans="2:6">
      <c r="B1208" s="139" t="s">
        <v>16816</v>
      </c>
      <c r="C1208" s="131" t="s">
        <v>19490</v>
      </c>
      <c r="D1208" s="131" t="s">
        <v>13959</v>
      </c>
      <c r="E1208" s="131" t="s">
        <v>12941</v>
      </c>
      <c r="F1208" s="140">
        <v>6.65</v>
      </c>
    </row>
    <row r="1209" spans="2:6">
      <c r="B1209" s="139" t="s">
        <v>16817</v>
      </c>
      <c r="C1209" s="131" t="s">
        <v>19491</v>
      </c>
      <c r="D1209" s="131" t="s">
        <v>13960</v>
      </c>
      <c r="E1209" s="131" t="s">
        <v>12941</v>
      </c>
      <c r="F1209" s="140">
        <v>8.69</v>
      </c>
    </row>
    <row r="1210" spans="2:6">
      <c r="B1210" s="139" t="s">
        <v>16818</v>
      </c>
      <c r="C1210" s="131" t="s">
        <v>19492</v>
      </c>
      <c r="D1210" s="131" t="s">
        <v>13961</v>
      </c>
      <c r="E1210" s="131" t="s">
        <v>12941</v>
      </c>
      <c r="F1210" s="140">
        <v>231.45</v>
      </c>
    </row>
    <row r="1211" spans="2:6">
      <c r="B1211" s="139" t="s">
        <v>16819</v>
      </c>
      <c r="C1211" s="131" t="s">
        <v>19493</v>
      </c>
      <c r="D1211" s="131" t="s">
        <v>13962</v>
      </c>
      <c r="E1211" s="131" t="s">
        <v>12941</v>
      </c>
      <c r="F1211" s="140">
        <v>240.52</v>
      </c>
    </row>
    <row r="1212" spans="2:6">
      <c r="B1212" s="139" t="s">
        <v>16820</v>
      </c>
      <c r="C1212" s="131" t="s">
        <v>19494</v>
      </c>
      <c r="D1212" s="131" t="s">
        <v>13963</v>
      </c>
      <c r="E1212" s="131" t="s">
        <v>12941</v>
      </c>
      <c r="F1212" s="140">
        <v>5.08</v>
      </c>
    </row>
    <row r="1213" spans="2:6">
      <c r="B1213" s="139" t="s">
        <v>16821</v>
      </c>
      <c r="C1213" s="131" t="s">
        <v>19495</v>
      </c>
      <c r="D1213" s="131" t="s">
        <v>13964</v>
      </c>
      <c r="E1213" s="131" t="s">
        <v>12941</v>
      </c>
      <c r="F1213" s="140">
        <v>8.33</v>
      </c>
    </row>
    <row r="1214" spans="2:6">
      <c r="B1214" s="139" t="s">
        <v>16822</v>
      </c>
      <c r="C1214" s="131" t="s">
        <v>19496</v>
      </c>
      <c r="D1214" s="131" t="s">
        <v>13965</v>
      </c>
      <c r="E1214" s="131" t="s">
        <v>12941</v>
      </c>
      <c r="F1214" s="140">
        <v>8.0500000000000007</v>
      </c>
    </row>
    <row r="1215" spans="2:6">
      <c r="B1215" s="139" t="s">
        <v>16823</v>
      </c>
      <c r="C1215" s="131" t="s">
        <v>19497</v>
      </c>
      <c r="D1215" s="131" t="s">
        <v>13966</v>
      </c>
      <c r="E1215" s="131" t="s">
        <v>12941</v>
      </c>
      <c r="F1215" s="140">
        <v>10.02</v>
      </c>
    </row>
    <row r="1216" spans="2:6">
      <c r="B1216" s="139" t="s">
        <v>16824</v>
      </c>
      <c r="C1216" s="131" t="s">
        <v>19498</v>
      </c>
      <c r="D1216" s="131" t="s">
        <v>13967</v>
      </c>
      <c r="E1216" s="131" t="s">
        <v>12941</v>
      </c>
      <c r="F1216" s="140">
        <v>3.85</v>
      </c>
    </row>
    <row r="1217" spans="2:6">
      <c r="B1217" s="139" t="s">
        <v>16825</v>
      </c>
      <c r="C1217" s="131" t="s">
        <v>19499</v>
      </c>
      <c r="D1217" s="131" t="s">
        <v>13968</v>
      </c>
      <c r="E1217" s="131" t="s">
        <v>12941</v>
      </c>
      <c r="F1217" s="140">
        <v>3.01</v>
      </c>
    </row>
    <row r="1218" spans="2:6">
      <c r="B1218" s="139" t="s">
        <v>16826</v>
      </c>
      <c r="C1218" s="131" t="s">
        <v>19500</v>
      </c>
      <c r="D1218" s="131" t="s">
        <v>13969</v>
      </c>
      <c r="E1218" s="131" t="s">
        <v>13129</v>
      </c>
      <c r="F1218" s="140">
        <v>23.48</v>
      </c>
    </row>
    <row r="1219" spans="2:6">
      <c r="B1219" s="139" t="s">
        <v>16827</v>
      </c>
      <c r="C1219" s="131" t="s">
        <v>19501</v>
      </c>
      <c r="D1219" s="131" t="s">
        <v>13970</v>
      </c>
      <c r="E1219" s="131" t="s">
        <v>13129</v>
      </c>
      <c r="F1219" s="140">
        <v>22.68</v>
      </c>
    </row>
    <row r="1220" spans="2:6">
      <c r="B1220" s="139" t="s">
        <v>16828</v>
      </c>
      <c r="C1220" s="131" t="s">
        <v>19502</v>
      </c>
      <c r="D1220" s="131" t="s">
        <v>13971</v>
      </c>
      <c r="E1220" s="131" t="s">
        <v>12941</v>
      </c>
      <c r="F1220" s="140">
        <v>24.86</v>
      </c>
    </row>
    <row r="1221" spans="2:6">
      <c r="B1221" s="139" t="s">
        <v>16829</v>
      </c>
      <c r="C1221" s="131" t="s">
        <v>19503</v>
      </c>
      <c r="D1221" s="131" t="s">
        <v>13972</v>
      </c>
      <c r="E1221" s="131" t="s">
        <v>12941</v>
      </c>
      <c r="F1221" s="140">
        <v>26.12</v>
      </c>
    </row>
    <row r="1222" spans="2:6">
      <c r="B1222" s="139" t="s">
        <v>16830</v>
      </c>
      <c r="C1222" s="131" t="s">
        <v>19504</v>
      </c>
      <c r="D1222" s="131" t="s">
        <v>13973</v>
      </c>
      <c r="E1222" s="131" t="s">
        <v>12941</v>
      </c>
      <c r="F1222" s="140">
        <v>22.82</v>
      </c>
    </row>
    <row r="1223" spans="2:6">
      <c r="B1223" s="139" t="s">
        <v>16831</v>
      </c>
      <c r="C1223" s="131" t="s">
        <v>19505</v>
      </c>
      <c r="D1223" s="131" t="s">
        <v>13974</v>
      </c>
      <c r="E1223" s="131" t="s">
        <v>12941</v>
      </c>
      <c r="F1223" s="140">
        <v>18.809999999999999</v>
      </c>
    </row>
    <row r="1224" spans="2:6">
      <c r="B1224" s="139" t="s">
        <v>16832</v>
      </c>
      <c r="C1224" s="131" t="s">
        <v>19506</v>
      </c>
      <c r="D1224" s="131" t="s">
        <v>13975</v>
      </c>
      <c r="E1224" s="131" t="s">
        <v>12941</v>
      </c>
      <c r="F1224" s="140">
        <v>22.82</v>
      </c>
    </row>
    <row r="1225" spans="2:6">
      <c r="B1225" s="139" t="s">
        <v>16833</v>
      </c>
      <c r="C1225" s="131" t="s">
        <v>19507</v>
      </c>
      <c r="D1225" s="131" t="s">
        <v>13976</v>
      </c>
      <c r="E1225" s="131" t="s">
        <v>12941</v>
      </c>
      <c r="F1225" s="140">
        <v>18.829999999999998</v>
      </c>
    </row>
    <row r="1226" spans="2:6">
      <c r="B1226" s="139" t="s">
        <v>16834</v>
      </c>
      <c r="C1226" s="131" t="s">
        <v>19508</v>
      </c>
      <c r="D1226" s="131" t="s">
        <v>13977</v>
      </c>
      <c r="E1226" s="131" t="s">
        <v>12808</v>
      </c>
      <c r="F1226" s="140">
        <v>12.47</v>
      </c>
    </row>
    <row r="1227" spans="2:6">
      <c r="B1227" s="139" t="s">
        <v>16835</v>
      </c>
      <c r="C1227" s="131" t="s">
        <v>12936</v>
      </c>
      <c r="D1227" s="131" t="s">
        <v>13978</v>
      </c>
      <c r="E1227" s="131" t="s">
        <v>12950</v>
      </c>
      <c r="F1227" s="140"/>
    </row>
    <row r="1228" spans="2:6">
      <c r="B1228" s="139" t="s">
        <v>16836</v>
      </c>
      <c r="C1228" s="131" t="s">
        <v>19509</v>
      </c>
      <c r="D1228" s="131" t="s">
        <v>13979</v>
      </c>
      <c r="E1228" s="131" t="s">
        <v>12808</v>
      </c>
      <c r="F1228" s="140">
        <v>14.8</v>
      </c>
    </row>
    <row r="1229" spans="2:6">
      <c r="B1229" s="139" t="s">
        <v>16837</v>
      </c>
      <c r="C1229" s="131" t="s">
        <v>19510</v>
      </c>
      <c r="D1229" s="131" t="s">
        <v>13980</v>
      </c>
      <c r="E1229" s="131" t="s">
        <v>12808</v>
      </c>
      <c r="F1229" s="140">
        <v>15.98</v>
      </c>
    </row>
    <row r="1230" spans="2:6">
      <c r="B1230" s="139" t="s">
        <v>16838</v>
      </c>
      <c r="C1230" s="131" t="s">
        <v>19511</v>
      </c>
      <c r="D1230" s="131" t="s">
        <v>13981</v>
      </c>
      <c r="E1230" s="131" t="s">
        <v>12808</v>
      </c>
      <c r="F1230" s="140">
        <v>21.93</v>
      </c>
    </row>
    <row r="1231" spans="2:6">
      <c r="B1231" s="139" t="s">
        <v>16839</v>
      </c>
      <c r="C1231" s="131" t="s">
        <v>19512</v>
      </c>
      <c r="D1231" s="131" t="s">
        <v>13982</v>
      </c>
      <c r="E1231" s="131" t="s">
        <v>12808</v>
      </c>
      <c r="F1231" s="140">
        <v>96.59</v>
      </c>
    </row>
    <row r="1232" spans="2:6">
      <c r="B1232" s="139" t="s">
        <v>16840</v>
      </c>
      <c r="C1232" s="131" t="s">
        <v>19513</v>
      </c>
      <c r="D1232" s="131" t="s">
        <v>13983</v>
      </c>
      <c r="E1232" s="131" t="s">
        <v>12808</v>
      </c>
      <c r="F1232" s="140">
        <v>29.37</v>
      </c>
    </row>
    <row r="1233" spans="2:6">
      <c r="B1233" s="139" t="s">
        <v>16841</v>
      </c>
      <c r="C1233" s="131" t="s">
        <v>19514</v>
      </c>
      <c r="D1233" s="131" t="s">
        <v>13984</v>
      </c>
      <c r="E1233" s="131" t="s">
        <v>12808</v>
      </c>
      <c r="F1233" s="140">
        <v>31.83</v>
      </c>
    </row>
    <row r="1234" spans="2:6">
      <c r="B1234" s="139" t="s">
        <v>16842</v>
      </c>
      <c r="C1234" s="131" t="s">
        <v>19515</v>
      </c>
      <c r="D1234" s="131" t="s">
        <v>13985</v>
      </c>
      <c r="E1234" s="131" t="s">
        <v>12808</v>
      </c>
      <c r="F1234" s="140">
        <v>35.270000000000003</v>
      </c>
    </row>
    <row r="1235" spans="2:6">
      <c r="B1235" s="139" t="s">
        <v>16843</v>
      </c>
      <c r="C1235" s="131" t="s">
        <v>19516</v>
      </c>
      <c r="D1235" s="131" t="s">
        <v>13986</v>
      </c>
      <c r="E1235" s="131" t="s">
        <v>12808</v>
      </c>
      <c r="F1235" s="140">
        <v>56.52</v>
      </c>
    </row>
    <row r="1236" spans="2:6">
      <c r="B1236" s="139" t="s">
        <v>16844</v>
      </c>
      <c r="C1236" s="131" t="s">
        <v>19517</v>
      </c>
      <c r="D1236" s="131" t="s">
        <v>13987</v>
      </c>
      <c r="E1236" s="131" t="s">
        <v>12808</v>
      </c>
      <c r="F1236" s="140">
        <v>71.41</v>
      </c>
    </row>
    <row r="1237" spans="2:6">
      <c r="B1237" s="139" t="s">
        <v>16845</v>
      </c>
      <c r="C1237" s="131" t="s">
        <v>19518</v>
      </c>
      <c r="D1237" s="131" t="s">
        <v>13988</v>
      </c>
      <c r="E1237" s="131" t="s">
        <v>12808</v>
      </c>
      <c r="F1237" s="140">
        <v>100.72</v>
      </c>
    </row>
    <row r="1238" spans="2:6">
      <c r="B1238" s="139" t="s">
        <v>16846</v>
      </c>
      <c r="C1238" s="131" t="s">
        <v>19519</v>
      </c>
      <c r="D1238" s="131" t="s">
        <v>13989</v>
      </c>
      <c r="E1238" s="131" t="s">
        <v>12808</v>
      </c>
      <c r="F1238" s="140">
        <v>18.03</v>
      </c>
    </row>
    <row r="1239" spans="2:6">
      <c r="B1239" s="139" t="s">
        <v>16847</v>
      </c>
      <c r="C1239" s="131" t="s">
        <v>19520</v>
      </c>
      <c r="D1239" s="131" t="s">
        <v>13990</v>
      </c>
      <c r="E1239" s="131" t="s">
        <v>12808</v>
      </c>
      <c r="F1239" s="140">
        <v>25.43</v>
      </c>
    </row>
    <row r="1240" spans="2:6">
      <c r="B1240" s="139" t="s">
        <v>16848</v>
      </c>
      <c r="C1240" s="131" t="s">
        <v>19521</v>
      </c>
      <c r="D1240" s="131" t="s">
        <v>13991</v>
      </c>
      <c r="E1240" s="131" t="s">
        <v>12808</v>
      </c>
      <c r="F1240" s="140">
        <v>35.450000000000003</v>
      </c>
    </row>
    <row r="1241" spans="2:6">
      <c r="B1241" s="139" t="s">
        <v>16849</v>
      </c>
      <c r="C1241" s="131" t="s">
        <v>19522</v>
      </c>
      <c r="D1241" s="131" t="s">
        <v>13992</v>
      </c>
      <c r="E1241" s="131" t="s">
        <v>12808</v>
      </c>
      <c r="F1241" s="140">
        <v>29.37</v>
      </c>
    </row>
    <row r="1242" spans="2:6">
      <c r="B1242" s="139" t="s">
        <v>16850</v>
      </c>
      <c r="C1242" s="131" t="s">
        <v>19523</v>
      </c>
      <c r="D1242" s="131" t="s">
        <v>13993</v>
      </c>
      <c r="E1242" s="131" t="s">
        <v>12808</v>
      </c>
      <c r="F1242" s="140">
        <v>49.79</v>
      </c>
    </row>
    <row r="1243" spans="2:6">
      <c r="B1243" s="139" t="s">
        <v>16851</v>
      </c>
      <c r="C1243" s="131" t="s">
        <v>19524</v>
      </c>
      <c r="D1243" s="131" t="s">
        <v>13994</v>
      </c>
      <c r="E1243" s="131" t="s">
        <v>12808</v>
      </c>
      <c r="F1243" s="140">
        <v>66.2</v>
      </c>
    </row>
    <row r="1244" spans="2:6">
      <c r="B1244" s="139" t="s">
        <v>16852</v>
      </c>
      <c r="C1244" s="131" t="s">
        <v>19525</v>
      </c>
      <c r="D1244" s="131" t="s">
        <v>13995</v>
      </c>
      <c r="E1244" s="131" t="s">
        <v>12808</v>
      </c>
      <c r="F1244" s="140">
        <v>89.65</v>
      </c>
    </row>
    <row r="1245" spans="2:6">
      <c r="B1245" s="139" t="s">
        <v>16853</v>
      </c>
      <c r="C1245" s="131" t="s">
        <v>19526</v>
      </c>
      <c r="D1245" s="131" t="s">
        <v>13996</v>
      </c>
      <c r="E1245" s="131" t="s">
        <v>12808</v>
      </c>
      <c r="F1245" s="140">
        <v>123.01</v>
      </c>
    </row>
    <row r="1246" spans="2:6">
      <c r="B1246" s="139" t="s">
        <v>16854</v>
      </c>
      <c r="C1246" s="131" t="s">
        <v>19527</v>
      </c>
      <c r="D1246" s="131" t="s">
        <v>13997</v>
      </c>
      <c r="E1246" s="131" t="s">
        <v>12808</v>
      </c>
      <c r="F1246" s="140">
        <v>47.84</v>
      </c>
    </row>
    <row r="1247" spans="2:6">
      <c r="B1247" s="139" t="s">
        <v>16855</v>
      </c>
      <c r="C1247" s="131" t="s">
        <v>19528</v>
      </c>
      <c r="D1247" s="131" t="s">
        <v>13998</v>
      </c>
      <c r="E1247" s="131" t="s">
        <v>12808</v>
      </c>
      <c r="F1247" s="140">
        <v>12.62</v>
      </c>
    </row>
    <row r="1248" spans="2:6">
      <c r="B1248" s="139" t="s">
        <v>16856</v>
      </c>
      <c r="C1248" s="131" t="s">
        <v>19529</v>
      </c>
      <c r="D1248" s="131" t="s">
        <v>13999</v>
      </c>
      <c r="E1248" s="131" t="s">
        <v>12808</v>
      </c>
      <c r="F1248" s="140">
        <v>13.1</v>
      </c>
    </row>
    <row r="1249" spans="2:6">
      <c r="B1249" s="139" t="s">
        <v>16857</v>
      </c>
      <c r="C1249" s="131" t="s">
        <v>19530</v>
      </c>
      <c r="D1249" s="131" t="s">
        <v>14000</v>
      </c>
      <c r="E1249" s="131" t="s">
        <v>12808</v>
      </c>
      <c r="F1249" s="140">
        <v>14.49</v>
      </c>
    </row>
    <row r="1250" spans="2:6">
      <c r="B1250" s="139" t="s">
        <v>16858</v>
      </c>
      <c r="C1250" s="131" t="s">
        <v>19531</v>
      </c>
      <c r="D1250" s="131" t="s">
        <v>14001</v>
      </c>
      <c r="E1250" s="131" t="s">
        <v>12808</v>
      </c>
      <c r="F1250" s="140">
        <v>21.08</v>
      </c>
    </row>
    <row r="1251" spans="2:6">
      <c r="B1251" s="139" t="s">
        <v>16859</v>
      </c>
      <c r="C1251" s="131" t="s">
        <v>19532</v>
      </c>
      <c r="D1251" s="131" t="s">
        <v>14002</v>
      </c>
      <c r="E1251" s="131" t="s">
        <v>12808</v>
      </c>
      <c r="F1251" s="140">
        <v>21.59</v>
      </c>
    </row>
    <row r="1252" spans="2:6">
      <c r="B1252" s="139" t="s">
        <v>16860</v>
      </c>
      <c r="C1252" s="131" t="s">
        <v>19533</v>
      </c>
      <c r="D1252" s="131" t="s">
        <v>14003</v>
      </c>
      <c r="E1252" s="131" t="s">
        <v>12808</v>
      </c>
      <c r="F1252" s="140">
        <v>25.16</v>
      </c>
    </row>
    <row r="1253" spans="2:6">
      <c r="B1253" s="139" t="s">
        <v>16861</v>
      </c>
      <c r="C1253" s="131" t="s">
        <v>19534</v>
      </c>
      <c r="D1253" s="131" t="s">
        <v>14004</v>
      </c>
      <c r="E1253" s="131" t="s">
        <v>12808</v>
      </c>
      <c r="F1253" s="140">
        <v>34.729999999999997</v>
      </c>
    </row>
    <row r="1254" spans="2:6">
      <c r="B1254" s="139" t="s">
        <v>16862</v>
      </c>
      <c r="C1254" s="131" t="s">
        <v>19535</v>
      </c>
      <c r="D1254" s="131" t="s">
        <v>14005</v>
      </c>
      <c r="E1254" s="131" t="s">
        <v>12808</v>
      </c>
      <c r="F1254" s="140">
        <v>38.14</v>
      </c>
    </row>
    <row r="1255" spans="2:6">
      <c r="B1255" s="139" t="s">
        <v>16863</v>
      </c>
      <c r="C1255" s="131" t="s">
        <v>12936</v>
      </c>
      <c r="D1255" s="131" t="s">
        <v>14006</v>
      </c>
      <c r="E1255" s="131" t="s">
        <v>12950</v>
      </c>
      <c r="F1255" s="140"/>
    </row>
    <row r="1256" spans="2:6">
      <c r="B1256" s="139" t="s">
        <v>16864</v>
      </c>
      <c r="C1256" s="131" t="s">
        <v>19536</v>
      </c>
      <c r="D1256" s="131" t="s">
        <v>14007</v>
      </c>
      <c r="E1256" s="131" t="s">
        <v>12808</v>
      </c>
      <c r="F1256" s="140">
        <v>6.5</v>
      </c>
    </row>
    <row r="1257" spans="2:6">
      <c r="B1257" s="139" t="s">
        <v>16865</v>
      </c>
      <c r="C1257" s="131" t="s">
        <v>19537</v>
      </c>
      <c r="D1257" s="131" t="s">
        <v>14008</v>
      </c>
      <c r="E1257" s="131" t="s">
        <v>12808</v>
      </c>
      <c r="F1257" s="140">
        <v>6.29</v>
      </c>
    </row>
    <row r="1258" spans="2:6">
      <c r="B1258" s="139" t="s">
        <v>16866</v>
      </c>
      <c r="C1258" s="131" t="s">
        <v>19538</v>
      </c>
      <c r="D1258" s="131" t="s">
        <v>14009</v>
      </c>
      <c r="E1258" s="131" t="s">
        <v>12808</v>
      </c>
      <c r="F1258" s="140">
        <v>6.61</v>
      </c>
    </row>
    <row r="1259" spans="2:6">
      <c r="B1259" s="139" t="s">
        <v>16867</v>
      </c>
      <c r="C1259" s="131" t="s">
        <v>19539</v>
      </c>
      <c r="D1259" s="131" t="s">
        <v>14010</v>
      </c>
      <c r="E1259" s="131" t="s">
        <v>12808</v>
      </c>
      <c r="F1259" s="140">
        <v>7.52</v>
      </c>
    </row>
    <row r="1260" spans="2:6">
      <c r="B1260" s="139" t="s">
        <v>16868</v>
      </c>
      <c r="C1260" s="131" t="s">
        <v>12936</v>
      </c>
      <c r="D1260" s="131" t="s">
        <v>14011</v>
      </c>
      <c r="E1260" s="131" t="s">
        <v>12808</v>
      </c>
      <c r="F1260" s="140">
        <v>10.73</v>
      </c>
    </row>
    <row r="1261" spans="2:6">
      <c r="B1261" s="139" t="s">
        <v>16869</v>
      </c>
      <c r="C1261" s="131" t="s">
        <v>12936</v>
      </c>
      <c r="D1261" s="131" t="s">
        <v>14012</v>
      </c>
      <c r="E1261" s="131" t="s">
        <v>12808</v>
      </c>
      <c r="F1261" s="140">
        <v>18.72</v>
      </c>
    </row>
    <row r="1262" spans="2:6">
      <c r="B1262" s="139" t="s">
        <v>16870</v>
      </c>
      <c r="C1262" s="131" t="s">
        <v>12936</v>
      </c>
      <c r="D1262" s="131" t="s">
        <v>14013</v>
      </c>
      <c r="E1262" s="131" t="s">
        <v>12808</v>
      </c>
      <c r="F1262" s="140">
        <v>16.23</v>
      </c>
    </row>
    <row r="1263" spans="2:6">
      <c r="B1263" s="139" t="s">
        <v>16871</v>
      </c>
      <c r="C1263" s="131" t="s">
        <v>12936</v>
      </c>
      <c r="D1263" s="131" t="s">
        <v>14014</v>
      </c>
      <c r="E1263" s="131" t="s">
        <v>12808</v>
      </c>
      <c r="F1263" s="140">
        <v>25.52</v>
      </c>
    </row>
    <row r="1264" spans="2:6">
      <c r="B1264" s="139" t="s">
        <v>16872</v>
      </c>
      <c r="C1264" s="131" t="s">
        <v>12936</v>
      </c>
      <c r="D1264" s="131" t="s">
        <v>14015</v>
      </c>
      <c r="E1264" s="131" t="s">
        <v>12808</v>
      </c>
      <c r="F1264" s="140">
        <v>37.590000000000003</v>
      </c>
    </row>
    <row r="1265" spans="2:6">
      <c r="B1265" s="139" t="s">
        <v>16873</v>
      </c>
      <c r="C1265" s="131" t="s">
        <v>12936</v>
      </c>
      <c r="D1265" s="131" t="s">
        <v>14016</v>
      </c>
      <c r="E1265" s="131" t="s">
        <v>12808</v>
      </c>
      <c r="F1265" s="140">
        <v>8.4700000000000006</v>
      </c>
    </row>
    <row r="1266" spans="2:6">
      <c r="B1266" s="139" t="s">
        <v>16874</v>
      </c>
      <c r="C1266" s="131" t="s">
        <v>12936</v>
      </c>
      <c r="D1266" s="131" t="s">
        <v>14017</v>
      </c>
      <c r="E1266" s="131" t="s">
        <v>12950</v>
      </c>
      <c r="F1266" s="140"/>
    </row>
    <row r="1267" spans="2:6">
      <c r="B1267" s="139" t="s">
        <v>16875</v>
      </c>
      <c r="C1267" s="131" t="s">
        <v>19540</v>
      </c>
      <c r="D1267" s="131" t="s">
        <v>14018</v>
      </c>
      <c r="E1267" s="131" t="s">
        <v>12808</v>
      </c>
      <c r="F1267" s="140">
        <v>45.03</v>
      </c>
    </row>
    <row r="1268" spans="2:6">
      <c r="B1268" s="139" t="s">
        <v>16876</v>
      </c>
      <c r="C1268" s="131" t="s">
        <v>19541</v>
      </c>
      <c r="D1268" s="131" t="s">
        <v>14019</v>
      </c>
      <c r="E1268" s="131" t="s">
        <v>12808</v>
      </c>
      <c r="F1268" s="140">
        <v>66.86</v>
      </c>
    </row>
    <row r="1269" spans="2:6">
      <c r="B1269" s="139" t="s">
        <v>16877</v>
      </c>
      <c r="C1269" s="131" t="s">
        <v>19542</v>
      </c>
      <c r="D1269" s="131" t="s">
        <v>14020</v>
      </c>
      <c r="E1269" s="131" t="s">
        <v>12808</v>
      </c>
      <c r="F1269" s="140">
        <v>87.78</v>
      </c>
    </row>
    <row r="1270" spans="2:6">
      <c r="B1270" s="139" t="s">
        <v>16878</v>
      </c>
      <c r="C1270" s="131" t="s">
        <v>19543</v>
      </c>
      <c r="D1270" s="131" t="s">
        <v>14021</v>
      </c>
      <c r="E1270" s="131" t="s">
        <v>12808</v>
      </c>
      <c r="F1270" s="140">
        <v>19.77</v>
      </c>
    </row>
    <row r="1271" spans="2:6">
      <c r="B1271" s="139" t="s">
        <v>16879</v>
      </c>
      <c r="C1271" s="131" t="s">
        <v>19544</v>
      </c>
      <c r="D1271" s="131" t="s">
        <v>14022</v>
      </c>
      <c r="E1271" s="131" t="s">
        <v>12808</v>
      </c>
      <c r="F1271" s="140">
        <v>20.87</v>
      </c>
    </row>
    <row r="1272" spans="2:6">
      <c r="B1272" s="139" t="s">
        <v>16880</v>
      </c>
      <c r="C1272" s="131" t="s">
        <v>19545</v>
      </c>
      <c r="D1272" s="131" t="s">
        <v>14023</v>
      </c>
      <c r="E1272" s="131" t="s">
        <v>12808</v>
      </c>
      <c r="F1272" s="140">
        <v>32.67</v>
      </c>
    </row>
    <row r="1273" spans="2:6">
      <c r="B1273" s="139">
        <v>320</v>
      </c>
      <c r="C1273" s="131" t="s">
        <v>12936</v>
      </c>
      <c r="D1273" s="131" t="s">
        <v>14024</v>
      </c>
      <c r="E1273" s="131" t="s">
        <v>12950</v>
      </c>
      <c r="F1273" s="140"/>
    </row>
    <row r="1274" spans="2:6">
      <c r="B1274" s="139" t="s">
        <v>16881</v>
      </c>
      <c r="C1274" s="131" t="s">
        <v>19546</v>
      </c>
      <c r="D1274" s="131" t="s">
        <v>14025</v>
      </c>
      <c r="E1274" s="131" t="s">
        <v>57</v>
      </c>
      <c r="F1274" s="140">
        <v>149.09</v>
      </c>
    </row>
    <row r="1275" spans="2:6">
      <c r="B1275" s="139" t="s">
        <v>16882</v>
      </c>
      <c r="C1275" s="131" t="s">
        <v>19547</v>
      </c>
      <c r="D1275" s="131" t="s">
        <v>14026</v>
      </c>
      <c r="E1275" s="131" t="s">
        <v>57</v>
      </c>
      <c r="F1275" s="140">
        <v>99.07</v>
      </c>
    </row>
    <row r="1276" spans="2:6">
      <c r="B1276" s="139" t="s">
        <v>16883</v>
      </c>
      <c r="C1276" s="131" t="s">
        <v>19548</v>
      </c>
      <c r="D1276" s="131" t="s">
        <v>14027</v>
      </c>
      <c r="E1276" s="131" t="s">
        <v>12941</v>
      </c>
      <c r="F1276" s="140">
        <v>63</v>
      </c>
    </row>
    <row r="1277" spans="2:6">
      <c r="B1277" s="139" t="s">
        <v>16884</v>
      </c>
      <c r="C1277" s="131" t="s">
        <v>19549</v>
      </c>
      <c r="D1277" s="131" t="s">
        <v>14028</v>
      </c>
      <c r="E1277" s="131" t="s">
        <v>12941</v>
      </c>
      <c r="F1277" s="140">
        <v>55</v>
      </c>
    </row>
    <row r="1278" spans="2:6">
      <c r="B1278" s="139">
        <v>321</v>
      </c>
      <c r="C1278" s="131" t="s">
        <v>12936</v>
      </c>
      <c r="D1278" s="131" t="s">
        <v>14029</v>
      </c>
      <c r="E1278" s="131" t="s">
        <v>12950</v>
      </c>
      <c r="F1278" s="140"/>
    </row>
    <row r="1279" spans="2:6">
      <c r="B1279" s="139" t="s">
        <v>16885</v>
      </c>
      <c r="C1279" s="131" t="s">
        <v>19550</v>
      </c>
      <c r="D1279" s="131" t="s">
        <v>14030</v>
      </c>
      <c r="E1279" s="131" t="s">
        <v>12941</v>
      </c>
      <c r="F1279" s="140">
        <v>160</v>
      </c>
    </row>
    <row r="1280" spans="2:6">
      <c r="B1280" s="139" t="s">
        <v>16886</v>
      </c>
      <c r="C1280" s="131" t="s">
        <v>19551</v>
      </c>
      <c r="D1280" s="131" t="s">
        <v>6606</v>
      </c>
      <c r="E1280" s="131" t="s">
        <v>12941</v>
      </c>
      <c r="F1280" s="140">
        <v>145.12</v>
      </c>
    </row>
    <row r="1281" spans="2:6">
      <c r="B1281" s="139" t="s">
        <v>16887</v>
      </c>
      <c r="C1281" s="131" t="s">
        <v>19552</v>
      </c>
      <c r="D1281" s="131" t="s">
        <v>6608</v>
      </c>
      <c r="E1281" s="131" t="s">
        <v>12941</v>
      </c>
      <c r="F1281" s="140">
        <v>190.16</v>
      </c>
    </row>
    <row r="1282" spans="2:6">
      <c r="B1282" s="139" t="s">
        <v>16888</v>
      </c>
      <c r="C1282" s="131" t="s">
        <v>19553</v>
      </c>
      <c r="D1282" s="131" t="s">
        <v>6604</v>
      </c>
      <c r="E1282" s="131" t="s">
        <v>12941</v>
      </c>
      <c r="F1282" s="140">
        <v>95.08</v>
      </c>
    </row>
    <row r="1283" spans="2:6">
      <c r="B1283" s="139" t="s">
        <v>16889</v>
      </c>
      <c r="C1283" s="131" t="s">
        <v>19554</v>
      </c>
      <c r="D1283" s="131" t="s">
        <v>6610</v>
      </c>
      <c r="E1283" s="131" t="s">
        <v>12941</v>
      </c>
      <c r="F1283" s="140">
        <v>100.08</v>
      </c>
    </row>
    <row r="1284" spans="2:6">
      <c r="B1284" s="139" t="s">
        <v>16890</v>
      </c>
      <c r="C1284" s="131" t="s">
        <v>19555</v>
      </c>
      <c r="D1284" s="131" t="s">
        <v>14031</v>
      </c>
      <c r="E1284" s="131" t="s">
        <v>12941</v>
      </c>
      <c r="F1284" s="140">
        <v>96</v>
      </c>
    </row>
    <row r="1285" spans="2:6">
      <c r="B1285" s="139" t="s">
        <v>16891</v>
      </c>
      <c r="C1285" s="131" t="s">
        <v>19556</v>
      </c>
      <c r="D1285" s="131" t="s">
        <v>6616</v>
      </c>
      <c r="E1285" s="131" t="s">
        <v>12941</v>
      </c>
      <c r="F1285" s="140">
        <v>45.03</v>
      </c>
    </row>
    <row r="1286" spans="2:6">
      <c r="B1286" s="139" t="s">
        <v>16892</v>
      </c>
      <c r="C1286" s="131" t="s">
        <v>19557</v>
      </c>
      <c r="D1286" s="131" t="s">
        <v>6660</v>
      </c>
      <c r="E1286" s="131" t="s">
        <v>12941</v>
      </c>
      <c r="F1286" s="140">
        <v>72.56</v>
      </c>
    </row>
    <row r="1287" spans="2:6">
      <c r="B1287" s="139" t="s">
        <v>16893</v>
      </c>
      <c r="C1287" s="131" t="s">
        <v>19558</v>
      </c>
      <c r="D1287" s="131" t="s">
        <v>6596</v>
      </c>
      <c r="E1287" s="131" t="s">
        <v>12941</v>
      </c>
      <c r="F1287" s="140">
        <v>80.06</v>
      </c>
    </row>
    <row r="1288" spans="2:6">
      <c r="B1288" s="139" t="s">
        <v>16894</v>
      </c>
      <c r="C1288" s="131" t="s">
        <v>19559</v>
      </c>
      <c r="D1288" s="131" t="s">
        <v>6598</v>
      </c>
      <c r="E1288" s="131" t="s">
        <v>12941</v>
      </c>
      <c r="F1288" s="140">
        <v>95.08</v>
      </c>
    </row>
    <row r="1289" spans="2:6">
      <c r="B1289" s="139" t="s">
        <v>16895</v>
      </c>
      <c r="C1289" s="131" t="s">
        <v>19560</v>
      </c>
      <c r="D1289" s="131" t="s">
        <v>6600</v>
      </c>
      <c r="E1289" s="131" t="s">
        <v>12941</v>
      </c>
      <c r="F1289" s="140">
        <v>50.04</v>
      </c>
    </row>
    <row r="1290" spans="2:6">
      <c r="B1290" s="139" t="s">
        <v>16896</v>
      </c>
      <c r="C1290" s="131" t="s">
        <v>19561</v>
      </c>
      <c r="D1290" s="131" t="s">
        <v>6602</v>
      </c>
      <c r="E1290" s="131" t="s">
        <v>12941</v>
      </c>
      <c r="F1290" s="140">
        <v>45.03</v>
      </c>
    </row>
    <row r="1291" spans="2:6">
      <c r="B1291" s="139" t="s">
        <v>16897</v>
      </c>
      <c r="C1291" s="131" t="s">
        <v>19562</v>
      </c>
      <c r="D1291" s="131" t="s">
        <v>6620</v>
      </c>
      <c r="E1291" s="131" t="s">
        <v>12941</v>
      </c>
      <c r="F1291" s="140">
        <v>55.04</v>
      </c>
    </row>
    <row r="1292" spans="2:6">
      <c r="B1292" s="139" t="s">
        <v>16898</v>
      </c>
      <c r="C1292" s="131" t="s">
        <v>19563</v>
      </c>
      <c r="D1292" s="131" t="s">
        <v>6614</v>
      </c>
      <c r="E1292" s="131" t="s">
        <v>12941</v>
      </c>
      <c r="F1292" s="140">
        <v>40.03</v>
      </c>
    </row>
    <row r="1293" spans="2:6">
      <c r="B1293" s="139" t="s">
        <v>16899</v>
      </c>
      <c r="C1293" s="131" t="s">
        <v>19564</v>
      </c>
      <c r="D1293" s="131" t="s">
        <v>6612</v>
      </c>
      <c r="E1293" s="131" t="s">
        <v>12941</v>
      </c>
      <c r="F1293" s="140">
        <v>35.03</v>
      </c>
    </row>
    <row r="1294" spans="2:6">
      <c r="B1294" s="139" t="s">
        <v>16900</v>
      </c>
      <c r="C1294" s="131" t="s">
        <v>19565</v>
      </c>
      <c r="D1294" s="131" t="s">
        <v>6650</v>
      </c>
      <c r="E1294" s="131" t="s">
        <v>12941</v>
      </c>
      <c r="F1294" s="140">
        <v>645.54999999999995</v>
      </c>
    </row>
    <row r="1295" spans="2:6">
      <c r="B1295" s="139" t="s">
        <v>16901</v>
      </c>
      <c r="C1295" s="131" t="s">
        <v>19566</v>
      </c>
      <c r="D1295" s="131" t="s">
        <v>6644</v>
      </c>
      <c r="E1295" s="131" t="s">
        <v>12941</v>
      </c>
      <c r="F1295" s="140">
        <v>90.07</v>
      </c>
    </row>
    <row r="1296" spans="2:6">
      <c r="B1296" s="139" t="s">
        <v>16902</v>
      </c>
      <c r="C1296" s="131" t="s">
        <v>19567</v>
      </c>
      <c r="D1296" s="131" t="s">
        <v>6648</v>
      </c>
      <c r="E1296" s="131" t="s">
        <v>12941</v>
      </c>
      <c r="F1296" s="140">
        <v>100.08</v>
      </c>
    </row>
    <row r="1297" spans="2:6">
      <c r="B1297" s="139" t="s">
        <v>16903</v>
      </c>
      <c r="C1297" s="131" t="s">
        <v>19568</v>
      </c>
      <c r="D1297" s="131" t="s">
        <v>6646</v>
      </c>
      <c r="E1297" s="131" t="s">
        <v>12941</v>
      </c>
      <c r="F1297" s="140">
        <v>90.07</v>
      </c>
    </row>
    <row r="1298" spans="2:6">
      <c r="B1298" s="139" t="s">
        <v>16904</v>
      </c>
      <c r="C1298" s="131" t="s">
        <v>19569</v>
      </c>
      <c r="D1298" s="131" t="s">
        <v>6632</v>
      </c>
      <c r="E1298" s="131" t="s">
        <v>12941</v>
      </c>
      <c r="F1298" s="140">
        <v>40.03</v>
      </c>
    </row>
    <row r="1299" spans="2:6">
      <c r="B1299" s="139" t="s">
        <v>16905</v>
      </c>
      <c r="C1299" s="131" t="s">
        <v>19570</v>
      </c>
      <c r="D1299" s="131" t="s">
        <v>6628</v>
      </c>
      <c r="E1299" s="131" t="s">
        <v>12941</v>
      </c>
      <c r="F1299" s="140">
        <v>30.02</v>
      </c>
    </row>
    <row r="1300" spans="2:6">
      <c r="B1300" s="139" t="s">
        <v>16906</v>
      </c>
      <c r="C1300" s="131" t="s">
        <v>19571</v>
      </c>
      <c r="D1300" s="131" t="s">
        <v>6630</v>
      </c>
      <c r="E1300" s="131" t="s">
        <v>12941</v>
      </c>
      <c r="F1300" s="140">
        <v>30.02</v>
      </c>
    </row>
    <row r="1301" spans="2:6">
      <c r="B1301" s="139" t="s">
        <v>16907</v>
      </c>
      <c r="C1301" s="131" t="s">
        <v>19572</v>
      </c>
      <c r="D1301" s="131" t="s">
        <v>6572</v>
      </c>
      <c r="E1301" s="131" t="s">
        <v>57</v>
      </c>
      <c r="F1301" s="140">
        <v>1.19</v>
      </c>
    </row>
    <row r="1302" spans="2:6">
      <c r="B1302" s="139" t="s">
        <v>16908</v>
      </c>
      <c r="C1302" s="131" t="s">
        <v>19573</v>
      </c>
      <c r="D1302" s="131" t="s">
        <v>14032</v>
      </c>
      <c r="E1302" s="131" t="s">
        <v>57</v>
      </c>
      <c r="F1302" s="140">
        <v>0.37</v>
      </c>
    </row>
    <row r="1303" spans="2:6">
      <c r="B1303" s="139" t="s">
        <v>16909</v>
      </c>
      <c r="C1303" s="131" t="s">
        <v>19574</v>
      </c>
      <c r="D1303" s="131" t="s">
        <v>6662</v>
      </c>
      <c r="E1303" s="131" t="s">
        <v>12941</v>
      </c>
      <c r="F1303" s="140">
        <v>55.04</v>
      </c>
    </row>
    <row r="1304" spans="2:6">
      <c r="B1304" s="139">
        <v>322</v>
      </c>
      <c r="C1304" s="131" t="s">
        <v>12936</v>
      </c>
      <c r="D1304" s="131" t="s">
        <v>14033</v>
      </c>
      <c r="E1304" s="131" t="s">
        <v>12950</v>
      </c>
      <c r="F1304" s="140"/>
    </row>
    <row r="1305" spans="2:6">
      <c r="B1305" s="139" t="s">
        <v>16910</v>
      </c>
      <c r="C1305" s="131" t="s">
        <v>19575</v>
      </c>
      <c r="D1305" s="131" t="s">
        <v>14034</v>
      </c>
      <c r="E1305" s="131" t="s">
        <v>13129</v>
      </c>
      <c r="F1305" s="140">
        <v>495</v>
      </c>
    </row>
    <row r="1306" spans="2:6">
      <c r="B1306" s="139" t="s">
        <v>16911</v>
      </c>
      <c r="C1306" s="131" t="s">
        <v>19576</v>
      </c>
      <c r="D1306" s="131" t="s">
        <v>14035</v>
      </c>
      <c r="E1306" s="131" t="s">
        <v>13129</v>
      </c>
      <c r="F1306" s="140">
        <v>495</v>
      </c>
    </row>
    <row r="1307" spans="2:6">
      <c r="B1307" s="139" t="s">
        <v>16912</v>
      </c>
      <c r="C1307" s="131" t="s">
        <v>19577</v>
      </c>
      <c r="D1307" s="131" t="s">
        <v>14036</v>
      </c>
      <c r="E1307" s="131" t="s">
        <v>13129</v>
      </c>
      <c r="F1307" s="140">
        <v>654</v>
      </c>
    </row>
    <row r="1308" spans="2:6">
      <c r="B1308" s="139" t="s">
        <v>16913</v>
      </c>
      <c r="C1308" s="131" t="s">
        <v>19578</v>
      </c>
      <c r="D1308" s="131" t="s">
        <v>14037</v>
      </c>
      <c r="E1308" s="131" t="s">
        <v>12941</v>
      </c>
      <c r="F1308" s="140">
        <v>1329.31</v>
      </c>
    </row>
    <row r="1309" spans="2:6">
      <c r="B1309" s="139" t="s">
        <v>16914</v>
      </c>
      <c r="C1309" s="131" t="s">
        <v>19579</v>
      </c>
      <c r="D1309" s="131" t="s">
        <v>14038</v>
      </c>
      <c r="E1309" s="131" t="s">
        <v>12941</v>
      </c>
      <c r="F1309" s="140">
        <v>611.25</v>
      </c>
    </row>
    <row r="1310" spans="2:6">
      <c r="B1310" s="139" t="s">
        <v>16915</v>
      </c>
      <c r="C1310" s="131" t="s">
        <v>19580</v>
      </c>
      <c r="D1310" s="131" t="s">
        <v>14039</v>
      </c>
      <c r="E1310" s="131" t="s">
        <v>12941</v>
      </c>
      <c r="F1310" s="140">
        <v>1552.75</v>
      </c>
    </row>
    <row r="1311" spans="2:6">
      <c r="B1311" s="139">
        <v>323</v>
      </c>
      <c r="C1311" s="131" t="s">
        <v>12936</v>
      </c>
      <c r="D1311" s="131" t="s">
        <v>14040</v>
      </c>
      <c r="E1311" s="131" t="s">
        <v>12950</v>
      </c>
      <c r="F1311" s="140"/>
    </row>
    <row r="1312" spans="2:6">
      <c r="B1312" s="139" t="s">
        <v>16916</v>
      </c>
      <c r="C1312" s="131" t="s">
        <v>19581</v>
      </c>
      <c r="D1312" s="131" t="s">
        <v>14041</v>
      </c>
      <c r="E1312" s="131" t="s">
        <v>12941</v>
      </c>
      <c r="F1312" s="140">
        <v>1264.26</v>
      </c>
    </row>
    <row r="1313" spans="2:6">
      <c r="B1313" s="139" t="s">
        <v>16917</v>
      </c>
      <c r="C1313" s="131" t="s">
        <v>19582</v>
      </c>
      <c r="D1313" s="131" t="s">
        <v>14042</v>
      </c>
      <c r="E1313" s="131" t="s">
        <v>12941</v>
      </c>
      <c r="F1313" s="140">
        <v>1165.3499999999999</v>
      </c>
    </row>
    <row r="1314" spans="2:6">
      <c r="B1314" s="139" t="s">
        <v>16918</v>
      </c>
      <c r="C1314" s="131" t="s">
        <v>19583</v>
      </c>
      <c r="D1314" s="131" t="s">
        <v>14043</v>
      </c>
      <c r="E1314" s="131" t="s">
        <v>12941</v>
      </c>
      <c r="F1314" s="140">
        <v>1121.76</v>
      </c>
    </row>
    <row r="1315" spans="2:6">
      <c r="B1315" s="139" t="s">
        <v>16919</v>
      </c>
      <c r="C1315" s="131" t="s">
        <v>19584</v>
      </c>
      <c r="D1315" s="131" t="s">
        <v>14044</v>
      </c>
      <c r="E1315" s="131" t="s">
        <v>12941</v>
      </c>
      <c r="F1315" s="140">
        <v>1146.33</v>
      </c>
    </row>
    <row r="1316" spans="2:6">
      <c r="B1316" s="139" t="s">
        <v>16920</v>
      </c>
      <c r="C1316" s="131" t="s">
        <v>19585</v>
      </c>
      <c r="D1316" s="131" t="s">
        <v>14045</v>
      </c>
      <c r="E1316" s="131" t="s">
        <v>12941</v>
      </c>
      <c r="F1316" s="140">
        <v>671.33</v>
      </c>
    </row>
    <row r="1317" spans="2:6">
      <c r="B1317" s="139" t="s">
        <v>16921</v>
      </c>
      <c r="C1317" s="131" t="s">
        <v>19586</v>
      </c>
      <c r="D1317" s="131" t="s">
        <v>14046</v>
      </c>
      <c r="E1317" s="131" t="s">
        <v>12941</v>
      </c>
      <c r="F1317" s="140">
        <v>1039.08</v>
      </c>
    </row>
    <row r="1318" spans="2:6">
      <c r="B1318" s="139" t="s">
        <v>16922</v>
      </c>
      <c r="C1318" s="131" t="s">
        <v>19587</v>
      </c>
      <c r="D1318" s="131" t="s">
        <v>14047</v>
      </c>
      <c r="E1318" s="131" t="s">
        <v>12941</v>
      </c>
      <c r="F1318" s="140">
        <v>812.51</v>
      </c>
    </row>
    <row r="1319" spans="2:6">
      <c r="B1319" s="139">
        <v>324</v>
      </c>
      <c r="C1319" s="131" t="s">
        <v>12936</v>
      </c>
      <c r="D1319" s="131" t="s">
        <v>14048</v>
      </c>
      <c r="E1319" s="131" t="s">
        <v>12950</v>
      </c>
      <c r="F1319" s="140"/>
    </row>
    <row r="1320" spans="2:6">
      <c r="B1320" s="139" t="s">
        <v>16923</v>
      </c>
      <c r="C1320" s="131" t="s">
        <v>19588</v>
      </c>
      <c r="D1320" s="131" t="s">
        <v>14049</v>
      </c>
      <c r="E1320" s="131" t="s">
        <v>12808</v>
      </c>
      <c r="F1320" s="140">
        <v>42.53</v>
      </c>
    </row>
    <row r="1321" spans="2:6">
      <c r="B1321" s="139" t="s">
        <v>16924</v>
      </c>
      <c r="C1321" s="131" t="s">
        <v>19589</v>
      </c>
      <c r="D1321" s="131" t="s">
        <v>14050</v>
      </c>
      <c r="E1321" s="131" t="s">
        <v>12941</v>
      </c>
      <c r="F1321" s="140">
        <v>134.27000000000001</v>
      </c>
    </row>
    <row r="1322" spans="2:6">
      <c r="B1322" s="139" t="s">
        <v>16925</v>
      </c>
      <c r="C1322" s="131" t="s">
        <v>19590</v>
      </c>
      <c r="D1322" s="131" t="s">
        <v>14051</v>
      </c>
      <c r="E1322" s="131" t="s">
        <v>12941</v>
      </c>
      <c r="F1322" s="140">
        <v>168.66</v>
      </c>
    </row>
    <row r="1323" spans="2:6">
      <c r="B1323" s="139" t="s">
        <v>16926</v>
      </c>
      <c r="C1323" s="131" t="s">
        <v>19591</v>
      </c>
      <c r="D1323" s="131" t="s">
        <v>14052</v>
      </c>
      <c r="E1323" s="131" t="s">
        <v>12941</v>
      </c>
      <c r="F1323" s="140">
        <v>170.83</v>
      </c>
    </row>
    <row r="1324" spans="2:6">
      <c r="B1324" s="139" t="s">
        <v>16927</v>
      </c>
      <c r="C1324" s="131" t="s">
        <v>19592</v>
      </c>
      <c r="D1324" s="131" t="s">
        <v>14053</v>
      </c>
      <c r="E1324" s="131" t="s">
        <v>12941</v>
      </c>
      <c r="F1324" s="140">
        <v>173</v>
      </c>
    </row>
    <row r="1325" spans="2:6">
      <c r="B1325" s="139" t="s">
        <v>16928</v>
      </c>
      <c r="C1325" s="131" t="s">
        <v>19593</v>
      </c>
      <c r="D1325" s="131" t="s">
        <v>14054</v>
      </c>
      <c r="E1325" s="131" t="s">
        <v>12941</v>
      </c>
      <c r="F1325" s="140">
        <v>182.79</v>
      </c>
    </row>
    <row r="1326" spans="2:6">
      <c r="B1326" s="139" t="s">
        <v>16929</v>
      </c>
      <c r="C1326" s="131" t="s">
        <v>12936</v>
      </c>
      <c r="D1326" s="131" t="s">
        <v>14055</v>
      </c>
      <c r="E1326" s="131" t="s">
        <v>12393</v>
      </c>
      <c r="F1326" s="140">
        <v>76.83</v>
      </c>
    </row>
    <row r="1327" spans="2:6">
      <c r="B1327" s="139" t="s">
        <v>16930</v>
      </c>
      <c r="C1327" s="131" t="s">
        <v>19594</v>
      </c>
      <c r="D1327" s="131" t="s">
        <v>14056</v>
      </c>
      <c r="E1327" s="131" t="s">
        <v>12941</v>
      </c>
      <c r="F1327" s="140">
        <v>140.59</v>
      </c>
    </row>
    <row r="1328" spans="2:6">
      <c r="B1328" s="139" t="s">
        <v>16931</v>
      </c>
      <c r="C1328" s="131" t="s">
        <v>19595</v>
      </c>
      <c r="D1328" s="131" t="s">
        <v>14057</v>
      </c>
      <c r="E1328" s="131" t="s">
        <v>12941</v>
      </c>
      <c r="F1328" s="140">
        <v>140.59</v>
      </c>
    </row>
    <row r="1329" spans="2:6">
      <c r="B1329" s="139" t="s">
        <v>16932</v>
      </c>
      <c r="C1329" s="131" t="s">
        <v>19596</v>
      </c>
      <c r="D1329" s="131" t="s">
        <v>14058</v>
      </c>
      <c r="E1329" s="131" t="s">
        <v>12941</v>
      </c>
      <c r="F1329" s="140">
        <v>140.59</v>
      </c>
    </row>
    <row r="1330" spans="2:6">
      <c r="B1330" s="139" t="s">
        <v>16933</v>
      </c>
      <c r="C1330" s="131" t="s">
        <v>19597</v>
      </c>
      <c r="D1330" s="131" t="s">
        <v>14059</v>
      </c>
      <c r="E1330" s="131" t="s">
        <v>12941</v>
      </c>
      <c r="F1330" s="140">
        <v>140.59</v>
      </c>
    </row>
    <row r="1331" spans="2:6">
      <c r="B1331" s="139" t="s">
        <v>16934</v>
      </c>
      <c r="C1331" s="131" t="s">
        <v>19598</v>
      </c>
      <c r="D1331" s="131" t="s">
        <v>14060</v>
      </c>
      <c r="E1331" s="131" t="s">
        <v>12941</v>
      </c>
      <c r="F1331" s="140">
        <v>530.09</v>
      </c>
    </row>
    <row r="1332" spans="2:6">
      <c r="B1332" s="139" t="s">
        <v>16935</v>
      </c>
      <c r="C1332" s="131" t="s">
        <v>19599</v>
      </c>
      <c r="D1332" s="131" t="s">
        <v>14061</v>
      </c>
      <c r="E1332" s="131" t="s">
        <v>12941</v>
      </c>
      <c r="F1332" s="140">
        <v>533.79999999999995</v>
      </c>
    </row>
    <row r="1333" spans="2:6">
      <c r="B1333" s="139" t="s">
        <v>16936</v>
      </c>
      <c r="C1333" s="131" t="s">
        <v>19600</v>
      </c>
      <c r="D1333" s="131" t="s">
        <v>14062</v>
      </c>
      <c r="E1333" s="131" t="s">
        <v>12941</v>
      </c>
      <c r="F1333" s="140">
        <v>533.79999999999995</v>
      </c>
    </row>
    <row r="1334" spans="2:6">
      <c r="B1334" s="139" t="s">
        <v>16937</v>
      </c>
      <c r="C1334" s="131" t="s">
        <v>19601</v>
      </c>
      <c r="D1334" s="131" t="s">
        <v>14063</v>
      </c>
      <c r="E1334" s="131" t="s">
        <v>12941</v>
      </c>
      <c r="F1334" s="140">
        <v>558.83000000000004</v>
      </c>
    </row>
    <row r="1335" spans="2:6">
      <c r="B1335" s="139" t="s">
        <v>16938</v>
      </c>
      <c r="C1335" s="131" t="s">
        <v>19602</v>
      </c>
      <c r="D1335" s="131" t="s">
        <v>14064</v>
      </c>
      <c r="E1335" s="131" t="s">
        <v>12941</v>
      </c>
      <c r="F1335" s="140">
        <v>3465.16</v>
      </c>
    </row>
    <row r="1336" spans="2:6">
      <c r="B1336" s="139" t="s">
        <v>16939</v>
      </c>
      <c r="C1336" s="131" t="s">
        <v>19603</v>
      </c>
      <c r="D1336" s="131" t="s">
        <v>14065</v>
      </c>
      <c r="E1336" s="131" t="s">
        <v>12941</v>
      </c>
      <c r="F1336" s="140">
        <v>3635.66</v>
      </c>
    </row>
    <row r="1337" spans="2:6">
      <c r="B1337" s="139" t="s">
        <v>16940</v>
      </c>
      <c r="C1337" s="131" t="s">
        <v>19604</v>
      </c>
      <c r="D1337" s="131" t="s">
        <v>14066</v>
      </c>
      <c r="E1337" s="131" t="s">
        <v>12941</v>
      </c>
      <c r="F1337" s="140">
        <v>3806.16</v>
      </c>
    </row>
    <row r="1338" spans="2:6">
      <c r="B1338" s="139" t="s">
        <v>16941</v>
      </c>
      <c r="C1338" s="131" t="s">
        <v>19605</v>
      </c>
      <c r="D1338" s="131" t="s">
        <v>14067</v>
      </c>
      <c r="E1338" s="131" t="s">
        <v>12941</v>
      </c>
      <c r="F1338" s="140">
        <v>306.64</v>
      </c>
    </row>
    <row r="1339" spans="2:6">
      <c r="B1339" s="139" t="s">
        <v>16942</v>
      </c>
      <c r="C1339" s="131" t="s">
        <v>19606</v>
      </c>
      <c r="D1339" s="131" t="s">
        <v>14068</v>
      </c>
      <c r="E1339" s="131" t="s">
        <v>12941</v>
      </c>
      <c r="F1339" s="140">
        <v>269.62</v>
      </c>
    </row>
    <row r="1340" spans="2:6">
      <c r="B1340" s="139" t="s">
        <v>16943</v>
      </c>
      <c r="C1340" s="131" t="s">
        <v>19607</v>
      </c>
      <c r="D1340" s="131" t="s">
        <v>14069</v>
      </c>
      <c r="E1340" s="131" t="s">
        <v>12941</v>
      </c>
      <c r="F1340" s="140">
        <v>324.64</v>
      </c>
    </row>
    <row r="1341" spans="2:6">
      <c r="B1341" s="139" t="s">
        <v>16944</v>
      </c>
      <c r="C1341" s="131" t="s">
        <v>19608</v>
      </c>
      <c r="D1341" s="131" t="s">
        <v>14070</v>
      </c>
      <c r="E1341" s="131" t="s">
        <v>12941</v>
      </c>
      <c r="F1341" s="140">
        <v>287.62</v>
      </c>
    </row>
    <row r="1342" spans="2:6">
      <c r="B1342" s="139" t="s">
        <v>16945</v>
      </c>
      <c r="C1342" s="131" t="s">
        <v>19609</v>
      </c>
      <c r="D1342" s="131" t="s">
        <v>14071</v>
      </c>
      <c r="E1342" s="131" t="s">
        <v>12941</v>
      </c>
      <c r="F1342" s="140">
        <v>287.62</v>
      </c>
    </row>
    <row r="1343" spans="2:6">
      <c r="B1343" s="139" t="s">
        <v>16946</v>
      </c>
      <c r="C1343" s="131" t="s">
        <v>19610</v>
      </c>
      <c r="D1343" s="131" t="s">
        <v>14072</v>
      </c>
      <c r="E1343" s="131" t="s">
        <v>12941</v>
      </c>
      <c r="F1343" s="140">
        <v>290.51</v>
      </c>
    </row>
    <row r="1344" spans="2:6">
      <c r="B1344" s="139" t="s">
        <v>16947</v>
      </c>
      <c r="C1344" s="131" t="s">
        <v>19611</v>
      </c>
      <c r="D1344" s="131" t="s">
        <v>14073</v>
      </c>
      <c r="E1344" s="131" t="s">
        <v>12941</v>
      </c>
      <c r="F1344" s="140">
        <v>674.09</v>
      </c>
    </row>
    <row r="1345" spans="2:6">
      <c r="B1345" s="139" t="s">
        <v>16948</v>
      </c>
      <c r="C1345" s="131" t="s">
        <v>19612</v>
      </c>
      <c r="D1345" s="131" t="s">
        <v>14074</v>
      </c>
      <c r="E1345" s="131" t="s">
        <v>12941</v>
      </c>
      <c r="F1345" s="140">
        <v>677.8</v>
      </c>
    </row>
    <row r="1346" spans="2:6">
      <c r="B1346" s="139" t="s">
        <v>16949</v>
      </c>
      <c r="C1346" s="131" t="s">
        <v>19613</v>
      </c>
      <c r="D1346" s="131" t="s">
        <v>14075</v>
      </c>
      <c r="E1346" s="131" t="s">
        <v>12941</v>
      </c>
      <c r="F1346" s="140">
        <v>677.8</v>
      </c>
    </row>
    <row r="1347" spans="2:6">
      <c r="B1347" s="139" t="s">
        <v>16950</v>
      </c>
      <c r="C1347" s="131" t="s">
        <v>19614</v>
      </c>
      <c r="D1347" s="131" t="s">
        <v>14076</v>
      </c>
      <c r="E1347" s="131" t="s">
        <v>12941</v>
      </c>
      <c r="F1347" s="140">
        <v>567.73</v>
      </c>
    </row>
    <row r="1348" spans="2:6">
      <c r="B1348" s="139" t="s">
        <v>16951</v>
      </c>
      <c r="C1348" s="131" t="s">
        <v>19615</v>
      </c>
      <c r="D1348" s="131" t="s">
        <v>14077</v>
      </c>
      <c r="E1348" s="131" t="s">
        <v>12941</v>
      </c>
      <c r="F1348" s="140">
        <v>438.53</v>
      </c>
    </row>
    <row r="1349" spans="2:6">
      <c r="B1349" s="139" t="s">
        <v>16952</v>
      </c>
      <c r="C1349" s="131" t="s">
        <v>19616</v>
      </c>
      <c r="D1349" s="131" t="s">
        <v>14078</v>
      </c>
      <c r="E1349" s="131" t="s">
        <v>12808</v>
      </c>
      <c r="F1349" s="140">
        <v>64.290000000000006</v>
      </c>
    </row>
    <row r="1350" spans="2:6">
      <c r="B1350" s="139" t="s">
        <v>16953</v>
      </c>
      <c r="C1350" s="131" t="s">
        <v>19617</v>
      </c>
      <c r="D1350" s="131" t="s">
        <v>14079</v>
      </c>
      <c r="E1350" s="131" t="s">
        <v>13129</v>
      </c>
      <c r="F1350" s="140">
        <v>33.130000000000003</v>
      </c>
    </row>
    <row r="1351" spans="2:6">
      <c r="B1351" s="139" t="s">
        <v>16954</v>
      </c>
      <c r="C1351" s="131" t="s">
        <v>19618</v>
      </c>
      <c r="D1351" s="131" t="s">
        <v>14080</v>
      </c>
      <c r="E1351" s="131" t="s">
        <v>13129</v>
      </c>
      <c r="F1351" s="140">
        <v>35.67</v>
      </c>
    </row>
    <row r="1352" spans="2:6">
      <c r="B1352" s="139">
        <v>325</v>
      </c>
      <c r="C1352" s="131" t="s">
        <v>12936</v>
      </c>
      <c r="D1352" s="131" t="s">
        <v>14081</v>
      </c>
      <c r="E1352" s="131" t="s">
        <v>12950</v>
      </c>
      <c r="F1352" s="140"/>
    </row>
    <row r="1353" spans="2:6">
      <c r="B1353" s="139" t="s">
        <v>16955</v>
      </c>
      <c r="C1353" s="131" t="s">
        <v>12936</v>
      </c>
      <c r="D1353" s="131" t="s">
        <v>14082</v>
      </c>
      <c r="E1353" s="131" t="s">
        <v>57</v>
      </c>
      <c r="F1353" s="140">
        <v>10.77</v>
      </c>
    </row>
    <row r="1354" spans="2:6">
      <c r="B1354" s="139" t="s">
        <v>16956</v>
      </c>
      <c r="C1354" s="131" t="s">
        <v>19619</v>
      </c>
      <c r="D1354" s="131" t="s">
        <v>14083</v>
      </c>
      <c r="E1354" s="131" t="s">
        <v>57</v>
      </c>
      <c r="F1354" s="140">
        <v>28.75</v>
      </c>
    </row>
    <row r="1355" spans="2:6">
      <c r="B1355" s="139" t="s">
        <v>16957</v>
      </c>
      <c r="C1355" s="131" t="s">
        <v>19620</v>
      </c>
      <c r="D1355" s="131" t="s">
        <v>14084</v>
      </c>
      <c r="E1355" s="131" t="s">
        <v>57</v>
      </c>
      <c r="F1355" s="140">
        <v>8.9700000000000006</v>
      </c>
    </row>
    <row r="1356" spans="2:6">
      <c r="B1356" s="139" t="s">
        <v>16958</v>
      </c>
      <c r="C1356" s="131" t="s">
        <v>19621</v>
      </c>
      <c r="D1356" s="131" t="s">
        <v>14085</v>
      </c>
      <c r="E1356" s="131" t="s">
        <v>14086</v>
      </c>
      <c r="F1356" s="140">
        <v>2</v>
      </c>
    </row>
    <row r="1357" spans="2:6">
      <c r="B1357" s="139" t="s">
        <v>16959</v>
      </c>
      <c r="C1357" s="131" t="s">
        <v>19622</v>
      </c>
      <c r="D1357" s="131" t="s">
        <v>14087</v>
      </c>
      <c r="E1357" s="131" t="s">
        <v>14086</v>
      </c>
      <c r="F1357" s="140">
        <v>1.7</v>
      </c>
    </row>
    <row r="1358" spans="2:6">
      <c r="B1358" s="139" t="s">
        <v>16960</v>
      </c>
      <c r="C1358" s="131" t="s">
        <v>12936</v>
      </c>
      <c r="D1358" s="131" t="s">
        <v>14088</v>
      </c>
      <c r="E1358" s="131" t="s">
        <v>12630</v>
      </c>
      <c r="F1358" s="140">
        <v>43.26</v>
      </c>
    </row>
    <row r="1359" spans="2:6">
      <c r="B1359" s="139" t="s">
        <v>16961</v>
      </c>
      <c r="C1359" s="131" t="s">
        <v>19623</v>
      </c>
      <c r="D1359" s="131" t="s">
        <v>14089</v>
      </c>
      <c r="E1359" s="131" t="s">
        <v>12630</v>
      </c>
      <c r="F1359" s="140">
        <v>32.07</v>
      </c>
    </row>
    <row r="1360" spans="2:6">
      <c r="B1360" s="139" t="s">
        <v>16962</v>
      </c>
      <c r="C1360" s="131" t="s">
        <v>19624</v>
      </c>
      <c r="D1360" s="131" t="s">
        <v>14090</v>
      </c>
      <c r="E1360" s="131" t="s">
        <v>12630</v>
      </c>
      <c r="F1360" s="140">
        <v>36.090000000000003</v>
      </c>
    </row>
    <row r="1361" spans="2:6">
      <c r="B1361" s="139" t="s">
        <v>16963</v>
      </c>
      <c r="C1361" s="131" t="s">
        <v>19625</v>
      </c>
      <c r="D1361" s="131" t="s">
        <v>14091</v>
      </c>
      <c r="E1361" s="131" t="s">
        <v>12630</v>
      </c>
      <c r="F1361" s="140">
        <v>39.56</v>
      </c>
    </row>
    <row r="1362" spans="2:6">
      <c r="B1362" s="139" t="s">
        <v>16964</v>
      </c>
      <c r="C1362" s="131" t="s">
        <v>19626</v>
      </c>
      <c r="D1362" s="131" t="s">
        <v>14092</v>
      </c>
      <c r="E1362" s="131" t="s">
        <v>12630</v>
      </c>
      <c r="F1362" s="140">
        <v>40.78</v>
      </c>
    </row>
    <row r="1363" spans="2:6">
      <c r="B1363" s="139" t="s">
        <v>16965</v>
      </c>
      <c r="C1363" s="131" t="s">
        <v>19627</v>
      </c>
      <c r="D1363" s="131" t="s">
        <v>14093</v>
      </c>
      <c r="E1363" s="131" t="s">
        <v>12630</v>
      </c>
      <c r="F1363" s="140">
        <v>41.42</v>
      </c>
    </row>
    <row r="1364" spans="2:6">
      <c r="B1364" s="139" t="s">
        <v>16966</v>
      </c>
      <c r="C1364" s="131" t="s">
        <v>19628</v>
      </c>
      <c r="D1364" s="131" t="s">
        <v>14094</v>
      </c>
      <c r="E1364" s="131" t="s">
        <v>12630</v>
      </c>
      <c r="F1364" s="140">
        <v>90.62</v>
      </c>
    </row>
    <row r="1365" spans="2:6">
      <c r="B1365" s="139" t="s">
        <v>16967</v>
      </c>
      <c r="C1365" s="131" t="s">
        <v>12936</v>
      </c>
      <c r="D1365" s="131" t="s">
        <v>14095</v>
      </c>
      <c r="E1365" s="131" t="s">
        <v>12630</v>
      </c>
      <c r="F1365" s="140">
        <v>75.7</v>
      </c>
    </row>
    <row r="1366" spans="2:6">
      <c r="B1366" s="139" t="s">
        <v>16968</v>
      </c>
      <c r="C1366" s="131" t="s">
        <v>12936</v>
      </c>
      <c r="D1366" s="131" t="s">
        <v>14096</v>
      </c>
      <c r="E1366" s="131" t="s">
        <v>12630</v>
      </c>
      <c r="F1366" s="140">
        <v>63.77</v>
      </c>
    </row>
    <row r="1367" spans="2:6">
      <c r="B1367" s="139" t="s">
        <v>16969</v>
      </c>
      <c r="C1367" s="131" t="s">
        <v>19629</v>
      </c>
      <c r="D1367" s="131" t="s">
        <v>14097</v>
      </c>
      <c r="E1367" s="131" t="s">
        <v>12630</v>
      </c>
      <c r="F1367" s="140">
        <v>41.15</v>
      </c>
    </row>
    <row r="1368" spans="2:6">
      <c r="B1368" s="139" t="s">
        <v>16970</v>
      </c>
      <c r="C1368" s="131" t="s">
        <v>19630</v>
      </c>
      <c r="D1368" s="131" t="s">
        <v>14098</v>
      </c>
      <c r="E1368" s="131" t="s">
        <v>57</v>
      </c>
      <c r="F1368" s="140">
        <v>427.5</v>
      </c>
    </row>
    <row r="1369" spans="2:6">
      <c r="B1369" s="139" t="s">
        <v>16971</v>
      </c>
      <c r="C1369" s="131" t="s">
        <v>19631</v>
      </c>
      <c r="D1369" s="131" t="s">
        <v>14099</v>
      </c>
      <c r="E1369" s="131" t="s">
        <v>57</v>
      </c>
      <c r="F1369" s="140">
        <v>440.75</v>
      </c>
    </row>
    <row r="1370" spans="2:6">
      <c r="B1370" s="139" t="s">
        <v>16972</v>
      </c>
      <c r="C1370" s="131" t="s">
        <v>19632</v>
      </c>
      <c r="D1370" s="131" t="s">
        <v>14100</v>
      </c>
      <c r="E1370" s="131" t="s">
        <v>57</v>
      </c>
      <c r="F1370" s="140">
        <v>462.67</v>
      </c>
    </row>
    <row r="1371" spans="2:6">
      <c r="B1371" s="139" t="s">
        <v>16973</v>
      </c>
      <c r="C1371" s="131" t="s">
        <v>19633</v>
      </c>
      <c r="D1371" s="131" t="s">
        <v>14101</v>
      </c>
      <c r="E1371" s="131" t="s">
        <v>57</v>
      </c>
      <c r="F1371" s="140">
        <v>471.13</v>
      </c>
    </row>
    <row r="1372" spans="2:6">
      <c r="B1372" s="139" t="s">
        <v>16974</v>
      </c>
      <c r="C1372" s="131" t="s">
        <v>19634</v>
      </c>
      <c r="D1372" s="131" t="s">
        <v>14102</v>
      </c>
      <c r="E1372" s="131" t="s">
        <v>57</v>
      </c>
      <c r="F1372" s="140">
        <v>489.2</v>
      </c>
    </row>
    <row r="1373" spans="2:6">
      <c r="B1373" s="139" t="s">
        <v>16975</v>
      </c>
      <c r="C1373" s="131" t="s">
        <v>12936</v>
      </c>
      <c r="D1373" s="131" t="s">
        <v>14103</v>
      </c>
      <c r="E1373" s="131" t="s">
        <v>57</v>
      </c>
      <c r="F1373" s="140">
        <v>307.57</v>
      </c>
    </row>
    <row r="1374" spans="2:6">
      <c r="B1374" s="139" t="s">
        <v>16976</v>
      </c>
      <c r="C1374" s="131" t="s">
        <v>12936</v>
      </c>
      <c r="D1374" s="131" t="s">
        <v>14104</v>
      </c>
      <c r="E1374" s="131" t="s">
        <v>57</v>
      </c>
      <c r="F1374" s="140">
        <v>313.35000000000002</v>
      </c>
    </row>
    <row r="1375" spans="2:6">
      <c r="B1375" s="139" t="s">
        <v>16977</v>
      </c>
      <c r="C1375" s="131" t="s">
        <v>12936</v>
      </c>
      <c r="D1375" s="131" t="s">
        <v>14105</v>
      </c>
      <c r="E1375" s="131" t="s">
        <v>57</v>
      </c>
      <c r="F1375" s="140">
        <v>332.98</v>
      </c>
    </row>
    <row r="1376" spans="2:6">
      <c r="B1376" s="139" t="s">
        <v>16978</v>
      </c>
      <c r="C1376" s="131" t="s">
        <v>12936</v>
      </c>
      <c r="D1376" s="131" t="s">
        <v>14106</v>
      </c>
      <c r="E1376" s="131" t="s">
        <v>57</v>
      </c>
      <c r="F1376" s="140">
        <v>354.35</v>
      </c>
    </row>
    <row r="1377" spans="2:6">
      <c r="B1377" s="139" t="s">
        <v>16979</v>
      </c>
      <c r="C1377" s="131" t="s">
        <v>12936</v>
      </c>
      <c r="D1377" s="131" t="s">
        <v>14107</v>
      </c>
      <c r="E1377" s="131" t="s">
        <v>57</v>
      </c>
      <c r="F1377" s="140">
        <v>368.79</v>
      </c>
    </row>
    <row r="1378" spans="2:6">
      <c r="B1378" s="139" t="s">
        <v>16980</v>
      </c>
      <c r="C1378" s="131" t="s">
        <v>12936</v>
      </c>
      <c r="D1378" s="131" t="s">
        <v>14108</v>
      </c>
      <c r="E1378" s="131" t="s">
        <v>57</v>
      </c>
      <c r="F1378" s="140">
        <v>379.76</v>
      </c>
    </row>
    <row r="1379" spans="2:6">
      <c r="B1379" s="139" t="s">
        <v>16981</v>
      </c>
      <c r="C1379" s="131" t="s">
        <v>19635</v>
      </c>
      <c r="D1379" s="131" t="s">
        <v>14109</v>
      </c>
      <c r="E1379" s="131" t="s">
        <v>57</v>
      </c>
      <c r="F1379" s="140">
        <v>332.63</v>
      </c>
    </row>
    <row r="1380" spans="2:6">
      <c r="B1380" s="139" t="s">
        <v>16982</v>
      </c>
      <c r="C1380" s="131" t="s">
        <v>19636</v>
      </c>
      <c r="D1380" s="131" t="s">
        <v>14110</v>
      </c>
      <c r="E1380" s="131" t="s">
        <v>57</v>
      </c>
      <c r="F1380" s="140">
        <v>338.51</v>
      </c>
    </row>
    <row r="1381" spans="2:6">
      <c r="B1381" s="139" t="s">
        <v>16983</v>
      </c>
      <c r="C1381" s="131" t="s">
        <v>19637</v>
      </c>
      <c r="D1381" s="131" t="s">
        <v>14111</v>
      </c>
      <c r="E1381" s="131" t="s">
        <v>57</v>
      </c>
      <c r="F1381" s="140">
        <v>358.5</v>
      </c>
    </row>
    <row r="1382" spans="2:6">
      <c r="B1382" s="139" t="s">
        <v>16984</v>
      </c>
      <c r="C1382" s="131" t="s">
        <v>19638</v>
      </c>
      <c r="D1382" s="131" t="s">
        <v>14112</v>
      </c>
      <c r="E1382" s="131" t="s">
        <v>57</v>
      </c>
      <c r="F1382" s="140">
        <v>380.26</v>
      </c>
    </row>
    <row r="1383" spans="2:6">
      <c r="B1383" s="139" t="s">
        <v>16985</v>
      </c>
      <c r="C1383" s="131" t="s">
        <v>19639</v>
      </c>
      <c r="D1383" s="131" t="s">
        <v>14113</v>
      </c>
      <c r="E1383" s="131" t="s">
        <v>57</v>
      </c>
      <c r="F1383" s="140">
        <v>394.96</v>
      </c>
    </row>
    <row r="1384" spans="2:6">
      <c r="B1384" s="139" t="s">
        <v>16986</v>
      </c>
      <c r="C1384" s="131" t="s">
        <v>19640</v>
      </c>
      <c r="D1384" s="131" t="s">
        <v>14114</v>
      </c>
      <c r="E1384" s="131" t="s">
        <v>57</v>
      </c>
      <c r="F1384" s="140">
        <v>406.13</v>
      </c>
    </row>
    <row r="1385" spans="2:6">
      <c r="B1385" s="139" t="s">
        <v>16987</v>
      </c>
      <c r="C1385" s="131" t="s">
        <v>19641</v>
      </c>
      <c r="D1385" s="131" t="s">
        <v>14115</v>
      </c>
      <c r="E1385" s="131" t="s">
        <v>57</v>
      </c>
      <c r="F1385" s="140">
        <v>357.81</v>
      </c>
    </row>
    <row r="1386" spans="2:6">
      <c r="B1386" s="139" t="s">
        <v>16988</v>
      </c>
      <c r="C1386" s="131" t="s">
        <v>19642</v>
      </c>
      <c r="D1386" s="131" t="s">
        <v>14116</v>
      </c>
      <c r="E1386" s="131" t="s">
        <v>57</v>
      </c>
      <c r="F1386" s="140">
        <v>363.48</v>
      </c>
    </row>
    <row r="1387" spans="2:6">
      <c r="B1387" s="139" t="s">
        <v>16989</v>
      </c>
      <c r="C1387" s="131" t="s">
        <v>19643</v>
      </c>
      <c r="D1387" s="131" t="s">
        <v>14117</v>
      </c>
      <c r="E1387" s="131" t="s">
        <v>57</v>
      </c>
      <c r="F1387" s="140">
        <v>382.76</v>
      </c>
    </row>
    <row r="1388" spans="2:6">
      <c r="B1388" s="139" t="s">
        <v>16990</v>
      </c>
      <c r="C1388" s="131" t="s">
        <v>19644</v>
      </c>
      <c r="D1388" s="131" t="s">
        <v>14118</v>
      </c>
      <c r="E1388" s="131" t="s">
        <v>57</v>
      </c>
      <c r="F1388" s="140">
        <v>403.74</v>
      </c>
    </row>
    <row r="1389" spans="2:6">
      <c r="B1389" s="139" t="s">
        <v>16991</v>
      </c>
      <c r="C1389" s="131" t="s">
        <v>19645</v>
      </c>
      <c r="D1389" s="131" t="s">
        <v>14119</v>
      </c>
      <c r="E1389" s="131" t="s">
        <v>57</v>
      </c>
      <c r="F1389" s="140">
        <v>417.91</v>
      </c>
    </row>
    <row r="1390" spans="2:6">
      <c r="B1390" s="139" t="s">
        <v>16992</v>
      </c>
      <c r="C1390" s="131" t="s">
        <v>19646</v>
      </c>
      <c r="D1390" s="131" t="s">
        <v>14120</v>
      </c>
      <c r="E1390" s="131" t="s">
        <v>57</v>
      </c>
      <c r="F1390" s="140">
        <v>417.72</v>
      </c>
    </row>
    <row r="1391" spans="2:6">
      <c r="B1391" s="139" t="s">
        <v>16993</v>
      </c>
      <c r="C1391" s="131" t="s">
        <v>19647</v>
      </c>
      <c r="D1391" s="131" t="s">
        <v>14121</v>
      </c>
      <c r="E1391" s="131" t="s">
        <v>57</v>
      </c>
      <c r="F1391" s="140">
        <v>406.13</v>
      </c>
    </row>
    <row r="1392" spans="2:6">
      <c r="B1392" s="139" t="s">
        <v>16994</v>
      </c>
      <c r="C1392" s="131" t="s">
        <v>19648</v>
      </c>
      <c r="D1392" s="131" t="s">
        <v>14122</v>
      </c>
      <c r="E1392" s="131" t="s">
        <v>57</v>
      </c>
      <c r="F1392" s="140">
        <v>416.05</v>
      </c>
    </row>
    <row r="1393" spans="2:6">
      <c r="B1393" s="139" t="s">
        <v>16995</v>
      </c>
      <c r="C1393" s="131" t="s">
        <v>19649</v>
      </c>
      <c r="D1393" s="131" t="s">
        <v>14123</v>
      </c>
      <c r="E1393" s="131" t="s">
        <v>57</v>
      </c>
      <c r="F1393" s="140">
        <v>419.59</v>
      </c>
    </row>
    <row r="1394" spans="2:6">
      <c r="B1394" s="139" t="s">
        <v>16996</v>
      </c>
      <c r="C1394" s="131" t="s">
        <v>19650</v>
      </c>
      <c r="D1394" s="131" t="s">
        <v>14124</v>
      </c>
      <c r="E1394" s="131" t="s">
        <v>57</v>
      </c>
      <c r="F1394" s="140">
        <v>427.04</v>
      </c>
    </row>
    <row r="1395" spans="2:6">
      <c r="B1395" s="139" t="s">
        <v>16997</v>
      </c>
      <c r="C1395" s="131" t="s">
        <v>19651</v>
      </c>
      <c r="D1395" s="131" t="s">
        <v>14125</v>
      </c>
      <c r="E1395" s="131" t="s">
        <v>57</v>
      </c>
      <c r="F1395" s="140">
        <v>403.98</v>
      </c>
    </row>
    <row r="1396" spans="2:6">
      <c r="B1396" s="139" t="s">
        <v>16998</v>
      </c>
      <c r="C1396" s="131" t="s">
        <v>19652</v>
      </c>
      <c r="D1396" s="131" t="s">
        <v>14126</v>
      </c>
      <c r="E1396" s="131" t="s">
        <v>57</v>
      </c>
      <c r="F1396" s="140">
        <v>334</v>
      </c>
    </row>
    <row r="1397" spans="2:6">
      <c r="B1397" s="139" t="s">
        <v>16999</v>
      </c>
      <c r="C1397" s="131" t="s">
        <v>19653</v>
      </c>
      <c r="D1397" s="131" t="s">
        <v>14127</v>
      </c>
      <c r="E1397" s="131" t="s">
        <v>57</v>
      </c>
      <c r="F1397" s="140">
        <v>346.47</v>
      </c>
    </row>
    <row r="1398" spans="2:6">
      <c r="B1398" s="139" t="s">
        <v>17000</v>
      </c>
      <c r="C1398" s="131" t="s">
        <v>19654</v>
      </c>
      <c r="D1398" s="131" t="s">
        <v>14128</v>
      </c>
      <c r="E1398" s="131" t="s">
        <v>12630</v>
      </c>
      <c r="F1398" s="140">
        <v>73.84</v>
      </c>
    </row>
    <row r="1399" spans="2:6">
      <c r="B1399" s="139">
        <v>326</v>
      </c>
      <c r="C1399" s="131" t="s">
        <v>12936</v>
      </c>
      <c r="D1399" s="131" t="s">
        <v>14129</v>
      </c>
      <c r="E1399" s="131" t="s">
        <v>12950</v>
      </c>
      <c r="F1399" s="140"/>
    </row>
    <row r="1400" spans="2:6">
      <c r="B1400" s="139" t="s">
        <v>17001</v>
      </c>
      <c r="C1400" s="131" t="s">
        <v>19655</v>
      </c>
      <c r="D1400" s="131" t="s">
        <v>14130</v>
      </c>
      <c r="E1400" s="131" t="s">
        <v>14131</v>
      </c>
      <c r="F1400" s="140">
        <v>51.64</v>
      </c>
    </row>
    <row r="1401" spans="2:6">
      <c r="B1401" s="139" t="s">
        <v>17002</v>
      </c>
      <c r="C1401" s="131" t="s">
        <v>19656</v>
      </c>
      <c r="D1401" s="131" t="s">
        <v>14132</v>
      </c>
      <c r="E1401" s="131" t="s">
        <v>12630</v>
      </c>
      <c r="F1401" s="140">
        <v>143.30000000000001</v>
      </c>
    </row>
    <row r="1402" spans="2:6">
      <c r="B1402" s="139" t="s">
        <v>17003</v>
      </c>
      <c r="C1402" s="131" t="s">
        <v>19657</v>
      </c>
      <c r="D1402" s="131" t="s">
        <v>14133</v>
      </c>
      <c r="E1402" s="131" t="s">
        <v>57</v>
      </c>
      <c r="F1402" s="140">
        <v>2832.47</v>
      </c>
    </row>
    <row r="1403" spans="2:6">
      <c r="B1403" s="139" t="s">
        <v>17004</v>
      </c>
      <c r="C1403" s="131" t="s">
        <v>19658</v>
      </c>
      <c r="D1403" s="131" t="s">
        <v>14134</v>
      </c>
      <c r="E1403" s="131" t="s">
        <v>57</v>
      </c>
      <c r="F1403" s="140">
        <v>321.88</v>
      </c>
    </row>
    <row r="1404" spans="2:6">
      <c r="B1404" s="139" t="s">
        <v>17005</v>
      </c>
      <c r="C1404" s="131" t="s">
        <v>19659</v>
      </c>
      <c r="D1404" s="131" t="s">
        <v>14135</v>
      </c>
      <c r="E1404" s="131" t="s">
        <v>57</v>
      </c>
      <c r="F1404" s="140">
        <v>551.70000000000005</v>
      </c>
    </row>
    <row r="1405" spans="2:6">
      <c r="B1405" s="139" t="s">
        <v>17006</v>
      </c>
      <c r="C1405" s="131" t="s">
        <v>19660</v>
      </c>
      <c r="D1405" s="131" t="s">
        <v>14136</v>
      </c>
      <c r="E1405" s="131" t="s">
        <v>12808</v>
      </c>
      <c r="F1405" s="140">
        <v>6.74</v>
      </c>
    </row>
    <row r="1406" spans="2:6">
      <c r="B1406" s="139" t="s">
        <v>17007</v>
      </c>
      <c r="C1406" s="131" t="s">
        <v>19661</v>
      </c>
      <c r="D1406" s="131" t="s">
        <v>14137</v>
      </c>
      <c r="E1406" s="131" t="s">
        <v>12808</v>
      </c>
      <c r="F1406" s="140">
        <v>3.99</v>
      </c>
    </row>
    <row r="1407" spans="2:6">
      <c r="B1407" s="139" t="s">
        <v>17008</v>
      </c>
      <c r="C1407" s="131" t="s">
        <v>19662</v>
      </c>
      <c r="D1407" s="131" t="s">
        <v>14138</v>
      </c>
      <c r="E1407" s="131" t="s">
        <v>12941</v>
      </c>
      <c r="F1407" s="140">
        <v>9.48</v>
      </c>
    </row>
    <row r="1408" spans="2:6">
      <c r="B1408" s="139" t="s">
        <v>17009</v>
      </c>
      <c r="C1408" s="131" t="s">
        <v>19663</v>
      </c>
      <c r="D1408" s="131" t="s">
        <v>14139</v>
      </c>
      <c r="E1408" s="131" t="s">
        <v>13098</v>
      </c>
      <c r="F1408" s="140">
        <v>9.89</v>
      </c>
    </row>
    <row r="1409" spans="2:6">
      <c r="B1409" s="139">
        <v>327</v>
      </c>
      <c r="C1409" s="131" t="s">
        <v>12936</v>
      </c>
      <c r="D1409" s="131" t="s">
        <v>14140</v>
      </c>
      <c r="E1409" s="131" t="s">
        <v>12950</v>
      </c>
      <c r="F1409" s="140"/>
    </row>
    <row r="1410" spans="2:6">
      <c r="B1410" s="139" t="s">
        <v>17010</v>
      </c>
      <c r="C1410" s="131" t="s">
        <v>19664</v>
      </c>
      <c r="D1410" s="131" t="s">
        <v>14141</v>
      </c>
      <c r="E1410" s="131" t="s">
        <v>12630</v>
      </c>
      <c r="F1410" s="140">
        <v>196</v>
      </c>
    </row>
    <row r="1411" spans="2:6">
      <c r="B1411" s="139" t="s">
        <v>17011</v>
      </c>
      <c r="C1411" s="131" t="s">
        <v>19665</v>
      </c>
      <c r="D1411" s="131" t="s">
        <v>14142</v>
      </c>
      <c r="E1411" s="131" t="s">
        <v>12630</v>
      </c>
      <c r="F1411" s="140">
        <v>224</v>
      </c>
    </row>
    <row r="1412" spans="2:6">
      <c r="B1412" s="139" t="s">
        <v>17012</v>
      </c>
      <c r="C1412" s="131" t="s">
        <v>19666</v>
      </c>
      <c r="D1412" s="131" t="s">
        <v>14143</v>
      </c>
      <c r="E1412" s="131" t="s">
        <v>12630</v>
      </c>
      <c r="F1412" s="140">
        <v>252</v>
      </c>
    </row>
    <row r="1413" spans="2:6">
      <c r="B1413" s="139" t="s">
        <v>17013</v>
      </c>
      <c r="C1413" s="131" t="s">
        <v>19667</v>
      </c>
      <c r="D1413" s="131" t="s">
        <v>14144</v>
      </c>
      <c r="E1413" s="131" t="s">
        <v>12630</v>
      </c>
      <c r="F1413" s="140">
        <v>135.80000000000001</v>
      </c>
    </row>
    <row r="1414" spans="2:6">
      <c r="B1414" s="139" t="s">
        <v>17014</v>
      </c>
      <c r="C1414" s="131" t="s">
        <v>19668</v>
      </c>
      <c r="D1414" s="131" t="s">
        <v>14145</v>
      </c>
      <c r="E1414" s="131" t="s">
        <v>12630</v>
      </c>
      <c r="F1414" s="140">
        <v>144.19999999999999</v>
      </c>
    </row>
    <row r="1415" spans="2:6">
      <c r="B1415" s="139" t="s">
        <v>17015</v>
      </c>
      <c r="C1415" s="131" t="s">
        <v>19669</v>
      </c>
      <c r="D1415" s="131" t="s">
        <v>14146</v>
      </c>
      <c r="E1415" s="131" t="s">
        <v>12630</v>
      </c>
      <c r="F1415" s="140">
        <v>154</v>
      </c>
    </row>
    <row r="1416" spans="2:6">
      <c r="B1416" s="139" t="s">
        <v>17016</v>
      </c>
      <c r="C1416" s="131" t="s">
        <v>19670</v>
      </c>
      <c r="D1416" s="131" t="s">
        <v>14147</v>
      </c>
      <c r="E1416" s="131" t="s">
        <v>12630</v>
      </c>
      <c r="F1416" s="140">
        <v>159.6</v>
      </c>
    </row>
    <row r="1417" spans="2:6">
      <c r="B1417" s="139" t="s">
        <v>17017</v>
      </c>
      <c r="C1417" s="131" t="s">
        <v>19671</v>
      </c>
      <c r="D1417" s="131" t="s">
        <v>14148</v>
      </c>
      <c r="E1417" s="131" t="s">
        <v>12630</v>
      </c>
      <c r="F1417" s="140">
        <v>210</v>
      </c>
    </row>
    <row r="1418" spans="2:6">
      <c r="B1418" s="139" t="s">
        <v>17018</v>
      </c>
      <c r="C1418" s="131" t="s">
        <v>19672</v>
      </c>
      <c r="D1418" s="131" t="s">
        <v>14149</v>
      </c>
      <c r="E1418" s="131" t="s">
        <v>12630</v>
      </c>
      <c r="F1418" s="140">
        <v>224</v>
      </c>
    </row>
    <row r="1419" spans="2:6">
      <c r="B1419" s="139" t="s">
        <v>17019</v>
      </c>
      <c r="C1419" s="131" t="s">
        <v>19673</v>
      </c>
      <c r="D1419" s="131" t="s">
        <v>14150</v>
      </c>
      <c r="E1419" s="131" t="s">
        <v>12630</v>
      </c>
      <c r="F1419" s="140">
        <v>238</v>
      </c>
    </row>
    <row r="1420" spans="2:6">
      <c r="B1420" s="139" t="s">
        <v>17020</v>
      </c>
      <c r="C1420" s="131" t="s">
        <v>19674</v>
      </c>
      <c r="D1420" s="131" t="s">
        <v>14151</v>
      </c>
      <c r="E1420" s="131" t="s">
        <v>12630</v>
      </c>
      <c r="F1420" s="140">
        <v>196</v>
      </c>
    </row>
    <row r="1421" spans="2:6">
      <c r="B1421" s="139" t="s">
        <v>17021</v>
      </c>
      <c r="C1421" s="131" t="s">
        <v>19675</v>
      </c>
      <c r="D1421" s="131" t="s">
        <v>14152</v>
      </c>
      <c r="E1421" s="131" t="s">
        <v>12630</v>
      </c>
      <c r="F1421" s="140">
        <v>255</v>
      </c>
    </row>
    <row r="1422" spans="2:6">
      <c r="B1422" s="139" t="s">
        <v>17022</v>
      </c>
      <c r="C1422" s="131" t="s">
        <v>19676</v>
      </c>
      <c r="D1422" s="131" t="s">
        <v>14153</v>
      </c>
      <c r="E1422" s="131" t="s">
        <v>12630</v>
      </c>
      <c r="F1422" s="140">
        <v>279.67</v>
      </c>
    </row>
    <row r="1423" spans="2:6">
      <c r="B1423" s="139" t="s">
        <v>17023</v>
      </c>
      <c r="C1423" s="131" t="s">
        <v>19677</v>
      </c>
      <c r="D1423" s="131" t="s">
        <v>14154</v>
      </c>
      <c r="E1423" s="131" t="s">
        <v>12630</v>
      </c>
      <c r="F1423" s="140">
        <v>304.35000000000002</v>
      </c>
    </row>
    <row r="1424" spans="2:6">
      <c r="B1424" s="139" t="s">
        <v>17024</v>
      </c>
      <c r="C1424" s="131" t="s">
        <v>19678</v>
      </c>
      <c r="D1424" s="131" t="s">
        <v>14155</v>
      </c>
      <c r="E1424" s="131" t="s">
        <v>12630</v>
      </c>
      <c r="F1424" s="140">
        <v>345.47</v>
      </c>
    </row>
    <row r="1425" spans="2:6">
      <c r="B1425" s="139" t="s">
        <v>17025</v>
      </c>
      <c r="C1425" s="131" t="s">
        <v>19679</v>
      </c>
      <c r="D1425" s="131" t="s">
        <v>14156</v>
      </c>
      <c r="E1425" s="131" t="s">
        <v>13098</v>
      </c>
      <c r="F1425" s="140">
        <v>10.5</v>
      </c>
    </row>
    <row r="1426" spans="2:6">
      <c r="B1426" s="139" t="s">
        <v>17026</v>
      </c>
      <c r="C1426" s="131" t="s">
        <v>19680</v>
      </c>
      <c r="D1426" s="131" t="s">
        <v>14157</v>
      </c>
      <c r="E1426" s="131" t="s">
        <v>13098</v>
      </c>
      <c r="F1426" s="140">
        <v>10.5</v>
      </c>
    </row>
    <row r="1427" spans="2:6">
      <c r="B1427" s="139" t="s">
        <v>17027</v>
      </c>
      <c r="C1427" s="131" t="s">
        <v>19681</v>
      </c>
      <c r="D1427" s="131" t="s">
        <v>14158</v>
      </c>
      <c r="E1427" s="131" t="s">
        <v>13098</v>
      </c>
      <c r="F1427" s="140">
        <v>10.5</v>
      </c>
    </row>
    <row r="1428" spans="2:6">
      <c r="B1428" s="139" t="s">
        <v>17028</v>
      </c>
      <c r="C1428" s="131" t="s">
        <v>19682</v>
      </c>
      <c r="D1428" s="131" t="s">
        <v>14159</v>
      </c>
      <c r="E1428" s="131" t="s">
        <v>12630</v>
      </c>
      <c r="F1428" s="140">
        <v>99.64</v>
      </c>
    </row>
    <row r="1429" spans="2:6">
      <c r="B1429" s="139" t="s">
        <v>17029</v>
      </c>
      <c r="C1429" s="131" t="s">
        <v>19683</v>
      </c>
      <c r="D1429" s="131" t="s">
        <v>14160</v>
      </c>
      <c r="E1429" s="131" t="s">
        <v>12630</v>
      </c>
      <c r="F1429" s="140">
        <v>76.05</v>
      </c>
    </row>
    <row r="1430" spans="2:6">
      <c r="B1430" s="139" t="s">
        <v>17030</v>
      </c>
      <c r="C1430" s="131" t="s">
        <v>19684</v>
      </c>
      <c r="D1430" s="131" t="s">
        <v>14161</v>
      </c>
      <c r="E1430" s="131" t="s">
        <v>12630</v>
      </c>
      <c r="F1430" s="140">
        <v>50.7</v>
      </c>
    </row>
    <row r="1431" spans="2:6">
      <c r="B1431" s="139">
        <v>328</v>
      </c>
      <c r="C1431" s="131" t="s">
        <v>12936</v>
      </c>
      <c r="D1431" s="131" t="s">
        <v>14162</v>
      </c>
      <c r="E1431" s="131" t="s">
        <v>12950</v>
      </c>
      <c r="F1431" s="140"/>
    </row>
    <row r="1432" spans="2:6">
      <c r="B1432" s="139" t="s">
        <v>17031</v>
      </c>
      <c r="C1432" s="131" t="s">
        <v>19685</v>
      </c>
      <c r="D1432" s="131" t="s">
        <v>14163</v>
      </c>
      <c r="E1432" s="131" t="s">
        <v>12808</v>
      </c>
      <c r="F1432" s="140">
        <v>12.83</v>
      </c>
    </row>
    <row r="1433" spans="2:6">
      <c r="B1433" s="139" t="s">
        <v>17032</v>
      </c>
      <c r="C1433" s="131" t="s">
        <v>19686</v>
      </c>
      <c r="D1433" s="131" t="s">
        <v>14164</v>
      </c>
      <c r="E1433" s="131" t="s">
        <v>12808</v>
      </c>
      <c r="F1433" s="140">
        <v>8.5</v>
      </c>
    </row>
    <row r="1434" spans="2:6">
      <c r="B1434" s="139" t="s">
        <v>17033</v>
      </c>
      <c r="C1434" s="131" t="s">
        <v>19687</v>
      </c>
      <c r="D1434" s="131" t="s">
        <v>14165</v>
      </c>
      <c r="E1434" s="131" t="s">
        <v>12630</v>
      </c>
      <c r="F1434" s="140">
        <v>116.26</v>
      </c>
    </row>
    <row r="1435" spans="2:6">
      <c r="B1435" s="139" t="s">
        <v>17034</v>
      </c>
      <c r="C1435" s="131" t="s">
        <v>19688</v>
      </c>
      <c r="D1435" s="131" t="s">
        <v>14166</v>
      </c>
      <c r="E1435" s="131" t="s">
        <v>12630</v>
      </c>
      <c r="F1435" s="140">
        <v>33.450000000000003</v>
      </c>
    </row>
    <row r="1436" spans="2:6">
      <c r="B1436" s="139" t="s">
        <v>17035</v>
      </c>
      <c r="C1436" s="131" t="s">
        <v>19689</v>
      </c>
      <c r="D1436" s="131" t="s">
        <v>14167</v>
      </c>
      <c r="E1436" s="131" t="s">
        <v>12630</v>
      </c>
      <c r="F1436" s="140">
        <v>39.9</v>
      </c>
    </row>
    <row r="1437" spans="2:6">
      <c r="B1437" s="139" t="s">
        <v>17036</v>
      </c>
      <c r="C1437" s="131" t="s">
        <v>19690</v>
      </c>
      <c r="D1437" s="131" t="s">
        <v>14168</v>
      </c>
      <c r="E1437" s="131" t="s">
        <v>12630</v>
      </c>
      <c r="F1437" s="140">
        <v>30.22</v>
      </c>
    </row>
    <row r="1438" spans="2:6">
      <c r="B1438" s="139" t="s">
        <v>17037</v>
      </c>
      <c r="C1438" s="131" t="s">
        <v>19691</v>
      </c>
      <c r="D1438" s="131" t="s">
        <v>14169</v>
      </c>
      <c r="E1438" s="131" t="s">
        <v>12630</v>
      </c>
      <c r="F1438" s="140">
        <v>54.39</v>
      </c>
    </row>
    <row r="1439" spans="2:6">
      <c r="B1439" s="139" t="s">
        <v>17038</v>
      </c>
      <c r="C1439" s="131" t="s">
        <v>19692</v>
      </c>
      <c r="D1439" s="131" t="s">
        <v>14170</v>
      </c>
      <c r="E1439" s="131" t="s">
        <v>12630</v>
      </c>
      <c r="F1439" s="140">
        <v>70.23</v>
      </c>
    </row>
    <row r="1440" spans="2:6">
      <c r="B1440" s="139" t="s">
        <v>17039</v>
      </c>
      <c r="C1440" s="131" t="s">
        <v>19693</v>
      </c>
      <c r="D1440" s="131" t="s">
        <v>14171</v>
      </c>
      <c r="E1440" s="131" t="s">
        <v>12630</v>
      </c>
      <c r="F1440" s="140">
        <v>41</v>
      </c>
    </row>
    <row r="1441" spans="2:6">
      <c r="B1441" s="139" t="s">
        <v>17040</v>
      </c>
      <c r="C1441" s="131" t="s">
        <v>19694</v>
      </c>
      <c r="D1441" s="131" t="s">
        <v>14172</v>
      </c>
      <c r="E1441" s="131" t="s">
        <v>12630</v>
      </c>
      <c r="F1441" s="140">
        <v>41</v>
      </c>
    </row>
    <row r="1442" spans="2:6">
      <c r="B1442" s="139" t="s">
        <v>17041</v>
      </c>
      <c r="C1442" s="131" t="s">
        <v>12936</v>
      </c>
      <c r="D1442" s="131" t="s">
        <v>14173</v>
      </c>
      <c r="E1442" s="131" t="s">
        <v>12630</v>
      </c>
      <c r="F1442" s="140">
        <v>12.07</v>
      </c>
    </row>
    <row r="1443" spans="2:6">
      <c r="B1443" s="139">
        <v>329</v>
      </c>
      <c r="C1443" s="131" t="s">
        <v>12936</v>
      </c>
      <c r="D1443" s="131" t="s">
        <v>14174</v>
      </c>
      <c r="E1443" s="131" t="s">
        <v>12950</v>
      </c>
      <c r="F1443" s="140"/>
    </row>
    <row r="1444" spans="2:6">
      <c r="B1444" s="139" t="s">
        <v>17042</v>
      </c>
      <c r="C1444" s="131" t="s">
        <v>19695</v>
      </c>
      <c r="D1444" s="131" t="s">
        <v>14175</v>
      </c>
      <c r="E1444" s="131" t="s">
        <v>12941</v>
      </c>
      <c r="F1444" s="140">
        <v>9.36</v>
      </c>
    </row>
    <row r="1445" spans="2:6">
      <c r="B1445" s="139" t="s">
        <v>17043</v>
      </c>
      <c r="C1445" s="131" t="s">
        <v>19696</v>
      </c>
      <c r="D1445" s="131" t="s">
        <v>14176</v>
      </c>
      <c r="E1445" s="131" t="s">
        <v>12941</v>
      </c>
      <c r="F1445" s="140">
        <v>9.14</v>
      </c>
    </row>
    <row r="1446" spans="2:6">
      <c r="B1446" s="139" t="s">
        <v>17044</v>
      </c>
      <c r="C1446" s="131" t="s">
        <v>19697</v>
      </c>
      <c r="D1446" s="131" t="s">
        <v>14177</v>
      </c>
      <c r="E1446" s="131" t="s">
        <v>12941</v>
      </c>
      <c r="F1446" s="140">
        <v>9.36</v>
      </c>
    </row>
    <row r="1447" spans="2:6">
      <c r="B1447" s="139" t="s">
        <v>17045</v>
      </c>
      <c r="C1447" s="131" t="s">
        <v>19698</v>
      </c>
      <c r="D1447" s="131" t="s">
        <v>14178</v>
      </c>
      <c r="E1447" s="131" t="s">
        <v>12941</v>
      </c>
      <c r="F1447" s="140">
        <v>237.46</v>
      </c>
    </row>
    <row r="1448" spans="2:6">
      <c r="B1448" s="139" t="s">
        <v>17046</v>
      </c>
      <c r="C1448" s="131" t="s">
        <v>19699</v>
      </c>
      <c r="D1448" s="131" t="s">
        <v>14179</v>
      </c>
      <c r="E1448" s="131" t="s">
        <v>12941</v>
      </c>
      <c r="F1448" s="140">
        <v>186.46</v>
      </c>
    </row>
    <row r="1449" spans="2:6">
      <c r="B1449" s="139" t="s">
        <v>17047</v>
      </c>
      <c r="C1449" s="131" t="s">
        <v>19700</v>
      </c>
      <c r="D1449" s="131" t="s">
        <v>14180</v>
      </c>
      <c r="E1449" s="131" t="s">
        <v>12941</v>
      </c>
      <c r="F1449" s="140">
        <v>186.46</v>
      </c>
    </row>
    <row r="1450" spans="2:6">
      <c r="B1450" s="139" t="s">
        <v>17048</v>
      </c>
      <c r="C1450" s="131" t="s">
        <v>19701</v>
      </c>
      <c r="D1450" s="131" t="s">
        <v>14181</v>
      </c>
      <c r="E1450" s="131" t="s">
        <v>12941</v>
      </c>
      <c r="F1450" s="140">
        <v>133.1</v>
      </c>
    </row>
    <row r="1451" spans="2:6">
      <c r="B1451" s="139" t="s">
        <v>17049</v>
      </c>
      <c r="C1451" s="131" t="s">
        <v>19702</v>
      </c>
      <c r="D1451" s="131" t="s">
        <v>14182</v>
      </c>
      <c r="E1451" s="131" t="s">
        <v>12941</v>
      </c>
      <c r="F1451" s="140">
        <v>1164.1600000000001</v>
      </c>
    </row>
    <row r="1452" spans="2:6">
      <c r="B1452" s="139" t="s">
        <v>17050</v>
      </c>
      <c r="C1452" s="131" t="s">
        <v>19703</v>
      </c>
      <c r="D1452" s="131" t="s">
        <v>14183</v>
      </c>
      <c r="E1452" s="131" t="s">
        <v>12941</v>
      </c>
      <c r="F1452" s="140">
        <v>53.91</v>
      </c>
    </row>
    <row r="1453" spans="2:6">
      <c r="B1453" s="139" t="s">
        <v>17051</v>
      </c>
      <c r="C1453" s="131" t="s">
        <v>19704</v>
      </c>
      <c r="D1453" s="131" t="s">
        <v>14184</v>
      </c>
      <c r="E1453" s="131" t="s">
        <v>12941</v>
      </c>
      <c r="F1453" s="140">
        <v>71.91</v>
      </c>
    </row>
    <row r="1454" spans="2:6">
      <c r="B1454" s="139">
        <v>330</v>
      </c>
      <c r="C1454" s="131" t="s">
        <v>12936</v>
      </c>
      <c r="D1454" s="131" t="s">
        <v>14185</v>
      </c>
      <c r="E1454" s="131" t="s">
        <v>12950</v>
      </c>
      <c r="F1454" s="140"/>
    </row>
    <row r="1455" spans="2:6">
      <c r="B1455" s="139" t="s">
        <v>17052</v>
      </c>
      <c r="C1455" s="131" t="s">
        <v>19705</v>
      </c>
      <c r="D1455" s="131" t="s">
        <v>14186</v>
      </c>
      <c r="E1455" s="131" t="s">
        <v>12941</v>
      </c>
      <c r="F1455" s="140">
        <v>140</v>
      </c>
    </row>
    <row r="1456" spans="2:6">
      <c r="B1456" s="139" t="s">
        <v>17053</v>
      </c>
      <c r="C1456" s="131" t="s">
        <v>19706</v>
      </c>
      <c r="D1456" s="131" t="s">
        <v>14187</v>
      </c>
      <c r="E1456" s="131" t="s">
        <v>12941</v>
      </c>
      <c r="F1456" s="140">
        <v>95</v>
      </c>
    </row>
    <row r="1457" spans="2:6">
      <c r="B1457" s="139" t="s">
        <v>17054</v>
      </c>
      <c r="C1457" s="131" t="s">
        <v>19707</v>
      </c>
      <c r="D1457" s="131" t="s">
        <v>14188</v>
      </c>
      <c r="E1457" s="131" t="s">
        <v>12941</v>
      </c>
      <c r="F1457" s="140">
        <v>140</v>
      </c>
    </row>
    <row r="1458" spans="2:6">
      <c r="B1458" s="139" t="s">
        <v>17055</v>
      </c>
      <c r="C1458" s="131" t="s">
        <v>19708</v>
      </c>
      <c r="D1458" s="131" t="s">
        <v>14189</v>
      </c>
      <c r="E1458" s="131" t="s">
        <v>12941</v>
      </c>
      <c r="F1458" s="140">
        <v>95</v>
      </c>
    </row>
    <row r="1459" spans="2:6">
      <c r="B1459" s="139" t="s">
        <v>17056</v>
      </c>
      <c r="C1459" s="131" t="s">
        <v>19709</v>
      </c>
      <c r="D1459" s="131" t="s">
        <v>14190</v>
      </c>
      <c r="E1459" s="131" t="s">
        <v>12941</v>
      </c>
      <c r="F1459" s="140">
        <v>40.82</v>
      </c>
    </row>
    <row r="1460" spans="2:6">
      <c r="B1460" s="139" t="s">
        <v>17057</v>
      </c>
      <c r="C1460" s="131" t="s">
        <v>19710</v>
      </c>
      <c r="D1460" s="131" t="s">
        <v>14191</v>
      </c>
      <c r="E1460" s="131" t="s">
        <v>12808</v>
      </c>
      <c r="F1460" s="140">
        <v>246.42</v>
      </c>
    </row>
    <row r="1461" spans="2:6">
      <c r="B1461" s="139" t="s">
        <v>17058</v>
      </c>
      <c r="C1461" s="131" t="s">
        <v>19711</v>
      </c>
      <c r="D1461" s="131" t="s">
        <v>14192</v>
      </c>
      <c r="E1461" s="131" t="s">
        <v>12808</v>
      </c>
      <c r="F1461" s="140">
        <v>319.58</v>
      </c>
    </row>
    <row r="1462" spans="2:6">
      <c r="B1462" s="139" t="s">
        <v>17059</v>
      </c>
      <c r="C1462" s="131" t="s">
        <v>19712</v>
      </c>
      <c r="D1462" s="131" t="s">
        <v>14193</v>
      </c>
      <c r="E1462" s="131" t="s">
        <v>12808</v>
      </c>
      <c r="F1462" s="140">
        <v>152.28</v>
      </c>
    </row>
    <row r="1463" spans="2:6">
      <c r="B1463" s="139" t="s">
        <v>17060</v>
      </c>
      <c r="C1463" s="131" t="s">
        <v>19713</v>
      </c>
      <c r="D1463" s="131" t="s">
        <v>14194</v>
      </c>
      <c r="E1463" s="131" t="s">
        <v>12808</v>
      </c>
      <c r="F1463" s="140">
        <v>174.8</v>
      </c>
    </row>
    <row r="1464" spans="2:6">
      <c r="B1464" s="139" t="s">
        <v>17061</v>
      </c>
      <c r="C1464" s="131" t="s">
        <v>19714</v>
      </c>
      <c r="D1464" s="131" t="s">
        <v>14195</v>
      </c>
      <c r="E1464" s="131" t="s">
        <v>12808</v>
      </c>
      <c r="F1464" s="140">
        <v>215.65</v>
      </c>
    </row>
    <row r="1465" spans="2:6">
      <c r="B1465" s="139" t="s">
        <v>17062</v>
      </c>
      <c r="C1465" s="131" t="s">
        <v>19715</v>
      </c>
      <c r="D1465" s="131" t="s">
        <v>14196</v>
      </c>
      <c r="E1465" s="131" t="s">
        <v>12941</v>
      </c>
      <c r="F1465" s="140">
        <v>84.83</v>
      </c>
    </row>
    <row r="1466" spans="2:6">
      <c r="B1466" s="139" t="s">
        <v>17063</v>
      </c>
      <c r="C1466" s="131" t="s">
        <v>19716</v>
      </c>
      <c r="D1466" s="131" t="s">
        <v>14197</v>
      </c>
      <c r="E1466" s="131" t="s">
        <v>12941</v>
      </c>
      <c r="F1466" s="140">
        <v>65</v>
      </c>
    </row>
    <row r="1467" spans="2:6">
      <c r="B1467" s="139" t="s">
        <v>17064</v>
      </c>
      <c r="C1467" s="131" t="s">
        <v>19717</v>
      </c>
      <c r="D1467" s="131" t="s">
        <v>14198</v>
      </c>
      <c r="E1467" s="131" t="s">
        <v>12941</v>
      </c>
      <c r="F1467" s="140">
        <v>74.5</v>
      </c>
    </row>
    <row r="1468" spans="2:6">
      <c r="B1468" s="139" t="s">
        <v>17065</v>
      </c>
      <c r="C1468" s="131" t="s">
        <v>19718</v>
      </c>
      <c r="D1468" s="131" t="s">
        <v>14199</v>
      </c>
      <c r="E1468" s="131" t="s">
        <v>12808</v>
      </c>
      <c r="F1468" s="140">
        <v>80.55</v>
      </c>
    </row>
    <row r="1469" spans="2:6">
      <c r="B1469" s="139" t="s">
        <v>17066</v>
      </c>
      <c r="C1469" s="131" t="s">
        <v>19719</v>
      </c>
      <c r="D1469" s="131" t="s">
        <v>14200</v>
      </c>
      <c r="E1469" s="131" t="s">
        <v>12808</v>
      </c>
      <c r="F1469" s="140">
        <v>87.67</v>
      </c>
    </row>
    <row r="1470" spans="2:6">
      <c r="B1470" s="139" t="s">
        <v>17067</v>
      </c>
      <c r="C1470" s="131" t="s">
        <v>19720</v>
      </c>
      <c r="D1470" s="131" t="s">
        <v>14201</v>
      </c>
      <c r="E1470" s="131" t="s">
        <v>12808</v>
      </c>
      <c r="F1470" s="140">
        <v>105.26</v>
      </c>
    </row>
    <row r="1471" spans="2:6">
      <c r="B1471" s="139" t="s">
        <v>17068</v>
      </c>
      <c r="C1471" s="131" t="s">
        <v>19721</v>
      </c>
      <c r="D1471" s="131" t="s">
        <v>14202</v>
      </c>
      <c r="E1471" s="131" t="s">
        <v>12808</v>
      </c>
      <c r="F1471" s="140">
        <v>111.45</v>
      </c>
    </row>
    <row r="1472" spans="2:6">
      <c r="B1472" s="139" t="s">
        <v>17069</v>
      </c>
      <c r="C1472" s="131" t="s">
        <v>19722</v>
      </c>
      <c r="D1472" s="131" t="s">
        <v>14203</v>
      </c>
      <c r="E1472" s="131" t="s">
        <v>12808</v>
      </c>
      <c r="F1472" s="140">
        <v>150.26</v>
      </c>
    </row>
    <row r="1473" spans="2:6">
      <c r="B1473" s="139" t="s">
        <v>17070</v>
      </c>
      <c r="C1473" s="131" t="s">
        <v>19723</v>
      </c>
      <c r="D1473" s="131" t="s">
        <v>14204</v>
      </c>
      <c r="E1473" s="131" t="s">
        <v>57</v>
      </c>
      <c r="F1473" s="140">
        <v>248.39</v>
      </c>
    </row>
    <row r="1474" spans="2:6">
      <c r="B1474" s="139" t="s">
        <v>17071</v>
      </c>
      <c r="C1474" s="131" t="s">
        <v>19724</v>
      </c>
      <c r="D1474" s="131" t="s">
        <v>14205</v>
      </c>
      <c r="E1474" s="131" t="s">
        <v>12808</v>
      </c>
      <c r="F1474" s="140">
        <v>97.73</v>
      </c>
    </row>
    <row r="1475" spans="2:6">
      <c r="B1475" s="139" t="s">
        <v>17072</v>
      </c>
      <c r="C1475" s="131" t="s">
        <v>19725</v>
      </c>
      <c r="D1475" s="131" t="s">
        <v>14206</v>
      </c>
      <c r="E1475" s="131" t="s">
        <v>12808</v>
      </c>
      <c r="F1475" s="140">
        <v>119.73</v>
      </c>
    </row>
    <row r="1476" spans="2:6">
      <c r="B1476" s="139" t="s">
        <v>17073</v>
      </c>
      <c r="C1476" s="131" t="s">
        <v>19726</v>
      </c>
      <c r="D1476" s="131" t="s">
        <v>14207</v>
      </c>
      <c r="E1476" s="131" t="s">
        <v>12808</v>
      </c>
      <c r="F1476" s="140">
        <v>137.13</v>
      </c>
    </row>
    <row r="1477" spans="2:6">
      <c r="B1477" s="139" t="s">
        <v>17074</v>
      </c>
      <c r="C1477" s="131" t="s">
        <v>19727</v>
      </c>
      <c r="D1477" s="131" t="s">
        <v>14208</v>
      </c>
      <c r="E1477" s="131" t="s">
        <v>12808</v>
      </c>
      <c r="F1477" s="140">
        <v>154.22999999999999</v>
      </c>
    </row>
    <row r="1478" spans="2:6">
      <c r="B1478" s="139" t="s">
        <v>17075</v>
      </c>
      <c r="C1478" s="131" t="s">
        <v>19728</v>
      </c>
      <c r="D1478" s="131" t="s">
        <v>14209</v>
      </c>
      <c r="E1478" s="131" t="s">
        <v>12808</v>
      </c>
      <c r="F1478" s="140">
        <v>163.03</v>
      </c>
    </row>
    <row r="1479" spans="2:6">
      <c r="B1479" s="139" t="s">
        <v>17076</v>
      </c>
      <c r="C1479" s="131" t="s">
        <v>19729</v>
      </c>
      <c r="D1479" s="131" t="s">
        <v>14210</v>
      </c>
      <c r="E1479" s="131" t="s">
        <v>12808</v>
      </c>
      <c r="F1479" s="140">
        <v>181.73</v>
      </c>
    </row>
    <row r="1480" spans="2:6">
      <c r="B1480" s="139" t="s">
        <v>17077</v>
      </c>
      <c r="C1480" s="131" t="s">
        <v>19730</v>
      </c>
      <c r="D1480" s="131" t="s">
        <v>14211</v>
      </c>
      <c r="E1480" s="131" t="s">
        <v>12808</v>
      </c>
      <c r="F1480" s="140">
        <v>234.73</v>
      </c>
    </row>
    <row r="1481" spans="2:6">
      <c r="B1481" s="139" t="s">
        <v>17078</v>
      </c>
      <c r="C1481" s="131" t="s">
        <v>19731</v>
      </c>
      <c r="D1481" s="131" t="s">
        <v>14212</v>
      </c>
      <c r="E1481" s="131" t="s">
        <v>12808</v>
      </c>
      <c r="F1481" s="140">
        <v>89.9</v>
      </c>
    </row>
    <row r="1482" spans="2:6">
      <c r="B1482" s="139" t="s">
        <v>17079</v>
      </c>
      <c r="C1482" s="131" t="s">
        <v>19732</v>
      </c>
      <c r="D1482" s="131" t="s">
        <v>14213</v>
      </c>
      <c r="E1482" s="131" t="s">
        <v>12808</v>
      </c>
      <c r="F1482" s="140">
        <v>94.3</v>
      </c>
    </row>
    <row r="1483" spans="2:6">
      <c r="B1483" s="139" t="s">
        <v>17080</v>
      </c>
      <c r="C1483" s="131" t="s">
        <v>19733</v>
      </c>
      <c r="D1483" s="131" t="s">
        <v>14214</v>
      </c>
      <c r="E1483" s="131" t="s">
        <v>12808</v>
      </c>
      <c r="F1483" s="140">
        <v>105.3</v>
      </c>
    </row>
    <row r="1484" spans="2:6">
      <c r="B1484" s="139" t="s">
        <v>17081</v>
      </c>
      <c r="C1484" s="131" t="s">
        <v>19734</v>
      </c>
      <c r="D1484" s="131" t="s">
        <v>14215</v>
      </c>
      <c r="E1484" s="131" t="s">
        <v>12808</v>
      </c>
      <c r="F1484" s="140">
        <v>111.9</v>
      </c>
    </row>
    <row r="1485" spans="2:6">
      <c r="B1485" s="139" t="s">
        <v>17082</v>
      </c>
      <c r="C1485" s="131" t="s">
        <v>19735</v>
      </c>
      <c r="D1485" s="131" t="s">
        <v>14216</v>
      </c>
      <c r="E1485" s="131" t="s">
        <v>12808</v>
      </c>
      <c r="F1485" s="140">
        <v>124.46</v>
      </c>
    </row>
    <row r="1486" spans="2:6">
      <c r="B1486" s="139" t="s">
        <v>17083</v>
      </c>
      <c r="C1486" s="131" t="s">
        <v>19736</v>
      </c>
      <c r="D1486" s="131" t="s">
        <v>14217</v>
      </c>
      <c r="E1486" s="131" t="s">
        <v>12808</v>
      </c>
      <c r="F1486" s="140">
        <v>140.96</v>
      </c>
    </row>
    <row r="1487" spans="2:6">
      <c r="B1487" s="139" t="s">
        <v>17084</v>
      </c>
      <c r="C1487" s="131" t="s">
        <v>19737</v>
      </c>
      <c r="D1487" s="131" t="s">
        <v>14218</v>
      </c>
      <c r="E1487" s="131" t="s">
        <v>12808</v>
      </c>
      <c r="F1487" s="140">
        <v>158.22999999999999</v>
      </c>
    </row>
    <row r="1488" spans="2:6">
      <c r="B1488" s="139" t="s">
        <v>17085</v>
      </c>
      <c r="C1488" s="131" t="s">
        <v>19738</v>
      </c>
      <c r="D1488" s="131" t="s">
        <v>14219</v>
      </c>
      <c r="E1488" s="131" t="s">
        <v>12808</v>
      </c>
      <c r="F1488" s="140">
        <v>225.86</v>
      </c>
    </row>
    <row r="1489" spans="2:6">
      <c r="B1489" s="139" t="s">
        <v>17086</v>
      </c>
      <c r="C1489" s="131" t="s">
        <v>19739</v>
      </c>
      <c r="D1489" s="131" t="s">
        <v>14220</v>
      </c>
      <c r="E1489" s="131" t="s">
        <v>12808</v>
      </c>
      <c r="F1489" s="140">
        <v>107.61</v>
      </c>
    </row>
    <row r="1490" spans="2:6">
      <c r="B1490" s="139" t="s">
        <v>17087</v>
      </c>
      <c r="C1490" s="131" t="s">
        <v>19740</v>
      </c>
      <c r="D1490" s="131" t="s">
        <v>14221</v>
      </c>
      <c r="E1490" s="131" t="s">
        <v>12808</v>
      </c>
      <c r="F1490" s="140">
        <v>255.12</v>
      </c>
    </row>
    <row r="1491" spans="2:6">
      <c r="B1491" s="139" t="s">
        <v>17088</v>
      </c>
      <c r="C1491" s="131" t="s">
        <v>19741</v>
      </c>
      <c r="D1491" s="131" t="s">
        <v>14222</v>
      </c>
      <c r="E1491" s="131" t="s">
        <v>12808</v>
      </c>
      <c r="F1491" s="140">
        <v>122.24</v>
      </c>
    </row>
    <row r="1492" spans="2:6">
      <c r="B1492" s="139" t="s">
        <v>17089</v>
      </c>
      <c r="C1492" s="131" t="s">
        <v>19742</v>
      </c>
      <c r="D1492" s="131" t="s">
        <v>14223</v>
      </c>
      <c r="E1492" s="131" t="s">
        <v>12808</v>
      </c>
      <c r="F1492" s="140">
        <v>276.02</v>
      </c>
    </row>
    <row r="1493" spans="2:6">
      <c r="B1493" s="139" t="s">
        <v>17090</v>
      </c>
      <c r="C1493" s="131" t="s">
        <v>19743</v>
      </c>
      <c r="D1493" s="131" t="s">
        <v>14224</v>
      </c>
      <c r="E1493" s="131" t="s">
        <v>12808</v>
      </c>
      <c r="F1493" s="140">
        <v>132.69</v>
      </c>
    </row>
    <row r="1494" spans="2:6">
      <c r="B1494" s="139" t="s">
        <v>17091</v>
      </c>
      <c r="C1494" s="131" t="s">
        <v>19744</v>
      </c>
      <c r="D1494" s="131" t="s">
        <v>14225</v>
      </c>
      <c r="E1494" s="131" t="s">
        <v>12808</v>
      </c>
      <c r="F1494" s="140">
        <v>309.45999999999998</v>
      </c>
    </row>
    <row r="1495" spans="2:6">
      <c r="B1495" s="139" t="s">
        <v>17092</v>
      </c>
      <c r="C1495" s="131" t="s">
        <v>19745</v>
      </c>
      <c r="D1495" s="131" t="s">
        <v>14226</v>
      </c>
      <c r="E1495" s="131" t="s">
        <v>12808</v>
      </c>
      <c r="F1495" s="140">
        <v>149.41</v>
      </c>
    </row>
    <row r="1496" spans="2:6">
      <c r="B1496" s="139" t="s">
        <v>17093</v>
      </c>
      <c r="C1496" s="131" t="s">
        <v>19746</v>
      </c>
      <c r="D1496" s="131" t="s">
        <v>14227</v>
      </c>
      <c r="E1496" s="131" t="s">
        <v>12808</v>
      </c>
      <c r="F1496" s="140">
        <v>359.62</v>
      </c>
    </row>
    <row r="1497" spans="2:6">
      <c r="B1497" s="139" t="s">
        <v>17094</v>
      </c>
      <c r="C1497" s="131" t="s">
        <v>19747</v>
      </c>
      <c r="D1497" s="131" t="s">
        <v>14228</v>
      </c>
      <c r="E1497" s="131" t="s">
        <v>12808</v>
      </c>
      <c r="F1497" s="140">
        <v>174.49</v>
      </c>
    </row>
    <row r="1498" spans="2:6">
      <c r="B1498" s="139" t="s">
        <v>17095</v>
      </c>
      <c r="C1498" s="131" t="s">
        <v>19748</v>
      </c>
      <c r="D1498" s="131" t="s">
        <v>14229</v>
      </c>
      <c r="E1498" s="131" t="s">
        <v>12808</v>
      </c>
      <c r="F1498" s="140">
        <v>40</v>
      </c>
    </row>
    <row r="1499" spans="2:6">
      <c r="B1499" s="139" t="s">
        <v>17096</v>
      </c>
      <c r="C1499" s="131" t="s">
        <v>19749</v>
      </c>
      <c r="D1499" s="131" t="s">
        <v>14230</v>
      </c>
      <c r="E1499" s="131" t="s">
        <v>12808</v>
      </c>
      <c r="F1499" s="140">
        <v>50</v>
      </c>
    </row>
    <row r="1500" spans="2:6">
      <c r="B1500" s="139" t="s">
        <v>17097</v>
      </c>
      <c r="C1500" s="131" t="s">
        <v>19750</v>
      </c>
      <c r="D1500" s="131" t="s">
        <v>14231</v>
      </c>
      <c r="E1500" s="131" t="s">
        <v>12808</v>
      </c>
      <c r="F1500" s="140">
        <v>60</v>
      </c>
    </row>
    <row r="1501" spans="2:6">
      <c r="B1501" s="139" t="s">
        <v>17098</v>
      </c>
      <c r="C1501" s="131" t="s">
        <v>19751</v>
      </c>
      <c r="D1501" s="131" t="s">
        <v>14232</v>
      </c>
      <c r="E1501" s="131" t="s">
        <v>12808</v>
      </c>
      <c r="F1501" s="140">
        <v>80</v>
      </c>
    </row>
    <row r="1502" spans="2:6">
      <c r="B1502" s="139" t="s">
        <v>17099</v>
      </c>
      <c r="C1502" s="131" t="s">
        <v>19752</v>
      </c>
      <c r="D1502" s="131" t="s">
        <v>14233</v>
      </c>
      <c r="E1502" s="131" t="s">
        <v>14234</v>
      </c>
      <c r="F1502" s="140">
        <v>1000</v>
      </c>
    </row>
    <row r="1503" spans="2:6">
      <c r="B1503" s="139" t="s">
        <v>17100</v>
      </c>
      <c r="C1503" s="131" t="s">
        <v>19753</v>
      </c>
      <c r="D1503" s="131" t="s">
        <v>14235</v>
      </c>
      <c r="E1503" s="131" t="s">
        <v>14234</v>
      </c>
      <c r="F1503" s="140">
        <v>1500</v>
      </c>
    </row>
    <row r="1504" spans="2:6">
      <c r="B1504" s="139" t="s">
        <v>17101</v>
      </c>
      <c r="C1504" s="131" t="s">
        <v>19754</v>
      </c>
      <c r="D1504" s="131" t="s">
        <v>14236</v>
      </c>
      <c r="E1504" s="131" t="s">
        <v>14234</v>
      </c>
      <c r="F1504" s="140">
        <v>6500</v>
      </c>
    </row>
    <row r="1505" spans="2:6">
      <c r="B1505" s="139" t="s">
        <v>17102</v>
      </c>
      <c r="C1505" s="131" t="s">
        <v>19755</v>
      </c>
      <c r="D1505" s="131" t="s">
        <v>14237</v>
      </c>
      <c r="E1505" s="131" t="s">
        <v>14234</v>
      </c>
      <c r="F1505" s="140">
        <v>9000</v>
      </c>
    </row>
    <row r="1506" spans="2:6">
      <c r="B1506" s="139" t="s">
        <v>17103</v>
      </c>
      <c r="C1506" s="131" t="s">
        <v>19756</v>
      </c>
      <c r="D1506" s="131" t="s">
        <v>14238</v>
      </c>
      <c r="E1506" s="131" t="s">
        <v>14234</v>
      </c>
      <c r="F1506" s="140">
        <v>5000</v>
      </c>
    </row>
    <row r="1507" spans="2:6">
      <c r="B1507" s="139" t="s">
        <v>17104</v>
      </c>
      <c r="C1507" s="131" t="s">
        <v>19757</v>
      </c>
      <c r="D1507" s="131" t="s">
        <v>14239</v>
      </c>
      <c r="E1507" s="131" t="s">
        <v>14234</v>
      </c>
      <c r="F1507" s="140">
        <v>6500</v>
      </c>
    </row>
    <row r="1508" spans="2:6">
      <c r="B1508" s="139" t="s">
        <v>17105</v>
      </c>
      <c r="C1508" s="131" t="s">
        <v>19758</v>
      </c>
      <c r="D1508" s="131" t="s">
        <v>14240</v>
      </c>
      <c r="E1508" s="131" t="s">
        <v>14234</v>
      </c>
      <c r="F1508" s="140">
        <v>10000</v>
      </c>
    </row>
    <row r="1509" spans="2:6">
      <c r="B1509" s="139" t="s">
        <v>17106</v>
      </c>
      <c r="C1509" s="131" t="s">
        <v>19759</v>
      </c>
      <c r="D1509" s="131" t="s">
        <v>14241</v>
      </c>
      <c r="E1509" s="131" t="s">
        <v>14234</v>
      </c>
      <c r="F1509" s="140">
        <v>13500</v>
      </c>
    </row>
    <row r="1510" spans="2:6">
      <c r="B1510" s="139" t="s">
        <v>17107</v>
      </c>
      <c r="C1510" s="131" t="s">
        <v>19760</v>
      </c>
      <c r="D1510" s="131" t="s">
        <v>14242</v>
      </c>
      <c r="E1510" s="131" t="s">
        <v>14234</v>
      </c>
      <c r="F1510" s="140">
        <v>9000</v>
      </c>
    </row>
    <row r="1511" spans="2:6">
      <c r="B1511" s="139" t="s">
        <v>17108</v>
      </c>
      <c r="C1511" s="131" t="s">
        <v>19761</v>
      </c>
      <c r="D1511" s="131" t="s">
        <v>14243</v>
      </c>
      <c r="E1511" s="131" t="s">
        <v>14234</v>
      </c>
      <c r="F1511" s="140">
        <v>12000</v>
      </c>
    </row>
    <row r="1512" spans="2:6">
      <c r="B1512" s="139" t="s">
        <v>17109</v>
      </c>
      <c r="C1512" s="131" t="s">
        <v>19762</v>
      </c>
      <c r="D1512" s="131" t="s">
        <v>14244</v>
      </c>
      <c r="E1512" s="131" t="s">
        <v>14234</v>
      </c>
      <c r="F1512" s="140">
        <v>6500</v>
      </c>
    </row>
    <row r="1513" spans="2:6">
      <c r="B1513" s="139" t="s">
        <v>17110</v>
      </c>
      <c r="C1513" s="131" t="s">
        <v>19763</v>
      </c>
      <c r="D1513" s="131" t="s">
        <v>14245</v>
      </c>
      <c r="E1513" s="131" t="s">
        <v>14234</v>
      </c>
      <c r="F1513" s="140">
        <v>9000</v>
      </c>
    </row>
    <row r="1514" spans="2:6">
      <c r="B1514" s="139" t="s">
        <v>17111</v>
      </c>
      <c r="C1514" s="131" t="s">
        <v>19764</v>
      </c>
      <c r="D1514" s="131" t="s">
        <v>14246</v>
      </c>
      <c r="E1514" s="131" t="s">
        <v>12808</v>
      </c>
      <c r="F1514" s="140">
        <v>16.47</v>
      </c>
    </row>
    <row r="1515" spans="2:6">
      <c r="B1515" s="139" t="s">
        <v>17112</v>
      </c>
      <c r="C1515" s="131" t="s">
        <v>19765</v>
      </c>
      <c r="D1515" s="131" t="s">
        <v>14247</v>
      </c>
      <c r="E1515" s="131" t="s">
        <v>12808</v>
      </c>
      <c r="F1515" s="140">
        <v>21.49</v>
      </c>
    </row>
    <row r="1516" spans="2:6">
      <c r="B1516" s="139" t="s">
        <v>17113</v>
      </c>
      <c r="C1516" s="131" t="s">
        <v>19766</v>
      </c>
      <c r="D1516" s="131" t="s">
        <v>14248</v>
      </c>
      <c r="E1516" s="131" t="s">
        <v>12808</v>
      </c>
      <c r="F1516" s="140">
        <v>28.66</v>
      </c>
    </row>
    <row r="1517" spans="2:6">
      <c r="B1517" s="139" t="s">
        <v>17114</v>
      </c>
      <c r="C1517" s="131" t="s">
        <v>19767</v>
      </c>
      <c r="D1517" s="131" t="s">
        <v>14249</v>
      </c>
      <c r="E1517" s="131" t="s">
        <v>12808</v>
      </c>
      <c r="F1517" s="140">
        <v>42.99</v>
      </c>
    </row>
    <row r="1518" spans="2:6">
      <c r="B1518" s="139" t="s">
        <v>17115</v>
      </c>
      <c r="C1518" s="131" t="s">
        <v>19768</v>
      </c>
      <c r="D1518" s="131" t="s">
        <v>14250</v>
      </c>
      <c r="E1518" s="131" t="s">
        <v>12808</v>
      </c>
      <c r="F1518" s="140">
        <v>20</v>
      </c>
    </row>
    <row r="1519" spans="2:6">
      <c r="B1519" s="139" t="s">
        <v>17116</v>
      </c>
      <c r="C1519" s="131" t="s">
        <v>19769</v>
      </c>
      <c r="D1519" s="131" t="s">
        <v>14251</v>
      </c>
      <c r="E1519" s="131" t="s">
        <v>12808</v>
      </c>
      <c r="F1519" s="140">
        <v>27.5</v>
      </c>
    </row>
    <row r="1520" spans="2:6">
      <c r="B1520" s="139" t="s">
        <v>17117</v>
      </c>
      <c r="C1520" s="131" t="s">
        <v>19770</v>
      </c>
      <c r="D1520" s="131" t="s">
        <v>14252</v>
      </c>
      <c r="E1520" s="131" t="s">
        <v>12808</v>
      </c>
      <c r="F1520" s="140">
        <v>31.5</v>
      </c>
    </row>
    <row r="1521" spans="2:6">
      <c r="B1521" s="139" t="s">
        <v>17118</v>
      </c>
      <c r="C1521" s="131" t="s">
        <v>19771</v>
      </c>
      <c r="D1521" s="131" t="s">
        <v>14253</v>
      </c>
      <c r="E1521" s="131" t="s">
        <v>12808</v>
      </c>
      <c r="F1521" s="140">
        <v>37.5</v>
      </c>
    </row>
    <row r="1522" spans="2:6">
      <c r="B1522" s="139" t="s">
        <v>17119</v>
      </c>
      <c r="C1522" s="131" t="s">
        <v>19772</v>
      </c>
      <c r="D1522" s="131" t="s">
        <v>14254</v>
      </c>
      <c r="E1522" s="131" t="s">
        <v>12808</v>
      </c>
      <c r="F1522" s="140">
        <v>40</v>
      </c>
    </row>
    <row r="1523" spans="2:6">
      <c r="B1523" s="139" t="s">
        <v>17120</v>
      </c>
      <c r="C1523" s="131" t="s">
        <v>19773</v>
      </c>
      <c r="D1523" s="131" t="s">
        <v>14255</v>
      </c>
      <c r="E1523" s="131" t="s">
        <v>12808</v>
      </c>
      <c r="F1523" s="140">
        <v>47.5</v>
      </c>
    </row>
    <row r="1524" spans="2:6">
      <c r="B1524" s="139" t="s">
        <v>17121</v>
      </c>
      <c r="C1524" s="131" t="s">
        <v>19774</v>
      </c>
      <c r="D1524" s="131" t="s">
        <v>14256</v>
      </c>
      <c r="E1524" s="131" t="s">
        <v>12941</v>
      </c>
      <c r="F1524" s="140">
        <v>230</v>
      </c>
    </row>
    <row r="1525" spans="2:6">
      <c r="B1525" s="139" t="s">
        <v>17122</v>
      </c>
      <c r="C1525" s="131" t="s">
        <v>19775</v>
      </c>
      <c r="D1525" s="131" t="s">
        <v>14257</v>
      </c>
      <c r="E1525" s="131" t="s">
        <v>12941</v>
      </c>
      <c r="F1525" s="140">
        <v>165</v>
      </c>
    </row>
    <row r="1526" spans="2:6">
      <c r="B1526" s="139">
        <v>331</v>
      </c>
      <c r="C1526" s="131" t="s">
        <v>12936</v>
      </c>
      <c r="D1526" s="131" t="s">
        <v>14258</v>
      </c>
      <c r="E1526" s="131" t="s">
        <v>12950</v>
      </c>
      <c r="F1526" s="140"/>
    </row>
    <row r="1527" spans="2:6">
      <c r="B1527" s="139" t="s">
        <v>17123</v>
      </c>
      <c r="C1527" s="131" t="s">
        <v>19776</v>
      </c>
      <c r="D1527" s="131" t="s">
        <v>14259</v>
      </c>
      <c r="E1527" s="131" t="s">
        <v>57</v>
      </c>
      <c r="F1527" s="140">
        <v>307.54000000000002</v>
      </c>
    </row>
    <row r="1528" spans="2:6">
      <c r="B1528" s="139" t="s">
        <v>17124</v>
      </c>
      <c r="C1528" s="131" t="s">
        <v>19777</v>
      </c>
      <c r="D1528" s="131" t="s">
        <v>14260</v>
      </c>
      <c r="E1528" s="131" t="s">
        <v>57</v>
      </c>
      <c r="F1528" s="140">
        <v>272.95</v>
      </c>
    </row>
    <row r="1529" spans="2:6">
      <c r="B1529" s="139" t="s">
        <v>17125</v>
      </c>
      <c r="C1529" s="131" t="s">
        <v>19778</v>
      </c>
      <c r="D1529" s="131" t="s">
        <v>14261</v>
      </c>
      <c r="E1529" s="131" t="s">
        <v>57</v>
      </c>
      <c r="F1529" s="140">
        <v>265.38</v>
      </c>
    </row>
    <row r="1530" spans="2:6">
      <c r="B1530" s="139" t="s">
        <v>17126</v>
      </c>
      <c r="C1530" s="131" t="s">
        <v>19779</v>
      </c>
      <c r="D1530" s="131" t="s">
        <v>14262</v>
      </c>
      <c r="E1530" s="131" t="s">
        <v>12630</v>
      </c>
      <c r="F1530" s="140">
        <v>40.479999999999997</v>
      </c>
    </row>
    <row r="1531" spans="2:6">
      <c r="B1531" s="139" t="s">
        <v>17127</v>
      </c>
      <c r="C1531" s="131" t="s">
        <v>19780</v>
      </c>
      <c r="D1531" s="131" t="s">
        <v>14263</v>
      </c>
      <c r="E1531" s="131" t="s">
        <v>12630</v>
      </c>
      <c r="F1531" s="140">
        <v>41.22</v>
      </c>
    </row>
    <row r="1532" spans="2:6">
      <c r="B1532" s="139" t="s">
        <v>17128</v>
      </c>
      <c r="C1532" s="131" t="s">
        <v>19781</v>
      </c>
      <c r="D1532" s="131" t="s">
        <v>14264</v>
      </c>
      <c r="E1532" s="131" t="s">
        <v>57</v>
      </c>
      <c r="F1532" s="140">
        <v>407.93</v>
      </c>
    </row>
    <row r="1533" spans="2:6">
      <c r="B1533" s="139" t="s">
        <v>17129</v>
      </c>
      <c r="C1533" s="131" t="s">
        <v>19782</v>
      </c>
      <c r="D1533" s="131" t="s">
        <v>14265</v>
      </c>
      <c r="E1533" s="131" t="s">
        <v>57</v>
      </c>
      <c r="F1533" s="140">
        <v>417.09</v>
      </c>
    </row>
    <row r="1534" spans="2:6">
      <c r="B1534" s="139" t="s">
        <v>17130</v>
      </c>
      <c r="C1534" s="131" t="s">
        <v>19783</v>
      </c>
      <c r="D1534" s="131" t="s">
        <v>14266</v>
      </c>
      <c r="E1534" s="131" t="s">
        <v>57</v>
      </c>
      <c r="F1534" s="140">
        <v>438.44</v>
      </c>
    </row>
    <row r="1535" spans="2:6">
      <c r="B1535" s="139" t="s">
        <v>17131</v>
      </c>
      <c r="C1535" s="131" t="s">
        <v>19784</v>
      </c>
      <c r="D1535" s="131" t="s">
        <v>14267</v>
      </c>
      <c r="E1535" s="131" t="s">
        <v>57</v>
      </c>
      <c r="F1535" s="140">
        <v>446.9</v>
      </c>
    </row>
    <row r="1536" spans="2:6">
      <c r="B1536" s="139" t="s">
        <v>17132</v>
      </c>
      <c r="C1536" s="131" t="s">
        <v>19785</v>
      </c>
      <c r="D1536" s="131" t="s">
        <v>14268</v>
      </c>
      <c r="E1536" s="131" t="s">
        <v>57</v>
      </c>
      <c r="F1536" s="140">
        <v>464.97</v>
      </c>
    </row>
    <row r="1537" spans="2:6">
      <c r="B1537" s="139" t="s">
        <v>17133</v>
      </c>
      <c r="C1537" s="131" t="s">
        <v>19786</v>
      </c>
      <c r="D1537" s="131" t="s">
        <v>14269</v>
      </c>
      <c r="E1537" s="131" t="s">
        <v>57</v>
      </c>
      <c r="F1537" s="140">
        <v>322.3</v>
      </c>
    </row>
    <row r="1538" spans="2:6">
      <c r="B1538" s="139" t="s">
        <v>17134</v>
      </c>
      <c r="C1538" s="131" t="s">
        <v>19787</v>
      </c>
      <c r="D1538" s="131" t="s">
        <v>14270</v>
      </c>
      <c r="E1538" s="131" t="s">
        <v>57</v>
      </c>
      <c r="F1538" s="140">
        <v>358.48</v>
      </c>
    </row>
    <row r="1539" spans="2:6">
      <c r="B1539" s="139" t="s">
        <v>17135</v>
      </c>
      <c r="C1539" s="131" t="s">
        <v>19788</v>
      </c>
      <c r="D1539" s="131" t="s">
        <v>14271</v>
      </c>
      <c r="E1539" s="131" t="s">
        <v>57</v>
      </c>
      <c r="F1539" s="140">
        <v>328.18</v>
      </c>
    </row>
    <row r="1540" spans="2:6">
      <c r="B1540" s="139" t="s">
        <v>17136</v>
      </c>
      <c r="C1540" s="131" t="s">
        <v>19789</v>
      </c>
      <c r="D1540" s="131" t="s">
        <v>14272</v>
      </c>
      <c r="E1540" s="131" t="s">
        <v>57</v>
      </c>
      <c r="F1540" s="140">
        <v>348.17</v>
      </c>
    </row>
    <row r="1541" spans="2:6">
      <c r="B1541" s="139" t="s">
        <v>17137</v>
      </c>
      <c r="C1541" s="131" t="s">
        <v>19790</v>
      </c>
      <c r="D1541" s="131" t="s">
        <v>14273</v>
      </c>
      <c r="E1541" s="131" t="s">
        <v>57</v>
      </c>
      <c r="F1541" s="140">
        <v>369.93</v>
      </c>
    </row>
    <row r="1542" spans="2:6">
      <c r="B1542" s="139" t="s">
        <v>17138</v>
      </c>
      <c r="C1542" s="131" t="s">
        <v>19791</v>
      </c>
      <c r="D1542" s="131" t="s">
        <v>14274</v>
      </c>
      <c r="E1542" s="131" t="s">
        <v>57</v>
      </c>
      <c r="F1542" s="140">
        <v>384.63</v>
      </c>
    </row>
    <row r="1543" spans="2:6">
      <c r="B1543" s="139" t="s">
        <v>17139</v>
      </c>
      <c r="C1543" s="131" t="s">
        <v>19792</v>
      </c>
      <c r="D1543" s="131" t="s">
        <v>14275</v>
      </c>
      <c r="E1543" s="131" t="s">
        <v>57</v>
      </c>
      <c r="F1543" s="140">
        <v>333.58</v>
      </c>
    </row>
    <row r="1544" spans="2:6">
      <c r="B1544" s="139" t="s">
        <v>17140</v>
      </c>
      <c r="C1544" s="131" t="s">
        <v>19793</v>
      </c>
      <c r="D1544" s="131" t="s">
        <v>14276</v>
      </c>
      <c r="E1544" s="131" t="s">
        <v>57</v>
      </c>
      <c r="F1544" s="140">
        <v>339.25</v>
      </c>
    </row>
    <row r="1545" spans="2:6">
      <c r="B1545" s="139" t="s">
        <v>17141</v>
      </c>
      <c r="C1545" s="131" t="s">
        <v>19794</v>
      </c>
      <c r="D1545" s="131" t="s">
        <v>14277</v>
      </c>
      <c r="E1545" s="131" t="s">
        <v>57</v>
      </c>
      <c r="F1545" s="140">
        <v>358.53</v>
      </c>
    </row>
    <row r="1546" spans="2:6">
      <c r="B1546" s="139" t="s">
        <v>17142</v>
      </c>
      <c r="C1546" s="131" t="s">
        <v>19795</v>
      </c>
      <c r="D1546" s="131" t="s">
        <v>14278</v>
      </c>
      <c r="E1546" s="131" t="s">
        <v>57</v>
      </c>
      <c r="F1546" s="140">
        <v>379.51</v>
      </c>
    </row>
    <row r="1547" spans="2:6">
      <c r="B1547" s="139" t="s">
        <v>17143</v>
      </c>
      <c r="C1547" s="131" t="s">
        <v>19796</v>
      </c>
      <c r="D1547" s="131" t="s">
        <v>14279</v>
      </c>
      <c r="E1547" s="131" t="s">
        <v>57</v>
      </c>
      <c r="F1547" s="140">
        <v>393.68</v>
      </c>
    </row>
    <row r="1548" spans="2:6">
      <c r="B1548" s="139" t="s">
        <v>17144</v>
      </c>
      <c r="C1548" s="131" t="s">
        <v>19797</v>
      </c>
      <c r="D1548" s="131" t="s">
        <v>14280</v>
      </c>
      <c r="E1548" s="131" t="s">
        <v>57</v>
      </c>
      <c r="F1548" s="140">
        <v>381.9</v>
      </c>
    </row>
    <row r="1549" spans="2:6">
      <c r="B1549" s="139" t="s">
        <v>17145</v>
      </c>
      <c r="C1549" s="131" t="s">
        <v>19798</v>
      </c>
      <c r="D1549" s="131" t="s">
        <v>14281</v>
      </c>
      <c r="E1549" s="131" t="s">
        <v>57</v>
      </c>
      <c r="F1549" s="140">
        <v>391.82</v>
      </c>
    </row>
    <row r="1550" spans="2:6">
      <c r="B1550" s="139" t="s">
        <v>17146</v>
      </c>
      <c r="C1550" s="131" t="s">
        <v>19799</v>
      </c>
      <c r="D1550" s="131" t="s">
        <v>14282</v>
      </c>
      <c r="E1550" s="131" t="s">
        <v>57</v>
      </c>
      <c r="F1550" s="140">
        <v>391.41</v>
      </c>
    </row>
    <row r="1551" spans="2:6">
      <c r="B1551" s="139" t="s">
        <v>17147</v>
      </c>
      <c r="C1551" s="131" t="s">
        <v>19800</v>
      </c>
      <c r="D1551" s="131" t="s">
        <v>14283</v>
      </c>
      <c r="E1551" s="131" t="s">
        <v>57</v>
      </c>
      <c r="F1551" s="140">
        <v>402.81</v>
      </c>
    </row>
    <row r="1552" spans="2:6">
      <c r="B1552" s="139" t="s">
        <v>17148</v>
      </c>
      <c r="C1552" s="131" t="s">
        <v>19801</v>
      </c>
      <c r="D1552" s="131" t="s">
        <v>14284</v>
      </c>
      <c r="E1552" s="131" t="s">
        <v>57</v>
      </c>
      <c r="F1552" s="140">
        <v>390.08</v>
      </c>
    </row>
    <row r="1553" spans="2:6">
      <c r="B1553" s="139" t="s">
        <v>17149</v>
      </c>
      <c r="C1553" s="131" t="s">
        <v>19802</v>
      </c>
      <c r="D1553" s="131" t="s">
        <v>14285</v>
      </c>
      <c r="E1553" s="131" t="s">
        <v>57</v>
      </c>
      <c r="F1553" s="140">
        <v>309.77</v>
      </c>
    </row>
    <row r="1554" spans="2:6">
      <c r="B1554" s="139" t="s">
        <v>17150</v>
      </c>
      <c r="C1554" s="131" t="s">
        <v>19803</v>
      </c>
      <c r="D1554" s="131" t="s">
        <v>14286</v>
      </c>
      <c r="E1554" s="131" t="s">
        <v>57</v>
      </c>
      <c r="F1554" s="140">
        <v>322.24</v>
      </c>
    </row>
    <row r="1555" spans="2:6">
      <c r="B1555" s="139" t="s">
        <v>17151</v>
      </c>
      <c r="C1555" s="131" t="s">
        <v>19804</v>
      </c>
      <c r="D1555" s="131" t="s">
        <v>14287</v>
      </c>
      <c r="E1555" s="131" t="s">
        <v>57</v>
      </c>
      <c r="F1555" s="140">
        <v>102.58</v>
      </c>
    </row>
    <row r="1556" spans="2:6">
      <c r="B1556" s="139" t="s">
        <v>17152</v>
      </c>
      <c r="C1556" s="131" t="s">
        <v>19805</v>
      </c>
      <c r="D1556" s="131" t="s">
        <v>14288</v>
      </c>
      <c r="E1556" s="131" t="s">
        <v>57</v>
      </c>
      <c r="F1556" s="140">
        <v>110.4</v>
      </c>
    </row>
    <row r="1557" spans="2:6">
      <c r="B1557" s="139" t="s">
        <v>17153</v>
      </c>
      <c r="C1557" s="131" t="s">
        <v>19806</v>
      </c>
      <c r="D1557" s="131" t="s">
        <v>14289</v>
      </c>
      <c r="E1557" s="131" t="s">
        <v>57</v>
      </c>
      <c r="F1557" s="140">
        <v>332.39</v>
      </c>
    </row>
    <row r="1558" spans="2:6">
      <c r="B1558" s="139">
        <v>332</v>
      </c>
      <c r="C1558" s="131" t="s">
        <v>12936</v>
      </c>
      <c r="D1558" s="131" t="s">
        <v>14290</v>
      </c>
      <c r="E1558" s="131" t="s">
        <v>12950</v>
      </c>
      <c r="F1558" s="140"/>
    </row>
    <row r="1559" spans="2:6">
      <c r="B1559" s="139" t="s">
        <v>17154</v>
      </c>
      <c r="C1559" s="131" t="s">
        <v>19807</v>
      </c>
      <c r="D1559" s="131" t="s">
        <v>14291</v>
      </c>
      <c r="E1559" s="131" t="s">
        <v>12941</v>
      </c>
      <c r="F1559" s="140">
        <v>64.98</v>
      </c>
    </row>
    <row r="1560" spans="2:6">
      <c r="B1560" s="139" t="s">
        <v>17155</v>
      </c>
      <c r="C1560" s="131" t="s">
        <v>19808</v>
      </c>
      <c r="D1560" s="131" t="s">
        <v>14292</v>
      </c>
      <c r="E1560" s="131" t="s">
        <v>12941</v>
      </c>
      <c r="F1560" s="140">
        <v>16.03</v>
      </c>
    </row>
    <row r="1561" spans="2:6">
      <c r="B1561" s="139" t="s">
        <v>17156</v>
      </c>
      <c r="C1561" s="131" t="s">
        <v>19809</v>
      </c>
      <c r="D1561" s="131" t="s">
        <v>14293</v>
      </c>
      <c r="E1561" s="131" t="s">
        <v>12941</v>
      </c>
      <c r="F1561" s="140">
        <v>308.33999999999997</v>
      </c>
    </row>
    <row r="1562" spans="2:6">
      <c r="B1562" s="139" t="s">
        <v>17157</v>
      </c>
      <c r="C1562" s="131" t="s">
        <v>19810</v>
      </c>
      <c r="D1562" s="131" t="s">
        <v>14294</v>
      </c>
      <c r="E1562" s="131" t="s">
        <v>12941</v>
      </c>
      <c r="F1562" s="140">
        <v>123.2</v>
      </c>
    </row>
    <row r="1563" spans="2:6">
      <c r="B1563" s="139" t="s">
        <v>17158</v>
      </c>
      <c r="C1563" s="131" t="s">
        <v>19811</v>
      </c>
      <c r="D1563" s="131" t="s">
        <v>14295</v>
      </c>
      <c r="E1563" s="131" t="s">
        <v>12941</v>
      </c>
      <c r="F1563" s="140">
        <v>123.2</v>
      </c>
    </row>
    <row r="1564" spans="2:6">
      <c r="B1564" s="139" t="s">
        <v>17159</v>
      </c>
      <c r="C1564" s="131" t="s">
        <v>19812</v>
      </c>
      <c r="D1564" s="131" t="s">
        <v>14296</v>
      </c>
      <c r="E1564" s="131" t="s">
        <v>12941</v>
      </c>
      <c r="F1564" s="140">
        <v>2728.07</v>
      </c>
    </row>
    <row r="1565" spans="2:6">
      <c r="B1565" s="139" t="s">
        <v>17160</v>
      </c>
      <c r="C1565" s="131" t="s">
        <v>19813</v>
      </c>
      <c r="D1565" s="131" t="s">
        <v>13059</v>
      </c>
      <c r="E1565" s="131" t="s">
        <v>12808</v>
      </c>
      <c r="F1565" s="140">
        <v>89.15</v>
      </c>
    </row>
    <row r="1566" spans="2:6">
      <c r="B1566" s="139" t="s">
        <v>17161</v>
      </c>
      <c r="C1566" s="131" t="s">
        <v>19814</v>
      </c>
      <c r="D1566" s="131" t="s">
        <v>13060</v>
      </c>
      <c r="E1566" s="131" t="s">
        <v>12808</v>
      </c>
      <c r="F1566" s="140">
        <v>137.13999999999999</v>
      </c>
    </row>
    <row r="1567" spans="2:6">
      <c r="B1567" s="139" t="s">
        <v>17162</v>
      </c>
      <c r="C1567" s="131" t="s">
        <v>19815</v>
      </c>
      <c r="D1567" s="131" t="s">
        <v>13061</v>
      </c>
      <c r="E1567" s="131" t="s">
        <v>12808</v>
      </c>
      <c r="F1567" s="140">
        <v>124.6</v>
      </c>
    </row>
    <row r="1568" spans="2:6">
      <c r="B1568" s="139" t="s">
        <v>17163</v>
      </c>
      <c r="C1568" s="131" t="s">
        <v>19816</v>
      </c>
      <c r="D1568" s="131" t="s">
        <v>13062</v>
      </c>
      <c r="E1568" s="131" t="s">
        <v>12808</v>
      </c>
      <c r="F1568" s="140">
        <v>53.59</v>
      </c>
    </row>
    <row r="1569" spans="2:6">
      <c r="B1569" s="139" t="s">
        <v>17164</v>
      </c>
      <c r="C1569" s="131" t="s">
        <v>19817</v>
      </c>
      <c r="D1569" s="131" t="s">
        <v>13063</v>
      </c>
      <c r="E1569" s="131" t="s">
        <v>12808</v>
      </c>
      <c r="F1569" s="140">
        <v>193.02</v>
      </c>
    </row>
    <row r="1570" spans="2:6">
      <c r="B1570" s="139" t="s">
        <v>17165</v>
      </c>
      <c r="C1570" s="131" t="s">
        <v>19818</v>
      </c>
      <c r="D1570" s="131" t="s">
        <v>13064</v>
      </c>
      <c r="E1570" s="131" t="s">
        <v>12808</v>
      </c>
      <c r="F1570" s="140">
        <v>244.84</v>
      </c>
    </row>
    <row r="1571" spans="2:6">
      <c r="B1571" s="139" t="s">
        <v>17166</v>
      </c>
      <c r="C1571" s="131" t="s">
        <v>19819</v>
      </c>
      <c r="D1571" s="131" t="s">
        <v>13065</v>
      </c>
      <c r="E1571" s="131" t="s">
        <v>12808</v>
      </c>
      <c r="F1571" s="140">
        <v>73.5</v>
      </c>
    </row>
    <row r="1572" spans="2:6">
      <c r="B1572" s="139" t="s">
        <v>17167</v>
      </c>
      <c r="C1572" s="131" t="s">
        <v>19820</v>
      </c>
      <c r="D1572" s="131" t="s">
        <v>14297</v>
      </c>
      <c r="E1572" s="131" t="s">
        <v>12941</v>
      </c>
      <c r="F1572" s="140">
        <v>17.66</v>
      </c>
    </row>
    <row r="1573" spans="2:6">
      <c r="B1573" s="139" t="s">
        <v>17168</v>
      </c>
      <c r="C1573" s="131" t="s">
        <v>19821</v>
      </c>
      <c r="D1573" s="131" t="s">
        <v>14298</v>
      </c>
      <c r="E1573" s="131" t="s">
        <v>12941</v>
      </c>
      <c r="F1573" s="140">
        <v>11.27</v>
      </c>
    </row>
    <row r="1574" spans="2:6">
      <c r="B1574" s="139" t="s">
        <v>17169</v>
      </c>
      <c r="C1574" s="131" t="s">
        <v>19822</v>
      </c>
      <c r="D1574" s="131" t="s">
        <v>14299</v>
      </c>
      <c r="E1574" s="131" t="s">
        <v>12941</v>
      </c>
      <c r="F1574" s="140">
        <v>11.27</v>
      </c>
    </row>
    <row r="1575" spans="2:6">
      <c r="B1575" s="139" t="s">
        <v>17170</v>
      </c>
      <c r="C1575" s="131" t="s">
        <v>19823</v>
      </c>
      <c r="D1575" s="131" t="s">
        <v>14300</v>
      </c>
      <c r="E1575" s="131" t="s">
        <v>12941</v>
      </c>
      <c r="F1575" s="140">
        <v>11.27</v>
      </c>
    </row>
    <row r="1576" spans="2:6">
      <c r="B1576" s="139" t="s">
        <v>17171</v>
      </c>
      <c r="C1576" s="131" t="s">
        <v>19824</v>
      </c>
      <c r="D1576" s="131" t="s">
        <v>14301</v>
      </c>
      <c r="E1576" s="131" t="s">
        <v>12941</v>
      </c>
      <c r="F1576" s="140">
        <v>20.43</v>
      </c>
    </row>
    <row r="1577" spans="2:6">
      <c r="B1577" s="139" t="s">
        <v>17172</v>
      </c>
      <c r="C1577" s="131" t="s">
        <v>19825</v>
      </c>
      <c r="D1577" s="131" t="s">
        <v>14302</v>
      </c>
      <c r="E1577" s="131" t="s">
        <v>12941</v>
      </c>
      <c r="F1577" s="140">
        <v>39.1</v>
      </c>
    </row>
    <row r="1578" spans="2:6">
      <c r="B1578" s="139" t="s">
        <v>17173</v>
      </c>
      <c r="C1578" s="131" t="s">
        <v>19826</v>
      </c>
      <c r="D1578" s="131" t="s">
        <v>14303</v>
      </c>
      <c r="E1578" s="131" t="s">
        <v>12941</v>
      </c>
      <c r="F1578" s="140">
        <v>48.08</v>
      </c>
    </row>
    <row r="1579" spans="2:6">
      <c r="B1579" s="139" t="s">
        <v>17174</v>
      </c>
      <c r="C1579" s="131" t="s">
        <v>19827</v>
      </c>
      <c r="D1579" s="131" t="s">
        <v>14304</v>
      </c>
      <c r="E1579" s="131" t="s">
        <v>12941</v>
      </c>
      <c r="F1579" s="140">
        <v>36.76</v>
      </c>
    </row>
    <row r="1580" spans="2:6">
      <c r="B1580" s="139" t="s">
        <v>17175</v>
      </c>
      <c r="C1580" s="131" t="s">
        <v>19828</v>
      </c>
      <c r="D1580" s="131" t="s">
        <v>14305</v>
      </c>
      <c r="E1580" s="131" t="s">
        <v>12941</v>
      </c>
      <c r="F1580" s="140">
        <v>106.8</v>
      </c>
    </row>
    <row r="1581" spans="2:6">
      <c r="B1581" s="139" t="s">
        <v>17176</v>
      </c>
      <c r="C1581" s="131" t="s">
        <v>19829</v>
      </c>
      <c r="D1581" s="131" t="s">
        <v>14306</v>
      </c>
      <c r="E1581" s="131" t="s">
        <v>12941</v>
      </c>
      <c r="F1581" s="140">
        <v>15.67</v>
      </c>
    </row>
    <row r="1582" spans="2:6">
      <c r="B1582" s="139" t="s">
        <v>17177</v>
      </c>
      <c r="C1582" s="131" t="s">
        <v>19830</v>
      </c>
      <c r="D1582" s="131" t="s">
        <v>14307</v>
      </c>
      <c r="E1582" s="131" t="s">
        <v>12808</v>
      </c>
      <c r="F1582" s="140">
        <v>35.1</v>
      </c>
    </row>
    <row r="1583" spans="2:6">
      <c r="B1583" s="139" t="s">
        <v>17178</v>
      </c>
      <c r="C1583" s="131" t="s">
        <v>19831</v>
      </c>
      <c r="D1583" s="131" t="s">
        <v>14308</v>
      </c>
      <c r="E1583" s="131" t="s">
        <v>12808</v>
      </c>
      <c r="F1583" s="140">
        <v>43.25</v>
      </c>
    </row>
    <row r="1584" spans="2:6">
      <c r="B1584" s="139" t="s">
        <v>17179</v>
      </c>
      <c r="C1584" s="131" t="s">
        <v>19832</v>
      </c>
      <c r="D1584" s="131" t="s">
        <v>14309</v>
      </c>
      <c r="E1584" s="131" t="s">
        <v>12808</v>
      </c>
      <c r="F1584" s="140">
        <v>30.27</v>
      </c>
    </row>
    <row r="1585" spans="2:6">
      <c r="B1585" s="139" t="s">
        <v>17180</v>
      </c>
      <c r="C1585" s="131" t="s">
        <v>19833</v>
      </c>
      <c r="D1585" s="131" t="s">
        <v>14310</v>
      </c>
      <c r="E1585" s="131" t="s">
        <v>12941</v>
      </c>
      <c r="F1585" s="140">
        <v>70.540000000000006</v>
      </c>
    </row>
    <row r="1586" spans="2:6">
      <c r="B1586" s="139" t="s">
        <v>17181</v>
      </c>
      <c r="C1586" s="131" t="s">
        <v>19834</v>
      </c>
      <c r="D1586" s="131" t="s">
        <v>14311</v>
      </c>
      <c r="E1586" s="131" t="s">
        <v>12941</v>
      </c>
      <c r="F1586" s="140">
        <v>77.5</v>
      </c>
    </row>
    <row r="1587" spans="2:6">
      <c r="B1587" s="139" t="s">
        <v>17182</v>
      </c>
      <c r="C1587" s="131" t="s">
        <v>19835</v>
      </c>
      <c r="D1587" s="131" t="s">
        <v>14312</v>
      </c>
      <c r="E1587" s="131" t="s">
        <v>12941</v>
      </c>
      <c r="F1587" s="140">
        <v>84.73</v>
      </c>
    </row>
    <row r="1588" spans="2:6">
      <c r="B1588" s="139">
        <v>333</v>
      </c>
      <c r="C1588" s="131" t="s">
        <v>12936</v>
      </c>
      <c r="D1588" s="131" t="s">
        <v>14313</v>
      </c>
      <c r="E1588" s="131" t="s">
        <v>12950</v>
      </c>
      <c r="F1588" s="140"/>
    </row>
    <row r="1589" spans="2:6">
      <c r="B1589" s="139" t="s">
        <v>17183</v>
      </c>
      <c r="C1589" s="131" t="s">
        <v>19836</v>
      </c>
      <c r="D1589" s="131" t="s">
        <v>14314</v>
      </c>
      <c r="E1589" s="131" t="s">
        <v>12941</v>
      </c>
      <c r="F1589" s="140">
        <v>13.18</v>
      </c>
    </row>
    <row r="1590" spans="2:6">
      <c r="B1590" s="139" t="s">
        <v>17184</v>
      </c>
      <c r="C1590" s="131" t="s">
        <v>19837</v>
      </c>
      <c r="D1590" s="131" t="s">
        <v>14315</v>
      </c>
      <c r="E1590" s="131" t="s">
        <v>12941</v>
      </c>
      <c r="F1590" s="140">
        <v>16.12</v>
      </c>
    </row>
    <row r="1591" spans="2:6">
      <c r="B1591" s="139" t="s">
        <v>17185</v>
      </c>
      <c r="C1591" s="131" t="s">
        <v>19838</v>
      </c>
      <c r="D1591" s="131" t="s">
        <v>14316</v>
      </c>
      <c r="E1591" s="131" t="s">
        <v>12941</v>
      </c>
      <c r="F1591" s="140">
        <v>19.5</v>
      </c>
    </row>
    <row r="1592" spans="2:6">
      <c r="B1592" s="139" t="s">
        <v>17186</v>
      </c>
      <c r="C1592" s="131" t="s">
        <v>19839</v>
      </c>
      <c r="D1592" s="131" t="s">
        <v>14317</v>
      </c>
      <c r="E1592" s="131" t="s">
        <v>12941</v>
      </c>
      <c r="F1592" s="140">
        <v>31.29</v>
      </c>
    </row>
    <row r="1593" spans="2:6">
      <c r="B1593" s="139" t="s">
        <v>17187</v>
      </c>
      <c r="C1593" s="131" t="s">
        <v>19840</v>
      </c>
      <c r="D1593" s="131" t="s">
        <v>14318</v>
      </c>
      <c r="E1593" s="131" t="s">
        <v>12941</v>
      </c>
      <c r="F1593" s="140">
        <v>35.47</v>
      </c>
    </row>
    <row r="1594" spans="2:6">
      <c r="B1594" s="139" t="s">
        <v>17188</v>
      </c>
      <c r="C1594" s="131" t="s">
        <v>19841</v>
      </c>
      <c r="D1594" s="131" t="s">
        <v>14319</v>
      </c>
      <c r="E1594" s="131" t="s">
        <v>12941</v>
      </c>
      <c r="F1594" s="140">
        <v>42.14</v>
      </c>
    </row>
    <row r="1595" spans="2:6">
      <c r="B1595" s="139" t="s">
        <v>17189</v>
      </c>
      <c r="C1595" s="131" t="s">
        <v>19842</v>
      </c>
      <c r="D1595" s="131" t="s">
        <v>14320</v>
      </c>
      <c r="E1595" s="131" t="s">
        <v>12941</v>
      </c>
      <c r="F1595" s="140">
        <v>283.66000000000003</v>
      </c>
    </row>
    <row r="1596" spans="2:6">
      <c r="B1596" s="139" t="s">
        <v>17190</v>
      </c>
      <c r="C1596" s="131" t="s">
        <v>19843</v>
      </c>
      <c r="D1596" s="131" t="s">
        <v>14321</v>
      </c>
      <c r="E1596" s="131" t="s">
        <v>12941</v>
      </c>
      <c r="F1596" s="140">
        <v>14.25</v>
      </c>
    </row>
    <row r="1597" spans="2:6">
      <c r="B1597" s="139" t="s">
        <v>17191</v>
      </c>
      <c r="C1597" s="131" t="s">
        <v>19844</v>
      </c>
      <c r="D1597" s="131" t="s">
        <v>14322</v>
      </c>
      <c r="E1597" s="131" t="s">
        <v>12941</v>
      </c>
      <c r="F1597" s="140">
        <v>18.04</v>
      </c>
    </row>
    <row r="1598" spans="2:6">
      <c r="B1598" s="139" t="s">
        <v>17192</v>
      </c>
      <c r="C1598" s="131" t="s">
        <v>19845</v>
      </c>
      <c r="D1598" s="131" t="s">
        <v>14323</v>
      </c>
      <c r="E1598" s="131" t="s">
        <v>12941</v>
      </c>
      <c r="F1598" s="140">
        <v>26.87</v>
      </c>
    </row>
    <row r="1599" spans="2:6">
      <c r="B1599" s="139" t="s">
        <v>17193</v>
      </c>
      <c r="C1599" s="131" t="s">
        <v>19846</v>
      </c>
      <c r="D1599" s="131" t="s">
        <v>14324</v>
      </c>
      <c r="E1599" s="131" t="s">
        <v>12941</v>
      </c>
      <c r="F1599" s="140">
        <v>30.29</v>
      </c>
    </row>
    <row r="1600" spans="2:6">
      <c r="B1600" s="139" t="s">
        <v>17194</v>
      </c>
      <c r="C1600" s="131" t="s">
        <v>19847</v>
      </c>
      <c r="D1600" s="131" t="s">
        <v>14325</v>
      </c>
      <c r="E1600" s="131" t="s">
        <v>12941</v>
      </c>
      <c r="F1600" s="140">
        <v>42.39</v>
      </c>
    </row>
    <row r="1601" spans="2:6">
      <c r="B1601" s="139" t="s">
        <v>17195</v>
      </c>
      <c r="C1601" s="131" t="s">
        <v>19848</v>
      </c>
      <c r="D1601" s="131" t="s">
        <v>14326</v>
      </c>
      <c r="E1601" s="131" t="s">
        <v>12941</v>
      </c>
      <c r="F1601" s="140">
        <v>149.66999999999999</v>
      </c>
    </row>
    <row r="1602" spans="2:6">
      <c r="B1602" s="139" t="s">
        <v>17196</v>
      </c>
      <c r="C1602" s="131" t="s">
        <v>19849</v>
      </c>
      <c r="D1602" s="131" t="s">
        <v>14327</v>
      </c>
      <c r="E1602" s="131" t="s">
        <v>12941</v>
      </c>
      <c r="F1602" s="140">
        <v>199.01</v>
      </c>
    </row>
    <row r="1603" spans="2:6">
      <c r="B1603" s="139" t="s">
        <v>17197</v>
      </c>
      <c r="C1603" s="131" t="s">
        <v>19850</v>
      </c>
      <c r="D1603" s="131" t="s">
        <v>14328</v>
      </c>
      <c r="E1603" s="131" t="s">
        <v>12941</v>
      </c>
      <c r="F1603" s="140">
        <v>2683.39</v>
      </c>
    </row>
    <row r="1604" spans="2:6">
      <c r="B1604" s="139" t="s">
        <v>17198</v>
      </c>
      <c r="C1604" s="131" t="s">
        <v>19851</v>
      </c>
      <c r="D1604" s="131" t="s">
        <v>14329</v>
      </c>
      <c r="E1604" s="131" t="s">
        <v>12941</v>
      </c>
      <c r="F1604" s="140">
        <v>2964.31</v>
      </c>
    </row>
    <row r="1605" spans="2:6">
      <c r="B1605" s="139" t="s">
        <v>17199</v>
      </c>
      <c r="C1605" s="131" t="s">
        <v>19852</v>
      </c>
      <c r="D1605" s="131" t="s">
        <v>14330</v>
      </c>
      <c r="E1605" s="131" t="s">
        <v>12941</v>
      </c>
      <c r="F1605" s="140">
        <v>476.3</v>
      </c>
    </row>
    <row r="1606" spans="2:6">
      <c r="B1606" s="139" t="s">
        <v>17200</v>
      </c>
      <c r="C1606" s="131" t="s">
        <v>19853</v>
      </c>
      <c r="D1606" s="131" t="s">
        <v>14331</v>
      </c>
      <c r="E1606" s="131" t="s">
        <v>12941</v>
      </c>
      <c r="F1606" s="140">
        <v>1081.0899999999999</v>
      </c>
    </row>
    <row r="1607" spans="2:6">
      <c r="B1607" s="139" t="s">
        <v>17201</v>
      </c>
      <c r="C1607" s="131" t="s">
        <v>19854</v>
      </c>
      <c r="D1607" s="131" t="s">
        <v>14332</v>
      </c>
      <c r="E1607" s="131" t="s">
        <v>12941</v>
      </c>
      <c r="F1607" s="140">
        <v>646.54999999999995</v>
      </c>
    </row>
    <row r="1608" spans="2:6">
      <c r="B1608" s="139" t="s">
        <v>17202</v>
      </c>
      <c r="C1608" s="131" t="s">
        <v>19855</v>
      </c>
      <c r="D1608" s="131" t="s">
        <v>14333</v>
      </c>
      <c r="E1608" s="131" t="s">
        <v>12941</v>
      </c>
      <c r="F1608" s="140">
        <v>1251.3399999999999</v>
      </c>
    </row>
    <row r="1609" spans="2:6">
      <c r="B1609" s="139" t="s">
        <v>17203</v>
      </c>
      <c r="C1609" s="131" t="s">
        <v>19856</v>
      </c>
      <c r="D1609" s="131" t="s">
        <v>14334</v>
      </c>
      <c r="E1609" s="131" t="s">
        <v>12941</v>
      </c>
      <c r="F1609" s="140">
        <v>92.86</v>
      </c>
    </row>
    <row r="1610" spans="2:6">
      <c r="B1610" s="139" t="s">
        <v>17204</v>
      </c>
      <c r="C1610" s="131" t="s">
        <v>19857</v>
      </c>
      <c r="D1610" s="131" t="s">
        <v>14335</v>
      </c>
      <c r="E1610" s="131" t="s">
        <v>12941</v>
      </c>
      <c r="F1610" s="140">
        <v>194.01</v>
      </c>
    </row>
    <row r="1611" spans="2:6">
      <c r="B1611" s="139" t="s">
        <v>17205</v>
      </c>
      <c r="C1611" s="131" t="s">
        <v>19858</v>
      </c>
      <c r="D1611" s="131" t="s">
        <v>14336</v>
      </c>
      <c r="E1611" s="131" t="s">
        <v>12941</v>
      </c>
      <c r="F1611" s="140">
        <v>110.94</v>
      </c>
    </row>
    <row r="1612" spans="2:6">
      <c r="B1612" s="139" t="s">
        <v>17206</v>
      </c>
      <c r="C1612" s="131" t="s">
        <v>19859</v>
      </c>
      <c r="D1612" s="131" t="s">
        <v>14337</v>
      </c>
      <c r="E1612" s="131" t="s">
        <v>12941</v>
      </c>
      <c r="F1612" s="140">
        <v>212.09</v>
      </c>
    </row>
    <row r="1613" spans="2:6">
      <c r="B1613" s="139" t="s">
        <v>17207</v>
      </c>
      <c r="C1613" s="131" t="s">
        <v>19860</v>
      </c>
      <c r="D1613" s="131" t="s">
        <v>14338</v>
      </c>
      <c r="E1613" s="131" t="s">
        <v>12941</v>
      </c>
      <c r="F1613" s="140">
        <v>151.34</v>
      </c>
    </row>
    <row r="1614" spans="2:6">
      <c r="B1614" s="139" t="s">
        <v>17208</v>
      </c>
      <c r="C1614" s="131" t="s">
        <v>19861</v>
      </c>
      <c r="D1614" s="131" t="s">
        <v>14339</v>
      </c>
      <c r="E1614" s="131" t="s">
        <v>12941</v>
      </c>
      <c r="F1614" s="140">
        <v>248.21</v>
      </c>
    </row>
    <row r="1615" spans="2:6">
      <c r="B1615" s="139" t="s">
        <v>17209</v>
      </c>
      <c r="C1615" s="131" t="s">
        <v>19862</v>
      </c>
      <c r="D1615" s="131" t="s">
        <v>14340</v>
      </c>
      <c r="E1615" s="131" t="s">
        <v>12941</v>
      </c>
      <c r="F1615" s="140">
        <v>285.27999999999997</v>
      </c>
    </row>
    <row r="1616" spans="2:6">
      <c r="B1616" s="139" t="s">
        <v>17210</v>
      </c>
      <c r="C1616" s="131" t="s">
        <v>19863</v>
      </c>
      <c r="D1616" s="131" t="s">
        <v>14341</v>
      </c>
      <c r="E1616" s="131" t="s">
        <v>12941</v>
      </c>
      <c r="F1616" s="140">
        <v>146.24</v>
      </c>
    </row>
    <row r="1617" spans="2:6">
      <c r="B1617" s="139" t="s">
        <v>17211</v>
      </c>
      <c r="C1617" s="131" t="s">
        <v>19864</v>
      </c>
      <c r="D1617" s="131" t="s">
        <v>14342</v>
      </c>
      <c r="E1617" s="131" t="s">
        <v>12941</v>
      </c>
      <c r="F1617" s="140">
        <v>293.48</v>
      </c>
    </row>
    <row r="1618" spans="2:6">
      <c r="B1618" s="139" t="s">
        <v>17212</v>
      </c>
      <c r="C1618" s="131" t="s">
        <v>19865</v>
      </c>
      <c r="D1618" s="131" t="s">
        <v>14343</v>
      </c>
      <c r="E1618" s="131" t="s">
        <v>12941</v>
      </c>
      <c r="F1618" s="140">
        <v>192.57</v>
      </c>
    </row>
    <row r="1619" spans="2:6">
      <c r="B1619" s="139" t="s">
        <v>17213</v>
      </c>
      <c r="C1619" s="131" t="s">
        <v>19866</v>
      </c>
      <c r="D1619" s="131" t="s">
        <v>14344</v>
      </c>
      <c r="E1619" s="131" t="s">
        <v>12941</v>
      </c>
      <c r="F1619" s="140">
        <v>339.81</v>
      </c>
    </row>
    <row r="1620" spans="2:6">
      <c r="B1620" s="139" t="s">
        <v>17214</v>
      </c>
      <c r="C1620" s="131" t="s">
        <v>19867</v>
      </c>
      <c r="D1620" s="131" t="s">
        <v>14345</v>
      </c>
      <c r="E1620" s="131" t="s">
        <v>12941</v>
      </c>
      <c r="F1620" s="140">
        <v>238.93</v>
      </c>
    </row>
    <row r="1621" spans="2:6">
      <c r="B1621" s="139" t="s">
        <v>17215</v>
      </c>
      <c r="C1621" s="131" t="s">
        <v>19868</v>
      </c>
      <c r="D1621" s="131" t="s">
        <v>14346</v>
      </c>
      <c r="E1621" s="131" t="s">
        <v>12941</v>
      </c>
      <c r="F1621" s="140">
        <v>386.17</v>
      </c>
    </row>
    <row r="1622" spans="2:6">
      <c r="B1622" s="139" t="s">
        <v>17216</v>
      </c>
      <c r="C1622" s="131" t="s">
        <v>19869</v>
      </c>
      <c r="D1622" s="131" t="s">
        <v>14347</v>
      </c>
      <c r="E1622" s="131" t="s">
        <v>12941</v>
      </c>
      <c r="F1622" s="140">
        <v>355.02</v>
      </c>
    </row>
    <row r="1623" spans="2:6">
      <c r="B1623" s="139" t="s">
        <v>17217</v>
      </c>
      <c r="C1623" s="131" t="s">
        <v>19870</v>
      </c>
      <c r="D1623" s="131" t="s">
        <v>14348</v>
      </c>
      <c r="E1623" s="131" t="s">
        <v>12941</v>
      </c>
      <c r="F1623" s="140">
        <v>500.11</v>
      </c>
    </row>
    <row r="1624" spans="2:6">
      <c r="B1624" s="139" t="s">
        <v>17218</v>
      </c>
      <c r="C1624" s="131" t="s">
        <v>19871</v>
      </c>
      <c r="D1624" s="131" t="s">
        <v>14349</v>
      </c>
      <c r="E1624" s="131" t="s">
        <v>12941</v>
      </c>
      <c r="F1624" s="140">
        <v>184.45</v>
      </c>
    </row>
    <row r="1625" spans="2:6">
      <c r="B1625" s="139" t="s">
        <v>17219</v>
      </c>
      <c r="C1625" s="131" t="s">
        <v>19872</v>
      </c>
      <c r="D1625" s="131" t="s">
        <v>14350</v>
      </c>
      <c r="E1625" s="131" t="s">
        <v>12941</v>
      </c>
      <c r="F1625" s="140">
        <v>386.4</v>
      </c>
    </row>
    <row r="1626" spans="2:6">
      <c r="B1626" s="139" t="s">
        <v>17220</v>
      </c>
      <c r="C1626" s="131" t="s">
        <v>19873</v>
      </c>
      <c r="D1626" s="131" t="s">
        <v>14351</v>
      </c>
      <c r="E1626" s="131" t="s">
        <v>12941</v>
      </c>
      <c r="F1626" s="140">
        <v>241.3</v>
      </c>
    </row>
    <row r="1627" spans="2:6">
      <c r="B1627" s="139" t="s">
        <v>17221</v>
      </c>
      <c r="C1627" s="131" t="s">
        <v>19874</v>
      </c>
      <c r="D1627" s="131" t="s">
        <v>14352</v>
      </c>
      <c r="E1627" s="131" t="s">
        <v>12941</v>
      </c>
      <c r="F1627" s="140">
        <v>443.25</v>
      </c>
    </row>
    <row r="1628" spans="2:6">
      <c r="B1628" s="139" t="s">
        <v>17222</v>
      </c>
      <c r="C1628" s="131" t="s">
        <v>19875</v>
      </c>
      <c r="D1628" s="131" t="s">
        <v>14353</v>
      </c>
      <c r="E1628" s="131" t="s">
        <v>12941</v>
      </c>
      <c r="F1628" s="140">
        <v>298.16000000000003</v>
      </c>
    </row>
    <row r="1629" spans="2:6">
      <c r="B1629" s="139" t="s">
        <v>17223</v>
      </c>
      <c r="C1629" s="131" t="s">
        <v>19876</v>
      </c>
      <c r="D1629" s="131" t="s">
        <v>14354</v>
      </c>
      <c r="E1629" s="131" t="s">
        <v>12941</v>
      </c>
      <c r="F1629" s="140">
        <v>176.07</v>
      </c>
    </row>
    <row r="1630" spans="2:6">
      <c r="B1630" s="139" t="s">
        <v>17224</v>
      </c>
      <c r="C1630" s="131" t="s">
        <v>19877</v>
      </c>
      <c r="D1630" s="131" t="s">
        <v>14355</v>
      </c>
      <c r="E1630" s="131" t="s">
        <v>12941</v>
      </c>
      <c r="F1630" s="140">
        <v>428.51</v>
      </c>
    </row>
    <row r="1631" spans="2:6">
      <c r="B1631" s="139" t="s">
        <v>17225</v>
      </c>
      <c r="C1631" s="131" t="s">
        <v>19878</v>
      </c>
      <c r="D1631" s="131" t="s">
        <v>14356</v>
      </c>
      <c r="E1631" s="131" t="s">
        <v>12941</v>
      </c>
      <c r="F1631" s="140">
        <v>693.79</v>
      </c>
    </row>
    <row r="1632" spans="2:6">
      <c r="B1632" s="139" t="s">
        <v>17226</v>
      </c>
      <c r="C1632" s="131" t="s">
        <v>19879</v>
      </c>
      <c r="D1632" s="131" t="s">
        <v>14357</v>
      </c>
      <c r="E1632" s="131" t="s">
        <v>12941</v>
      </c>
      <c r="F1632" s="140">
        <v>225.6</v>
      </c>
    </row>
    <row r="1633" spans="2:6">
      <c r="B1633" s="139" t="s">
        <v>17227</v>
      </c>
      <c r="C1633" s="131" t="s">
        <v>19880</v>
      </c>
      <c r="D1633" s="131" t="s">
        <v>14358</v>
      </c>
      <c r="E1633" s="131" t="s">
        <v>12941</v>
      </c>
      <c r="F1633" s="140">
        <v>490.88</v>
      </c>
    </row>
    <row r="1634" spans="2:6">
      <c r="B1634" s="139" t="s">
        <v>17228</v>
      </c>
      <c r="C1634" s="131" t="s">
        <v>19881</v>
      </c>
      <c r="D1634" s="131" t="s">
        <v>14359</v>
      </c>
      <c r="E1634" s="131" t="s">
        <v>12941</v>
      </c>
      <c r="F1634" s="140">
        <v>293.23</v>
      </c>
    </row>
    <row r="1635" spans="2:6">
      <c r="B1635" s="139" t="s">
        <v>17229</v>
      </c>
      <c r="C1635" s="131" t="s">
        <v>19882</v>
      </c>
      <c r="D1635" s="131" t="s">
        <v>14360</v>
      </c>
      <c r="E1635" s="131" t="s">
        <v>12941</v>
      </c>
      <c r="F1635" s="140">
        <v>558.51</v>
      </c>
    </row>
    <row r="1636" spans="2:6">
      <c r="B1636" s="139" t="s">
        <v>17230</v>
      </c>
      <c r="C1636" s="131" t="s">
        <v>19883</v>
      </c>
      <c r="D1636" s="131" t="s">
        <v>14361</v>
      </c>
      <c r="E1636" s="131" t="s">
        <v>12941</v>
      </c>
      <c r="F1636" s="140">
        <v>310.14999999999998</v>
      </c>
    </row>
    <row r="1637" spans="2:6">
      <c r="B1637" s="139" t="s">
        <v>17231</v>
      </c>
      <c r="C1637" s="131" t="s">
        <v>19884</v>
      </c>
      <c r="D1637" s="131" t="s">
        <v>14362</v>
      </c>
      <c r="E1637" s="131" t="s">
        <v>12941</v>
      </c>
      <c r="F1637" s="140">
        <v>327.02999999999997</v>
      </c>
    </row>
    <row r="1638" spans="2:6">
      <c r="B1638" s="139" t="s">
        <v>17232</v>
      </c>
      <c r="C1638" s="131" t="s">
        <v>19885</v>
      </c>
      <c r="D1638" s="131" t="s">
        <v>14363</v>
      </c>
      <c r="E1638" s="131" t="s">
        <v>12941</v>
      </c>
      <c r="F1638" s="140">
        <v>343.88</v>
      </c>
    </row>
    <row r="1639" spans="2:6">
      <c r="B1639" s="139" t="s">
        <v>17233</v>
      </c>
      <c r="C1639" s="131" t="s">
        <v>19886</v>
      </c>
      <c r="D1639" s="131" t="s">
        <v>14364</v>
      </c>
      <c r="E1639" s="131" t="s">
        <v>12941</v>
      </c>
      <c r="F1639" s="140">
        <v>360.87</v>
      </c>
    </row>
    <row r="1640" spans="2:6">
      <c r="B1640" s="139" t="s">
        <v>17234</v>
      </c>
      <c r="C1640" s="131" t="s">
        <v>19887</v>
      </c>
      <c r="D1640" s="131" t="s">
        <v>14365</v>
      </c>
      <c r="E1640" s="131" t="s">
        <v>12941</v>
      </c>
      <c r="F1640" s="140">
        <v>626.15</v>
      </c>
    </row>
    <row r="1641" spans="2:6">
      <c r="B1641" s="139" t="s">
        <v>17235</v>
      </c>
      <c r="C1641" s="131" t="s">
        <v>19888</v>
      </c>
      <c r="D1641" s="131" t="s">
        <v>14366</v>
      </c>
      <c r="E1641" s="131" t="s">
        <v>12941</v>
      </c>
      <c r="F1641" s="140">
        <v>377.82</v>
      </c>
    </row>
    <row r="1642" spans="2:6">
      <c r="B1642" s="139" t="s">
        <v>17236</v>
      </c>
      <c r="C1642" s="131" t="s">
        <v>19889</v>
      </c>
      <c r="D1642" s="131" t="s">
        <v>14367</v>
      </c>
      <c r="E1642" s="131" t="s">
        <v>12941</v>
      </c>
      <c r="F1642" s="140">
        <v>545.11</v>
      </c>
    </row>
    <row r="1643" spans="2:6">
      <c r="B1643" s="139" t="s">
        <v>17237</v>
      </c>
      <c r="C1643" s="131" t="s">
        <v>19890</v>
      </c>
      <c r="D1643" s="131" t="s">
        <v>14368</v>
      </c>
      <c r="E1643" s="131" t="s">
        <v>12941</v>
      </c>
      <c r="F1643" s="140">
        <v>882.33</v>
      </c>
    </row>
    <row r="1644" spans="2:6">
      <c r="B1644" s="139" t="s">
        <v>17238</v>
      </c>
      <c r="C1644" s="131" t="s">
        <v>19891</v>
      </c>
      <c r="D1644" s="131" t="s">
        <v>14369</v>
      </c>
      <c r="E1644" s="131" t="s">
        <v>12941</v>
      </c>
      <c r="F1644" s="140">
        <v>269.7</v>
      </c>
    </row>
    <row r="1645" spans="2:6">
      <c r="B1645" s="139" t="s">
        <v>17239</v>
      </c>
      <c r="C1645" s="131" t="s">
        <v>19892</v>
      </c>
      <c r="D1645" s="131" t="s">
        <v>14370</v>
      </c>
      <c r="E1645" s="131" t="s">
        <v>12941</v>
      </c>
      <c r="F1645" s="140">
        <v>606.91999999999996</v>
      </c>
    </row>
    <row r="1646" spans="2:6">
      <c r="B1646" s="139" t="s">
        <v>17240</v>
      </c>
      <c r="C1646" s="131" t="s">
        <v>19893</v>
      </c>
      <c r="D1646" s="131" t="s">
        <v>14371</v>
      </c>
      <c r="E1646" s="131" t="s">
        <v>12941</v>
      </c>
      <c r="F1646" s="140">
        <v>348.38</v>
      </c>
    </row>
    <row r="1647" spans="2:6">
      <c r="B1647" s="139" t="s">
        <v>17241</v>
      </c>
      <c r="C1647" s="131" t="s">
        <v>19894</v>
      </c>
      <c r="D1647" s="131" t="s">
        <v>14372</v>
      </c>
      <c r="E1647" s="131" t="s">
        <v>12941</v>
      </c>
      <c r="F1647" s="140">
        <v>685.6</v>
      </c>
    </row>
    <row r="1648" spans="2:6">
      <c r="B1648" s="139" t="s">
        <v>17242</v>
      </c>
      <c r="C1648" s="131" t="s">
        <v>19895</v>
      </c>
      <c r="D1648" s="131" t="s">
        <v>14373</v>
      </c>
      <c r="E1648" s="131" t="s">
        <v>12941</v>
      </c>
      <c r="F1648" s="140">
        <v>427.07</v>
      </c>
    </row>
    <row r="1649" spans="2:6">
      <c r="B1649" s="139" t="s">
        <v>17243</v>
      </c>
      <c r="C1649" s="131" t="s">
        <v>19896</v>
      </c>
      <c r="D1649" s="131" t="s">
        <v>14374</v>
      </c>
      <c r="E1649" s="131" t="s">
        <v>12941</v>
      </c>
      <c r="F1649" s="140">
        <v>764.29</v>
      </c>
    </row>
    <row r="1650" spans="2:6">
      <c r="B1650" s="139" t="s">
        <v>17244</v>
      </c>
      <c r="C1650" s="131" t="s">
        <v>19897</v>
      </c>
      <c r="D1650" s="131" t="s">
        <v>14375</v>
      </c>
      <c r="E1650" s="131" t="s">
        <v>12941</v>
      </c>
      <c r="F1650" s="140">
        <v>586.78</v>
      </c>
    </row>
    <row r="1651" spans="2:6">
      <c r="B1651" s="139" t="s">
        <v>17245</v>
      </c>
      <c r="C1651" s="131" t="s">
        <v>19898</v>
      </c>
      <c r="D1651" s="131" t="s">
        <v>14376</v>
      </c>
      <c r="E1651" s="131" t="s">
        <v>12941</v>
      </c>
      <c r="F1651" s="140">
        <v>1004.57</v>
      </c>
    </row>
    <row r="1652" spans="2:6">
      <c r="B1652" s="139" t="s">
        <v>17246</v>
      </c>
      <c r="C1652" s="131" t="s">
        <v>19899</v>
      </c>
      <c r="D1652" s="131" t="s">
        <v>14377</v>
      </c>
      <c r="E1652" s="131" t="s">
        <v>12941</v>
      </c>
      <c r="F1652" s="140">
        <v>766.82</v>
      </c>
    </row>
    <row r="1653" spans="2:6">
      <c r="B1653" s="139" t="s">
        <v>17247</v>
      </c>
      <c r="C1653" s="131" t="s">
        <v>19900</v>
      </c>
      <c r="D1653" s="131" t="s">
        <v>14378</v>
      </c>
      <c r="E1653" s="131" t="s">
        <v>12941</v>
      </c>
      <c r="F1653" s="140">
        <v>1184.6099999999999</v>
      </c>
    </row>
    <row r="1654" spans="2:6">
      <c r="B1654" s="139" t="s">
        <v>17248</v>
      </c>
      <c r="C1654" s="131" t="s">
        <v>19901</v>
      </c>
      <c r="D1654" s="131" t="s">
        <v>14379</v>
      </c>
      <c r="E1654" s="131" t="s">
        <v>12941</v>
      </c>
      <c r="F1654" s="140">
        <v>316.70999999999998</v>
      </c>
    </row>
    <row r="1655" spans="2:6">
      <c r="B1655" s="139" t="s">
        <v>17249</v>
      </c>
      <c r="C1655" s="131" t="s">
        <v>19902</v>
      </c>
      <c r="D1655" s="131" t="s">
        <v>14380</v>
      </c>
      <c r="E1655" s="131" t="s">
        <v>12941</v>
      </c>
      <c r="F1655" s="140">
        <v>734.5</v>
      </c>
    </row>
    <row r="1656" spans="2:6">
      <c r="B1656" s="139" t="s">
        <v>17250</v>
      </c>
      <c r="C1656" s="131" t="s">
        <v>19903</v>
      </c>
      <c r="D1656" s="131" t="s">
        <v>14381</v>
      </c>
      <c r="E1656" s="131" t="s">
        <v>12941</v>
      </c>
      <c r="F1656" s="140">
        <v>406.73</v>
      </c>
    </row>
    <row r="1657" spans="2:6">
      <c r="B1657" s="139" t="s">
        <v>17251</v>
      </c>
      <c r="C1657" s="131" t="s">
        <v>19904</v>
      </c>
      <c r="D1657" s="131" t="s">
        <v>14382</v>
      </c>
      <c r="E1657" s="131" t="s">
        <v>12941</v>
      </c>
      <c r="F1657" s="140">
        <v>824.52</v>
      </c>
    </row>
    <row r="1658" spans="2:6">
      <c r="B1658" s="139" t="s">
        <v>17252</v>
      </c>
      <c r="C1658" s="131" t="s">
        <v>19905</v>
      </c>
      <c r="D1658" s="131" t="s">
        <v>14383</v>
      </c>
      <c r="E1658" s="131" t="s">
        <v>12941</v>
      </c>
      <c r="F1658" s="140">
        <v>496.76</v>
      </c>
    </row>
    <row r="1659" spans="2:6">
      <c r="B1659" s="139" t="s">
        <v>17253</v>
      </c>
      <c r="C1659" s="131" t="s">
        <v>19906</v>
      </c>
      <c r="D1659" s="131" t="s">
        <v>14384</v>
      </c>
      <c r="E1659" s="131" t="s">
        <v>12941</v>
      </c>
      <c r="F1659" s="140">
        <v>914.55</v>
      </c>
    </row>
    <row r="1660" spans="2:6">
      <c r="B1660" s="139" t="s">
        <v>17254</v>
      </c>
      <c r="C1660" s="131" t="s">
        <v>19907</v>
      </c>
      <c r="D1660" s="131" t="s">
        <v>14385</v>
      </c>
      <c r="E1660" s="131" t="s">
        <v>12941</v>
      </c>
      <c r="F1660" s="140">
        <v>671.52</v>
      </c>
    </row>
    <row r="1661" spans="2:6">
      <c r="B1661" s="139" t="s">
        <v>17255</v>
      </c>
      <c r="C1661" s="131" t="s">
        <v>19908</v>
      </c>
      <c r="D1661" s="131" t="s">
        <v>14386</v>
      </c>
      <c r="E1661" s="131" t="s">
        <v>12941</v>
      </c>
      <c r="F1661" s="140">
        <v>1178.5</v>
      </c>
    </row>
    <row r="1662" spans="2:6">
      <c r="B1662" s="139" t="s">
        <v>17256</v>
      </c>
      <c r="C1662" s="131" t="s">
        <v>19909</v>
      </c>
      <c r="D1662" s="131" t="s">
        <v>14387</v>
      </c>
      <c r="E1662" s="131" t="s">
        <v>12941</v>
      </c>
      <c r="F1662" s="140">
        <v>874.75</v>
      </c>
    </row>
    <row r="1663" spans="2:6">
      <c r="B1663" s="139" t="s">
        <v>17257</v>
      </c>
      <c r="C1663" s="131" t="s">
        <v>19910</v>
      </c>
      <c r="D1663" s="131" t="s">
        <v>14388</v>
      </c>
      <c r="E1663" s="131" t="s">
        <v>12941</v>
      </c>
      <c r="F1663" s="140">
        <v>1381.73</v>
      </c>
    </row>
    <row r="1664" spans="2:6">
      <c r="B1664" s="139" t="s">
        <v>17258</v>
      </c>
      <c r="C1664" s="131" t="s">
        <v>19911</v>
      </c>
      <c r="D1664" s="131" t="s">
        <v>14389</v>
      </c>
      <c r="E1664" s="131" t="s">
        <v>12941</v>
      </c>
      <c r="F1664" s="140">
        <v>468.26</v>
      </c>
    </row>
    <row r="1665" spans="2:6">
      <c r="B1665" s="139" t="s">
        <v>17259</v>
      </c>
      <c r="C1665" s="131" t="s">
        <v>19912</v>
      </c>
      <c r="D1665" s="131" t="s">
        <v>14390</v>
      </c>
      <c r="E1665" s="131" t="s">
        <v>12941</v>
      </c>
      <c r="F1665" s="140">
        <v>975.24</v>
      </c>
    </row>
    <row r="1666" spans="2:6">
      <c r="B1666" s="139" t="s">
        <v>17260</v>
      </c>
      <c r="C1666" s="131" t="s">
        <v>19913</v>
      </c>
      <c r="D1666" s="131" t="s">
        <v>14391</v>
      </c>
      <c r="E1666" s="131" t="s">
        <v>12941</v>
      </c>
      <c r="F1666" s="140">
        <v>569.88</v>
      </c>
    </row>
    <row r="1667" spans="2:6">
      <c r="B1667" s="139" t="s">
        <v>17261</v>
      </c>
      <c r="C1667" s="131" t="s">
        <v>19914</v>
      </c>
      <c r="D1667" s="131" t="s">
        <v>14392</v>
      </c>
      <c r="E1667" s="131" t="s">
        <v>12941</v>
      </c>
      <c r="F1667" s="140">
        <v>1076.8599999999999</v>
      </c>
    </row>
    <row r="1668" spans="2:6">
      <c r="B1668" s="139" t="s">
        <v>17262</v>
      </c>
      <c r="C1668" s="131" t="s">
        <v>19915</v>
      </c>
      <c r="D1668" s="131" t="s">
        <v>14393</v>
      </c>
      <c r="E1668" s="131" t="s">
        <v>12941</v>
      </c>
      <c r="F1668" s="140">
        <v>515.61</v>
      </c>
    </row>
    <row r="1669" spans="2:6">
      <c r="B1669" s="139" t="s">
        <v>17263</v>
      </c>
      <c r="C1669" s="131" t="s">
        <v>19916</v>
      </c>
      <c r="D1669" s="131" t="s">
        <v>14394</v>
      </c>
      <c r="E1669" s="131" t="s">
        <v>12941</v>
      </c>
      <c r="F1669" s="140">
        <v>707.58</v>
      </c>
    </row>
    <row r="1670" spans="2:6">
      <c r="B1670" s="139" t="s">
        <v>17264</v>
      </c>
      <c r="C1670" s="131" t="s">
        <v>19917</v>
      </c>
      <c r="D1670" s="131" t="s">
        <v>14395</v>
      </c>
      <c r="E1670" s="131" t="s">
        <v>12941</v>
      </c>
      <c r="F1670" s="140">
        <v>381.9</v>
      </c>
    </row>
    <row r="1671" spans="2:6">
      <c r="B1671" s="139" t="s">
        <v>17265</v>
      </c>
      <c r="C1671" s="131" t="s">
        <v>19918</v>
      </c>
      <c r="D1671" s="131" t="s">
        <v>14396</v>
      </c>
      <c r="E1671" s="131" t="s">
        <v>12941</v>
      </c>
      <c r="F1671" s="140">
        <v>442.38</v>
      </c>
    </row>
    <row r="1672" spans="2:6">
      <c r="B1672" s="139" t="s">
        <v>17266</v>
      </c>
      <c r="C1672" s="131" t="s">
        <v>19919</v>
      </c>
      <c r="D1672" s="131" t="s">
        <v>14397</v>
      </c>
      <c r="E1672" s="131" t="s">
        <v>12941</v>
      </c>
      <c r="F1672" s="140">
        <v>10548.5</v>
      </c>
    </row>
    <row r="1673" spans="2:6">
      <c r="B1673" s="139" t="s">
        <v>17267</v>
      </c>
      <c r="C1673" s="131" t="s">
        <v>19920</v>
      </c>
      <c r="D1673" s="131" t="s">
        <v>14398</v>
      </c>
      <c r="E1673" s="131" t="s">
        <v>12941</v>
      </c>
      <c r="F1673" s="140">
        <v>126.17</v>
      </c>
    </row>
    <row r="1674" spans="2:6">
      <c r="B1674" s="139" t="s">
        <v>17268</v>
      </c>
      <c r="C1674" s="131" t="s">
        <v>19921</v>
      </c>
      <c r="D1674" s="131" t="s">
        <v>14399</v>
      </c>
      <c r="E1674" s="131" t="s">
        <v>12941</v>
      </c>
      <c r="F1674" s="140">
        <v>225.94</v>
      </c>
    </row>
    <row r="1675" spans="2:6">
      <c r="B1675" s="139" t="s">
        <v>17269</v>
      </c>
      <c r="C1675" s="131" t="s">
        <v>19922</v>
      </c>
      <c r="D1675" s="131" t="s">
        <v>14400</v>
      </c>
      <c r="E1675" s="131" t="s">
        <v>12941</v>
      </c>
      <c r="F1675" s="140">
        <v>73.97</v>
      </c>
    </row>
    <row r="1676" spans="2:6">
      <c r="B1676" s="139" t="s">
        <v>17270</v>
      </c>
      <c r="C1676" s="131" t="s">
        <v>19923</v>
      </c>
      <c r="D1676" s="131" t="s">
        <v>14401</v>
      </c>
      <c r="E1676" s="131" t="s">
        <v>12941</v>
      </c>
      <c r="F1676" s="140">
        <v>57.51</v>
      </c>
    </row>
    <row r="1677" spans="2:6">
      <c r="B1677" s="139" t="s">
        <v>17271</v>
      </c>
      <c r="C1677" s="131" t="s">
        <v>19924</v>
      </c>
      <c r="D1677" s="131" t="s">
        <v>14402</v>
      </c>
      <c r="E1677" s="131" t="s">
        <v>12941</v>
      </c>
      <c r="F1677" s="140">
        <v>144.06</v>
      </c>
    </row>
    <row r="1678" spans="2:6">
      <c r="B1678" s="139" t="s">
        <v>17272</v>
      </c>
      <c r="C1678" s="131" t="s">
        <v>19925</v>
      </c>
      <c r="D1678" s="131" t="s">
        <v>14403</v>
      </c>
      <c r="E1678" s="131" t="s">
        <v>12941</v>
      </c>
      <c r="F1678" s="140">
        <v>39.380000000000003</v>
      </c>
    </row>
    <row r="1679" spans="2:6">
      <c r="B1679" s="139" t="s">
        <v>17273</v>
      </c>
      <c r="C1679" s="131" t="s">
        <v>19926</v>
      </c>
      <c r="D1679" s="131" t="s">
        <v>14404</v>
      </c>
      <c r="E1679" s="131" t="s">
        <v>12941</v>
      </c>
      <c r="F1679" s="140">
        <v>59.26</v>
      </c>
    </row>
    <row r="1680" spans="2:6">
      <c r="B1680" s="139" t="s">
        <v>17274</v>
      </c>
      <c r="C1680" s="131" t="s">
        <v>19927</v>
      </c>
      <c r="D1680" s="131" t="s">
        <v>14405</v>
      </c>
      <c r="E1680" s="131" t="s">
        <v>12941</v>
      </c>
      <c r="F1680" s="140">
        <v>54.99</v>
      </c>
    </row>
    <row r="1681" spans="2:6">
      <c r="B1681" s="139" t="s">
        <v>17275</v>
      </c>
      <c r="C1681" s="131" t="s">
        <v>19928</v>
      </c>
      <c r="D1681" s="131" t="s">
        <v>14406</v>
      </c>
      <c r="E1681" s="131" t="s">
        <v>12941</v>
      </c>
      <c r="F1681" s="140">
        <v>44.55</v>
      </c>
    </row>
    <row r="1682" spans="2:6">
      <c r="B1682" s="139" t="s">
        <v>17276</v>
      </c>
      <c r="C1682" s="131" t="s">
        <v>19929</v>
      </c>
      <c r="D1682" s="131" t="s">
        <v>14407</v>
      </c>
      <c r="E1682" s="131" t="s">
        <v>12941</v>
      </c>
      <c r="F1682" s="140">
        <v>45.46</v>
      </c>
    </row>
    <row r="1683" spans="2:6">
      <c r="B1683" s="139" t="s">
        <v>17277</v>
      </c>
      <c r="C1683" s="131" t="s">
        <v>19930</v>
      </c>
      <c r="D1683" s="131" t="s">
        <v>14408</v>
      </c>
      <c r="E1683" s="131" t="s">
        <v>12941</v>
      </c>
      <c r="F1683" s="140">
        <v>54.99</v>
      </c>
    </row>
    <row r="1684" spans="2:6">
      <c r="B1684" s="139" t="s">
        <v>17278</v>
      </c>
      <c r="C1684" s="131" t="s">
        <v>19931</v>
      </c>
      <c r="D1684" s="131" t="s">
        <v>14409</v>
      </c>
      <c r="E1684" s="131" t="s">
        <v>12941</v>
      </c>
      <c r="F1684" s="140">
        <v>56.08</v>
      </c>
    </row>
    <row r="1685" spans="2:6">
      <c r="B1685" s="139" t="s">
        <v>17279</v>
      </c>
      <c r="C1685" s="131" t="s">
        <v>19932</v>
      </c>
      <c r="D1685" s="131" t="s">
        <v>14410</v>
      </c>
      <c r="E1685" s="131" t="s">
        <v>12941</v>
      </c>
      <c r="F1685" s="140">
        <v>62.42</v>
      </c>
    </row>
    <row r="1686" spans="2:6">
      <c r="B1686" s="139" t="s">
        <v>17280</v>
      </c>
      <c r="C1686" s="131" t="s">
        <v>19933</v>
      </c>
      <c r="D1686" s="131" t="s">
        <v>14411</v>
      </c>
      <c r="E1686" s="131" t="s">
        <v>12941</v>
      </c>
      <c r="F1686" s="140">
        <v>65.48</v>
      </c>
    </row>
    <row r="1687" spans="2:6">
      <c r="B1687" s="139" t="s">
        <v>17281</v>
      </c>
      <c r="C1687" s="131" t="s">
        <v>19934</v>
      </c>
      <c r="D1687" s="131" t="s">
        <v>14412</v>
      </c>
      <c r="E1687" s="131" t="s">
        <v>12941</v>
      </c>
      <c r="F1687" s="140">
        <v>71.09</v>
      </c>
    </row>
    <row r="1688" spans="2:6">
      <c r="B1688" s="139" t="s">
        <v>17282</v>
      </c>
      <c r="C1688" s="131" t="s">
        <v>19935</v>
      </c>
      <c r="D1688" s="131" t="s">
        <v>14413</v>
      </c>
      <c r="E1688" s="131" t="s">
        <v>12941</v>
      </c>
      <c r="F1688" s="140">
        <v>3131.96</v>
      </c>
    </row>
    <row r="1689" spans="2:6">
      <c r="B1689" s="139" t="s">
        <v>17283</v>
      </c>
      <c r="C1689" s="131" t="s">
        <v>19936</v>
      </c>
      <c r="D1689" s="131" t="s">
        <v>14414</v>
      </c>
      <c r="E1689" s="131" t="s">
        <v>12941</v>
      </c>
      <c r="F1689" s="140">
        <v>726.32</v>
      </c>
    </row>
    <row r="1690" spans="2:6">
      <c r="B1690" s="139" t="s">
        <v>17284</v>
      </c>
      <c r="C1690" s="131" t="s">
        <v>19937</v>
      </c>
      <c r="D1690" s="131" t="s">
        <v>14415</v>
      </c>
      <c r="E1690" s="131" t="s">
        <v>12941</v>
      </c>
      <c r="F1690" s="140">
        <v>697.76</v>
      </c>
    </row>
    <row r="1691" spans="2:6">
      <c r="B1691" s="139" t="s">
        <v>17285</v>
      </c>
      <c r="C1691" s="131" t="s">
        <v>19938</v>
      </c>
      <c r="D1691" s="131" t="s">
        <v>14416</v>
      </c>
      <c r="E1691" s="131" t="s">
        <v>12941</v>
      </c>
      <c r="F1691" s="140">
        <v>1290.1199999999999</v>
      </c>
    </row>
    <row r="1692" spans="2:6">
      <c r="B1692" s="139" t="s">
        <v>17286</v>
      </c>
      <c r="C1692" s="131" t="s">
        <v>19939</v>
      </c>
      <c r="D1692" s="131" t="s">
        <v>14417</v>
      </c>
      <c r="E1692" s="131" t="s">
        <v>12941</v>
      </c>
      <c r="F1692" s="140">
        <v>1104.54</v>
      </c>
    </row>
    <row r="1693" spans="2:6">
      <c r="B1693" s="139" t="s">
        <v>17287</v>
      </c>
      <c r="C1693" s="131" t="s">
        <v>19940</v>
      </c>
      <c r="D1693" s="131" t="s">
        <v>14418</v>
      </c>
      <c r="E1693" s="131" t="s">
        <v>12941</v>
      </c>
      <c r="F1693" s="140">
        <v>2129.33</v>
      </c>
    </row>
    <row r="1694" spans="2:6">
      <c r="B1694" s="139" t="s">
        <v>17288</v>
      </c>
      <c r="C1694" s="131" t="s">
        <v>19941</v>
      </c>
      <c r="D1694" s="131" t="s">
        <v>14419</v>
      </c>
      <c r="E1694" s="131" t="s">
        <v>12941</v>
      </c>
      <c r="F1694" s="140">
        <v>2577.08</v>
      </c>
    </row>
    <row r="1695" spans="2:6">
      <c r="B1695" s="139" t="s">
        <v>17289</v>
      </c>
      <c r="C1695" s="131" t="s">
        <v>19942</v>
      </c>
      <c r="D1695" s="131" t="s">
        <v>14420</v>
      </c>
      <c r="E1695" s="131" t="s">
        <v>13129</v>
      </c>
      <c r="F1695" s="140">
        <v>1214.67</v>
      </c>
    </row>
    <row r="1696" spans="2:6">
      <c r="B1696" s="139" t="s">
        <v>17290</v>
      </c>
      <c r="C1696" s="131" t="s">
        <v>19943</v>
      </c>
      <c r="D1696" s="131" t="s">
        <v>14421</v>
      </c>
      <c r="E1696" s="131" t="s">
        <v>12808</v>
      </c>
      <c r="F1696" s="140">
        <v>184.24</v>
      </c>
    </row>
    <row r="1697" spans="2:6">
      <c r="B1697" s="139" t="s">
        <v>17291</v>
      </c>
      <c r="C1697" s="131" t="s">
        <v>19944</v>
      </c>
      <c r="D1697" s="131" t="s">
        <v>14422</v>
      </c>
      <c r="E1697" s="131" t="s">
        <v>12808</v>
      </c>
      <c r="F1697" s="140">
        <v>13.6</v>
      </c>
    </row>
    <row r="1698" spans="2:6">
      <c r="B1698" s="139" t="s">
        <v>17292</v>
      </c>
      <c r="C1698" s="131" t="s">
        <v>19945</v>
      </c>
      <c r="D1698" s="131" t="s">
        <v>14423</v>
      </c>
      <c r="E1698" s="131" t="s">
        <v>12808</v>
      </c>
      <c r="F1698" s="140">
        <v>24.88</v>
      </c>
    </row>
    <row r="1699" spans="2:6">
      <c r="B1699" s="139" t="s">
        <v>17293</v>
      </c>
      <c r="C1699" s="131" t="s">
        <v>19946</v>
      </c>
      <c r="D1699" s="131" t="s">
        <v>14424</v>
      </c>
      <c r="E1699" s="131" t="s">
        <v>12808</v>
      </c>
      <c r="F1699" s="140">
        <v>35.67</v>
      </c>
    </row>
    <row r="1700" spans="2:6">
      <c r="B1700" s="139" t="s">
        <v>17294</v>
      </c>
      <c r="C1700" s="131" t="s">
        <v>19947</v>
      </c>
      <c r="D1700" s="131" t="s">
        <v>14425</v>
      </c>
      <c r="E1700" s="131" t="s">
        <v>12808</v>
      </c>
      <c r="F1700" s="140">
        <v>31.37</v>
      </c>
    </row>
    <row r="1701" spans="2:6">
      <c r="B1701" s="139" t="s">
        <v>17295</v>
      </c>
      <c r="C1701" s="131" t="s">
        <v>19948</v>
      </c>
      <c r="D1701" s="131" t="s">
        <v>14426</v>
      </c>
      <c r="E1701" s="131" t="s">
        <v>12808</v>
      </c>
      <c r="F1701" s="140">
        <v>39.39</v>
      </c>
    </row>
    <row r="1702" spans="2:6">
      <c r="B1702" s="139" t="s">
        <v>17296</v>
      </c>
      <c r="C1702" s="131" t="s">
        <v>19949</v>
      </c>
      <c r="D1702" s="131" t="s">
        <v>14427</v>
      </c>
      <c r="E1702" s="131" t="s">
        <v>12808</v>
      </c>
      <c r="F1702" s="140">
        <v>59.17</v>
      </c>
    </row>
    <row r="1703" spans="2:6">
      <c r="B1703" s="139" t="s">
        <v>17297</v>
      </c>
      <c r="C1703" s="131" t="s">
        <v>19950</v>
      </c>
      <c r="D1703" s="131" t="s">
        <v>14428</v>
      </c>
      <c r="E1703" s="131" t="s">
        <v>12808</v>
      </c>
      <c r="F1703" s="140">
        <v>87.28</v>
      </c>
    </row>
    <row r="1704" spans="2:6">
      <c r="B1704" s="139" t="s">
        <v>17298</v>
      </c>
      <c r="C1704" s="131" t="s">
        <v>19951</v>
      </c>
      <c r="D1704" s="131" t="s">
        <v>14429</v>
      </c>
      <c r="E1704" s="131" t="s">
        <v>12808</v>
      </c>
      <c r="F1704" s="140">
        <v>121.9</v>
      </c>
    </row>
    <row r="1705" spans="2:6">
      <c r="B1705" s="139" t="s">
        <v>17299</v>
      </c>
      <c r="C1705" s="131" t="s">
        <v>19952</v>
      </c>
      <c r="D1705" s="131" t="s">
        <v>14430</v>
      </c>
      <c r="E1705" s="131" t="s">
        <v>12808</v>
      </c>
      <c r="F1705" s="140">
        <v>77.42</v>
      </c>
    </row>
    <row r="1706" spans="2:6">
      <c r="B1706" s="139" t="s">
        <v>17300</v>
      </c>
      <c r="C1706" s="131" t="s">
        <v>19953</v>
      </c>
      <c r="D1706" s="131" t="s">
        <v>14431</v>
      </c>
      <c r="E1706" s="131" t="s">
        <v>12808</v>
      </c>
      <c r="F1706" s="140">
        <v>99.56</v>
      </c>
    </row>
    <row r="1707" spans="2:6">
      <c r="B1707" s="139" t="s">
        <v>17301</v>
      </c>
      <c r="C1707" s="131" t="s">
        <v>19954</v>
      </c>
      <c r="D1707" s="131" t="s">
        <v>14432</v>
      </c>
      <c r="E1707" s="131" t="s">
        <v>12808</v>
      </c>
      <c r="F1707" s="140">
        <v>94.09</v>
      </c>
    </row>
    <row r="1708" spans="2:6">
      <c r="B1708" s="139" t="s">
        <v>17302</v>
      </c>
      <c r="C1708" s="131" t="s">
        <v>19955</v>
      </c>
      <c r="D1708" s="131" t="s">
        <v>14433</v>
      </c>
      <c r="E1708" s="131" t="s">
        <v>12808</v>
      </c>
      <c r="F1708" s="140">
        <v>50.22</v>
      </c>
    </row>
    <row r="1709" spans="2:6">
      <c r="B1709" s="139" t="s">
        <v>17303</v>
      </c>
      <c r="C1709" s="131" t="s">
        <v>19956</v>
      </c>
      <c r="D1709" s="131" t="s">
        <v>14434</v>
      </c>
      <c r="E1709" s="131" t="s">
        <v>12808</v>
      </c>
      <c r="F1709" s="140">
        <v>118.02</v>
      </c>
    </row>
    <row r="1710" spans="2:6">
      <c r="B1710" s="139" t="s">
        <v>17304</v>
      </c>
      <c r="C1710" s="131" t="s">
        <v>19957</v>
      </c>
      <c r="D1710" s="131" t="s">
        <v>14435</v>
      </c>
      <c r="E1710" s="131" t="s">
        <v>12808</v>
      </c>
      <c r="F1710" s="140">
        <v>163.25</v>
      </c>
    </row>
    <row r="1711" spans="2:6">
      <c r="B1711" s="139" t="s">
        <v>17305</v>
      </c>
      <c r="C1711" s="131" t="s">
        <v>19958</v>
      </c>
      <c r="D1711" s="131" t="s">
        <v>14436</v>
      </c>
      <c r="E1711" s="131" t="s">
        <v>12808</v>
      </c>
      <c r="F1711" s="140">
        <v>63.07</v>
      </c>
    </row>
    <row r="1712" spans="2:6">
      <c r="B1712" s="139" t="s">
        <v>17306</v>
      </c>
      <c r="C1712" s="131" t="s">
        <v>19959</v>
      </c>
      <c r="D1712" s="131" t="s">
        <v>14437</v>
      </c>
      <c r="E1712" s="131" t="s">
        <v>12808</v>
      </c>
      <c r="F1712" s="140">
        <v>360.37</v>
      </c>
    </row>
    <row r="1713" spans="2:6">
      <c r="B1713" s="139" t="s">
        <v>17307</v>
      </c>
      <c r="C1713" s="131" t="s">
        <v>19960</v>
      </c>
      <c r="D1713" s="131" t="s">
        <v>14438</v>
      </c>
      <c r="E1713" s="131" t="s">
        <v>12808</v>
      </c>
      <c r="F1713" s="140">
        <v>53.59</v>
      </c>
    </row>
    <row r="1714" spans="2:6">
      <c r="B1714" s="139" t="s">
        <v>17308</v>
      </c>
      <c r="C1714" s="131" t="s">
        <v>19961</v>
      </c>
      <c r="D1714" s="131" t="s">
        <v>14439</v>
      </c>
      <c r="E1714" s="131" t="s">
        <v>12808</v>
      </c>
      <c r="F1714" s="140">
        <v>73.5</v>
      </c>
    </row>
    <row r="1715" spans="2:6">
      <c r="B1715" s="139" t="s">
        <v>17309</v>
      </c>
      <c r="C1715" s="131" t="s">
        <v>19962</v>
      </c>
      <c r="D1715" s="131" t="s">
        <v>14440</v>
      </c>
      <c r="E1715" s="131" t="s">
        <v>12808</v>
      </c>
      <c r="F1715" s="140">
        <v>89.15</v>
      </c>
    </row>
    <row r="1716" spans="2:6">
      <c r="B1716" s="139" t="s">
        <v>17310</v>
      </c>
      <c r="C1716" s="131" t="s">
        <v>19963</v>
      </c>
      <c r="D1716" s="131" t="s">
        <v>14441</v>
      </c>
      <c r="E1716" s="131" t="s">
        <v>12808</v>
      </c>
      <c r="F1716" s="140">
        <v>124.6</v>
      </c>
    </row>
    <row r="1717" spans="2:6">
      <c r="B1717" s="139" t="s">
        <v>17311</v>
      </c>
      <c r="C1717" s="131" t="s">
        <v>19964</v>
      </c>
      <c r="D1717" s="131" t="s">
        <v>14442</v>
      </c>
      <c r="E1717" s="131" t="s">
        <v>12808</v>
      </c>
      <c r="F1717" s="140">
        <v>137.13999999999999</v>
      </c>
    </row>
    <row r="1718" spans="2:6">
      <c r="B1718" s="139" t="s">
        <v>17312</v>
      </c>
      <c r="C1718" s="131" t="s">
        <v>19965</v>
      </c>
      <c r="D1718" s="131" t="s">
        <v>14443</v>
      </c>
      <c r="E1718" s="131" t="s">
        <v>12808</v>
      </c>
      <c r="F1718" s="140">
        <v>193.02</v>
      </c>
    </row>
    <row r="1719" spans="2:6">
      <c r="B1719" s="139" t="s">
        <v>17313</v>
      </c>
      <c r="C1719" s="131" t="s">
        <v>19966</v>
      </c>
      <c r="D1719" s="131" t="s">
        <v>14444</v>
      </c>
      <c r="E1719" s="131" t="s">
        <v>12808</v>
      </c>
      <c r="F1719" s="140">
        <v>244.84</v>
      </c>
    </row>
    <row r="1720" spans="2:6">
      <c r="B1720" s="139" t="s">
        <v>17314</v>
      </c>
      <c r="C1720" s="131" t="s">
        <v>19967</v>
      </c>
      <c r="D1720" s="131" t="s">
        <v>14445</v>
      </c>
      <c r="E1720" s="131" t="s">
        <v>12808</v>
      </c>
      <c r="F1720" s="140">
        <v>251.64</v>
      </c>
    </row>
    <row r="1721" spans="2:6">
      <c r="B1721" s="139" t="s">
        <v>17315</v>
      </c>
      <c r="C1721" s="131" t="s">
        <v>19968</v>
      </c>
      <c r="D1721" s="131" t="s">
        <v>14446</v>
      </c>
      <c r="E1721" s="131" t="s">
        <v>12808</v>
      </c>
      <c r="F1721" s="140">
        <v>360.37</v>
      </c>
    </row>
    <row r="1722" spans="2:6">
      <c r="B1722" s="139" t="s">
        <v>17316</v>
      </c>
      <c r="C1722" s="131" t="s">
        <v>19969</v>
      </c>
      <c r="D1722" s="131" t="s">
        <v>14447</v>
      </c>
      <c r="E1722" s="131" t="s">
        <v>12808</v>
      </c>
      <c r="F1722" s="140">
        <v>41.52</v>
      </c>
    </row>
    <row r="1723" spans="2:6">
      <c r="B1723" s="139" t="s">
        <v>17317</v>
      </c>
      <c r="C1723" s="131" t="s">
        <v>19970</v>
      </c>
      <c r="D1723" s="131" t="s">
        <v>14448</v>
      </c>
      <c r="E1723" s="131" t="s">
        <v>12808</v>
      </c>
      <c r="F1723" s="140">
        <v>57.16</v>
      </c>
    </row>
    <row r="1724" spans="2:6">
      <c r="B1724" s="139" t="s">
        <v>17318</v>
      </c>
      <c r="C1724" s="131" t="s">
        <v>19971</v>
      </c>
      <c r="D1724" s="131" t="s">
        <v>14449</v>
      </c>
      <c r="E1724" s="131" t="s">
        <v>12808</v>
      </c>
      <c r="F1724" s="140">
        <v>69.47</v>
      </c>
    </row>
    <row r="1725" spans="2:6">
      <c r="B1725" s="139" t="s">
        <v>17319</v>
      </c>
      <c r="C1725" s="131" t="s">
        <v>19972</v>
      </c>
      <c r="D1725" s="131" t="s">
        <v>14450</v>
      </c>
      <c r="E1725" s="131" t="s">
        <v>12808</v>
      </c>
      <c r="F1725" s="140">
        <v>92.39</v>
      </c>
    </row>
    <row r="1726" spans="2:6">
      <c r="B1726" s="139" t="s">
        <v>17320</v>
      </c>
      <c r="C1726" s="131" t="s">
        <v>19973</v>
      </c>
      <c r="D1726" s="131" t="s">
        <v>14451</v>
      </c>
      <c r="E1726" s="131" t="s">
        <v>12808</v>
      </c>
      <c r="F1726" s="140">
        <v>109.39</v>
      </c>
    </row>
    <row r="1727" spans="2:6">
      <c r="B1727" s="139" t="s">
        <v>17321</v>
      </c>
      <c r="C1727" s="131" t="s">
        <v>19974</v>
      </c>
      <c r="D1727" s="131" t="s">
        <v>14452</v>
      </c>
      <c r="E1727" s="131" t="s">
        <v>12808</v>
      </c>
      <c r="F1727" s="140">
        <v>155.68</v>
      </c>
    </row>
    <row r="1728" spans="2:6">
      <c r="B1728" s="139" t="s">
        <v>17322</v>
      </c>
      <c r="C1728" s="131" t="s">
        <v>19975</v>
      </c>
      <c r="D1728" s="131" t="s">
        <v>14453</v>
      </c>
      <c r="E1728" s="131" t="s">
        <v>12808</v>
      </c>
      <c r="F1728" s="140">
        <v>209.69</v>
      </c>
    </row>
    <row r="1729" spans="2:6">
      <c r="B1729" s="139" t="s">
        <v>17323</v>
      </c>
      <c r="C1729" s="131" t="s">
        <v>19976</v>
      </c>
      <c r="D1729" s="131" t="s">
        <v>14454</v>
      </c>
      <c r="E1729" s="131" t="s">
        <v>12808</v>
      </c>
      <c r="F1729" s="140">
        <v>251.64</v>
      </c>
    </row>
    <row r="1730" spans="2:6">
      <c r="B1730" s="139" t="s">
        <v>17324</v>
      </c>
      <c r="C1730" s="131" t="s">
        <v>19977</v>
      </c>
      <c r="D1730" s="131" t="s">
        <v>14455</v>
      </c>
      <c r="E1730" s="131" t="s">
        <v>12808</v>
      </c>
      <c r="F1730" s="140">
        <v>11.32</v>
      </c>
    </row>
    <row r="1731" spans="2:6">
      <c r="B1731" s="139" t="s">
        <v>17325</v>
      </c>
      <c r="C1731" s="131" t="s">
        <v>19978</v>
      </c>
      <c r="D1731" s="131" t="s">
        <v>14456</v>
      </c>
      <c r="E1731" s="131" t="s">
        <v>12808</v>
      </c>
      <c r="F1731" s="140">
        <v>110.37</v>
      </c>
    </row>
    <row r="1732" spans="2:6">
      <c r="B1732" s="139" t="s">
        <v>17326</v>
      </c>
      <c r="C1732" s="131" t="s">
        <v>19979</v>
      </c>
      <c r="D1732" s="131" t="s">
        <v>14457</v>
      </c>
      <c r="E1732" s="131" t="s">
        <v>12808</v>
      </c>
      <c r="F1732" s="140">
        <v>14.08</v>
      </c>
    </row>
    <row r="1733" spans="2:6">
      <c r="B1733" s="139" t="s">
        <v>17327</v>
      </c>
      <c r="C1733" s="131" t="s">
        <v>19980</v>
      </c>
      <c r="D1733" s="131" t="s">
        <v>14458</v>
      </c>
      <c r="E1733" s="131" t="s">
        <v>12808</v>
      </c>
      <c r="F1733" s="140">
        <v>14.48</v>
      </c>
    </row>
    <row r="1734" spans="2:6">
      <c r="B1734" s="139" t="s">
        <v>17328</v>
      </c>
      <c r="C1734" s="131" t="s">
        <v>19981</v>
      </c>
      <c r="D1734" s="131" t="s">
        <v>14459</v>
      </c>
      <c r="E1734" s="131" t="s">
        <v>12808</v>
      </c>
      <c r="F1734" s="140">
        <v>22.18</v>
      </c>
    </row>
    <row r="1735" spans="2:6">
      <c r="B1735" s="139" t="s">
        <v>17329</v>
      </c>
      <c r="C1735" s="131" t="s">
        <v>19982</v>
      </c>
      <c r="D1735" s="131" t="s">
        <v>14460</v>
      </c>
      <c r="E1735" s="131" t="s">
        <v>12808</v>
      </c>
      <c r="F1735" s="140">
        <v>29.88</v>
      </c>
    </row>
    <row r="1736" spans="2:6">
      <c r="B1736" s="139" t="s">
        <v>17330</v>
      </c>
      <c r="C1736" s="131" t="s">
        <v>19983</v>
      </c>
      <c r="D1736" s="131" t="s">
        <v>14461</v>
      </c>
      <c r="E1736" s="131" t="s">
        <v>12808</v>
      </c>
      <c r="F1736" s="140">
        <v>39.92</v>
      </c>
    </row>
    <row r="1737" spans="2:6">
      <c r="B1737" s="139" t="s">
        <v>17331</v>
      </c>
      <c r="C1737" s="131" t="s">
        <v>19984</v>
      </c>
      <c r="D1737" s="131" t="s">
        <v>14462</v>
      </c>
      <c r="E1737" s="131" t="s">
        <v>12808</v>
      </c>
      <c r="F1737" s="140">
        <v>54.21</v>
      </c>
    </row>
    <row r="1738" spans="2:6">
      <c r="B1738" s="139" t="s">
        <v>17332</v>
      </c>
      <c r="C1738" s="131" t="s">
        <v>19985</v>
      </c>
      <c r="D1738" s="131" t="s">
        <v>14463</v>
      </c>
      <c r="E1738" s="131" t="s">
        <v>12808</v>
      </c>
      <c r="F1738" s="140">
        <v>70.73</v>
      </c>
    </row>
    <row r="1739" spans="2:6">
      <c r="B1739" s="139" t="s">
        <v>17333</v>
      </c>
      <c r="C1739" s="131" t="s">
        <v>19986</v>
      </c>
      <c r="D1739" s="131" t="s">
        <v>14464</v>
      </c>
      <c r="E1739" s="131" t="s">
        <v>12808</v>
      </c>
      <c r="F1739" s="140">
        <v>155.96</v>
      </c>
    </row>
    <row r="1740" spans="2:6">
      <c r="B1740" s="139" t="s">
        <v>17334</v>
      </c>
      <c r="C1740" s="131" t="s">
        <v>19987</v>
      </c>
      <c r="D1740" s="131" t="s">
        <v>14465</v>
      </c>
      <c r="E1740" s="131" t="s">
        <v>12808</v>
      </c>
      <c r="F1740" s="140">
        <v>16.29</v>
      </c>
    </row>
    <row r="1741" spans="2:6">
      <c r="B1741" s="139" t="s">
        <v>17335</v>
      </c>
      <c r="C1741" s="131" t="s">
        <v>19988</v>
      </c>
      <c r="D1741" s="131" t="s">
        <v>14466</v>
      </c>
      <c r="E1741" s="131" t="s">
        <v>12808</v>
      </c>
      <c r="F1741" s="140">
        <v>18.32</v>
      </c>
    </row>
    <row r="1742" spans="2:6">
      <c r="B1742" s="139" t="s">
        <v>17336</v>
      </c>
      <c r="C1742" s="131" t="s">
        <v>19989</v>
      </c>
      <c r="D1742" s="131" t="s">
        <v>14467</v>
      </c>
      <c r="E1742" s="131" t="s">
        <v>12808</v>
      </c>
      <c r="F1742" s="140">
        <v>27.67</v>
      </c>
    </row>
    <row r="1743" spans="2:6">
      <c r="B1743" s="139" t="s">
        <v>17337</v>
      </c>
      <c r="C1743" s="131" t="s">
        <v>19990</v>
      </c>
      <c r="D1743" s="131" t="s">
        <v>14468</v>
      </c>
      <c r="E1743" s="131" t="s">
        <v>12808</v>
      </c>
      <c r="F1743" s="140">
        <v>31.98</v>
      </c>
    </row>
    <row r="1744" spans="2:6">
      <c r="B1744" s="139" t="s">
        <v>17338</v>
      </c>
      <c r="C1744" s="131" t="s">
        <v>19991</v>
      </c>
      <c r="D1744" s="131" t="s">
        <v>14469</v>
      </c>
      <c r="E1744" s="131" t="s">
        <v>12808</v>
      </c>
      <c r="F1744" s="140">
        <v>44.74</v>
      </c>
    </row>
    <row r="1745" spans="2:6">
      <c r="B1745" s="139" t="s">
        <v>17339</v>
      </c>
      <c r="C1745" s="131" t="s">
        <v>19992</v>
      </c>
      <c r="D1745" s="131" t="s">
        <v>14470</v>
      </c>
      <c r="E1745" s="131" t="s">
        <v>12808</v>
      </c>
      <c r="F1745" s="140">
        <v>78.239999999999995</v>
      </c>
    </row>
    <row r="1746" spans="2:6">
      <c r="B1746" s="139" t="s">
        <v>17340</v>
      </c>
      <c r="C1746" s="131" t="s">
        <v>19993</v>
      </c>
      <c r="D1746" s="131" t="s">
        <v>14471</v>
      </c>
      <c r="E1746" s="131" t="s">
        <v>12808</v>
      </c>
      <c r="F1746" s="140">
        <v>107</v>
      </c>
    </row>
    <row r="1747" spans="2:6">
      <c r="B1747" s="139" t="s">
        <v>17341</v>
      </c>
      <c r="C1747" s="131" t="s">
        <v>19994</v>
      </c>
      <c r="D1747" s="131" t="s">
        <v>14472</v>
      </c>
      <c r="E1747" s="131" t="s">
        <v>12808</v>
      </c>
      <c r="F1747" s="140">
        <v>169.1</v>
      </c>
    </row>
    <row r="1748" spans="2:6">
      <c r="B1748" s="139" t="s">
        <v>17342</v>
      </c>
      <c r="C1748" s="131" t="s">
        <v>19995</v>
      </c>
      <c r="D1748" s="131" t="s">
        <v>14473</v>
      </c>
      <c r="E1748" s="131" t="s">
        <v>12808</v>
      </c>
      <c r="F1748" s="140">
        <v>18.27</v>
      </c>
    </row>
    <row r="1749" spans="2:6">
      <c r="B1749" s="139" t="s">
        <v>17343</v>
      </c>
      <c r="C1749" s="131" t="s">
        <v>19996</v>
      </c>
      <c r="D1749" s="131" t="s">
        <v>14474</v>
      </c>
      <c r="E1749" s="131" t="s">
        <v>12808</v>
      </c>
      <c r="F1749" s="140">
        <v>19.61</v>
      </c>
    </row>
    <row r="1750" spans="2:6">
      <c r="B1750" s="139" t="s">
        <v>17344</v>
      </c>
      <c r="C1750" s="131" t="s">
        <v>19997</v>
      </c>
      <c r="D1750" s="131" t="s">
        <v>14475</v>
      </c>
      <c r="E1750" s="131" t="s">
        <v>12808</v>
      </c>
      <c r="F1750" s="140">
        <v>31.35</v>
      </c>
    </row>
    <row r="1751" spans="2:6">
      <c r="B1751" s="139" t="s">
        <v>17345</v>
      </c>
      <c r="C1751" s="131" t="s">
        <v>19998</v>
      </c>
      <c r="D1751" s="131" t="s">
        <v>14476</v>
      </c>
      <c r="E1751" s="131" t="s">
        <v>12808</v>
      </c>
      <c r="F1751" s="140">
        <v>39.19</v>
      </c>
    </row>
    <row r="1752" spans="2:6">
      <c r="B1752" s="139" t="s">
        <v>17346</v>
      </c>
      <c r="C1752" s="131" t="s">
        <v>19999</v>
      </c>
      <c r="D1752" s="131" t="s">
        <v>14477</v>
      </c>
      <c r="E1752" s="131" t="s">
        <v>12808</v>
      </c>
      <c r="F1752" s="140">
        <v>51.89</v>
      </c>
    </row>
    <row r="1753" spans="2:6">
      <c r="B1753" s="139" t="s">
        <v>17347</v>
      </c>
      <c r="C1753" s="131" t="s">
        <v>20000</v>
      </c>
      <c r="D1753" s="131" t="s">
        <v>14478</v>
      </c>
      <c r="E1753" s="131" t="s">
        <v>12808</v>
      </c>
      <c r="F1753" s="140">
        <v>90.27</v>
      </c>
    </row>
    <row r="1754" spans="2:6">
      <c r="B1754" s="139" t="s">
        <v>17348</v>
      </c>
      <c r="C1754" s="131" t="s">
        <v>20001</v>
      </c>
      <c r="D1754" s="131" t="s">
        <v>14479</v>
      </c>
      <c r="E1754" s="131" t="s">
        <v>12808</v>
      </c>
      <c r="F1754" s="140">
        <v>129.22</v>
      </c>
    </row>
    <row r="1755" spans="2:6">
      <c r="B1755" s="139" t="s">
        <v>17349</v>
      </c>
      <c r="C1755" s="131" t="s">
        <v>20002</v>
      </c>
      <c r="D1755" s="131" t="s">
        <v>14480</v>
      </c>
      <c r="E1755" s="131" t="s">
        <v>12808</v>
      </c>
      <c r="F1755" s="140">
        <v>15.96</v>
      </c>
    </row>
    <row r="1756" spans="2:6">
      <c r="B1756" s="139" t="s">
        <v>17350</v>
      </c>
      <c r="C1756" s="131" t="s">
        <v>20003</v>
      </c>
      <c r="D1756" s="131" t="s">
        <v>14481</v>
      </c>
      <c r="E1756" s="131" t="s">
        <v>12808</v>
      </c>
      <c r="F1756" s="140">
        <v>20.36</v>
      </c>
    </row>
    <row r="1757" spans="2:6">
      <c r="B1757" s="139" t="s">
        <v>17351</v>
      </c>
      <c r="C1757" s="131" t="s">
        <v>20004</v>
      </c>
      <c r="D1757" s="131" t="s">
        <v>14482</v>
      </c>
      <c r="E1757" s="131" t="s">
        <v>12808</v>
      </c>
      <c r="F1757" s="140">
        <v>16.170000000000002</v>
      </c>
    </row>
    <row r="1758" spans="2:6">
      <c r="B1758" s="139" t="s">
        <v>17352</v>
      </c>
      <c r="C1758" s="131" t="s">
        <v>20005</v>
      </c>
      <c r="D1758" s="131" t="s">
        <v>14483</v>
      </c>
      <c r="E1758" s="131" t="s">
        <v>12808</v>
      </c>
      <c r="F1758" s="140">
        <v>22.45</v>
      </c>
    </row>
    <row r="1759" spans="2:6">
      <c r="B1759" s="139" t="s">
        <v>17353</v>
      </c>
      <c r="C1759" s="131" t="s">
        <v>20006</v>
      </c>
      <c r="D1759" s="131" t="s">
        <v>14484</v>
      </c>
      <c r="E1759" s="131" t="s">
        <v>12808</v>
      </c>
      <c r="F1759" s="140">
        <v>18.2</v>
      </c>
    </row>
    <row r="1760" spans="2:6">
      <c r="B1760" s="139" t="s">
        <v>17354</v>
      </c>
      <c r="C1760" s="131" t="s">
        <v>20007</v>
      </c>
      <c r="D1760" s="131" t="s">
        <v>14485</v>
      </c>
      <c r="E1760" s="131" t="s">
        <v>12808</v>
      </c>
      <c r="F1760" s="140">
        <v>34.64</v>
      </c>
    </row>
    <row r="1761" spans="2:6">
      <c r="B1761" s="139" t="s">
        <v>17355</v>
      </c>
      <c r="C1761" s="131" t="s">
        <v>20008</v>
      </c>
      <c r="D1761" s="131" t="s">
        <v>14486</v>
      </c>
      <c r="E1761" s="131" t="s">
        <v>12808</v>
      </c>
      <c r="F1761" s="140">
        <v>51.46</v>
      </c>
    </row>
    <row r="1762" spans="2:6">
      <c r="B1762" s="139" t="s">
        <v>17356</v>
      </c>
      <c r="C1762" s="131" t="s">
        <v>20009</v>
      </c>
      <c r="D1762" s="131" t="s">
        <v>14487</v>
      </c>
      <c r="E1762" s="131" t="s">
        <v>12808</v>
      </c>
      <c r="F1762" s="140">
        <v>84.83</v>
      </c>
    </row>
    <row r="1763" spans="2:6">
      <c r="B1763" s="139" t="s">
        <v>17357</v>
      </c>
      <c r="C1763" s="131" t="s">
        <v>20010</v>
      </c>
      <c r="D1763" s="131" t="s">
        <v>14488</v>
      </c>
      <c r="E1763" s="131" t="s">
        <v>12808</v>
      </c>
      <c r="F1763" s="140">
        <v>130.32</v>
      </c>
    </row>
    <row r="1764" spans="2:6">
      <c r="B1764" s="139" t="s">
        <v>17358</v>
      </c>
      <c r="C1764" s="131" t="s">
        <v>20011</v>
      </c>
      <c r="D1764" s="131" t="s">
        <v>14489</v>
      </c>
      <c r="E1764" s="131" t="s">
        <v>12808</v>
      </c>
      <c r="F1764" s="140">
        <v>166.08</v>
      </c>
    </row>
    <row r="1765" spans="2:6">
      <c r="B1765" s="139" t="s">
        <v>17359</v>
      </c>
      <c r="C1765" s="131" t="s">
        <v>20012</v>
      </c>
      <c r="D1765" s="131" t="s">
        <v>14490</v>
      </c>
      <c r="E1765" s="131" t="s">
        <v>12808</v>
      </c>
      <c r="F1765" s="140">
        <v>210.64</v>
      </c>
    </row>
    <row r="1766" spans="2:6">
      <c r="B1766" s="139" t="s">
        <v>17360</v>
      </c>
      <c r="C1766" s="131" t="s">
        <v>20013</v>
      </c>
      <c r="D1766" s="131" t="s">
        <v>14491</v>
      </c>
      <c r="E1766" s="131" t="s">
        <v>12808</v>
      </c>
      <c r="F1766" s="140">
        <v>26.74</v>
      </c>
    </row>
    <row r="1767" spans="2:6">
      <c r="B1767" s="139" t="s">
        <v>17361</v>
      </c>
      <c r="C1767" s="131" t="s">
        <v>20014</v>
      </c>
      <c r="D1767" s="131" t="s">
        <v>14492</v>
      </c>
      <c r="E1767" s="131" t="s">
        <v>12808</v>
      </c>
      <c r="F1767" s="140">
        <v>36.43</v>
      </c>
    </row>
    <row r="1768" spans="2:6">
      <c r="B1768" s="139" t="s">
        <v>17362</v>
      </c>
      <c r="C1768" s="131" t="s">
        <v>20015</v>
      </c>
      <c r="D1768" s="131" t="s">
        <v>14493</v>
      </c>
      <c r="E1768" s="131" t="s">
        <v>12808</v>
      </c>
      <c r="F1768" s="140">
        <v>54.78</v>
      </c>
    </row>
    <row r="1769" spans="2:6">
      <c r="B1769" s="139" t="s">
        <v>17363</v>
      </c>
      <c r="C1769" s="131" t="s">
        <v>20016</v>
      </c>
      <c r="D1769" s="131" t="s">
        <v>14494</v>
      </c>
      <c r="E1769" s="131" t="s">
        <v>12808</v>
      </c>
      <c r="F1769" s="140">
        <v>14.28</v>
      </c>
    </row>
    <row r="1770" spans="2:6">
      <c r="B1770" s="139" t="s">
        <v>17364</v>
      </c>
      <c r="C1770" s="131" t="s">
        <v>20017</v>
      </c>
      <c r="D1770" s="131" t="s">
        <v>14495</v>
      </c>
      <c r="E1770" s="131" t="s">
        <v>12808</v>
      </c>
      <c r="F1770" s="140">
        <v>18.420000000000002</v>
      </c>
    </row>
    <row r="1771" spans="2:6">
      <c r="B1771" s="139" t="s">
        <v>17365</v>
      </c>
      <c r="C1771" s="131" t="s">
        <v>20018</v>
      </c>
      <c r="D1771" s="131" t="s">
        <v>14496</v>
      </c>
      <c r="E1771" s="131" t="s">
        <v>12808</v>
      </c>
      <c r="F1771" s="140">
        <v>22.69</v>
      </c>
    </row>
    <row r="1772" spans="2:6">
      <c r="B1772" s="139" t="s">
        <v>17366</v>
      </c>
      <c r="C1772" s="131" t="s">
        <v>20019</v>
      </c>
      <c r="D1772" s="131" t="s">
        <v>14497</v>
      </c>
      <c r="E1772" s="131" t="s">
        <v>12808</v>
      </c>
      <c r="F1772" s="140">
        <v>37.770000000000003</v>
      </c>
    </row>
    <row r="1773" spans="2:6">
      <c r="B1773" s="139" t="s">
        <v>17367</v>
      </c>
      <c r="C1773" s="131" t="s">
        <v>20020</v>
      </c>
      <c r="D1773" s="131" t="s">
        <v>14498</v>
      </c>
      <c r="E1773" s="131" t="s">
        <v>12808</v>
      </c>
      <c r="F1773" s="140">
        <v>56.07</v>
      </c>
    </row>
    <row r="1774" spans="2:6">
      <c r="B1774" s="139" t="s">
        <v>17368</v>
      </c>
      <c r="C1774" s="131" t="s">
        <v>20021</v>
      </c>
      <c r="D1774" s="131" t="s">
        <v>14499</v>
      </c>
      <c r="E1774" s="131" t="s">
        <v>12808</v>
      </c>
      <c r="F1774" s="140">
        <v>19.45</v>
      </c>
    </row>
    <row r="1775" spans="2:6">
      <c r="B1775" s="139" t="s">
        <v>17369</v>
      </c>
      <c r="C1775" s="131" t="s">
        <v>20022</v>
      </c>
      <c r="D1775" s="131" t="s">
        <v>14500</v>
      </c>
      <c r="E1775" s="131" t="s">
        <v>12808</v>
      </c>
      <c r="F1775" s="140">
        <v>23.87</v>
      </c>
    </row>
    <row r="1776" spans="2:6">
      <c r="B1776" s="139" t="s">
        <v>17370</v>
      </c>
      <c r="C1776" s="131" t="s">
        <v>20023</v>
      </c>
      <c r="D1776" s="131" t="s">
        <v>14501</v>
      </c>
      <c r="E1776" s="131" t="s">
        <v>12808</v>
      </c>
      <c r="F1776" s="140">
        <v>26.73</v>
      </c>
    </row>
    <row r="1777" spans="2:6">
      <c r="B1777" s="139" t="s">
        <v>17371</v>
      </c>
      <c r="C1777" s="131" t="s">
        <v>20024</v>
      </c>
      <c r="D1777" s="131" t="s">
        <v>14502</v>
      </c>
      <c r="E1777" s="131" t="s">
        <v>12808</v>
      </c>
      <c r="F1777" s="140">
        <v>25.98</v>
      </c>
    </row>
    <row r="1778" spans="2:6">
      <c r="B1778" s="139" t="s">
        <v>17372</v>
      </c>
      <c r="C1778" s="131" t="s">
        <v>20025</v>
      </c>
      <c r="D1778" s="131" t="s">
        <v>14503</v>
      </c>
      <c r="E1778" s="131" t="s">
        <v>12808</v>
      </c>
      <c r="F1778" s="140">
        <v>35.200000000000003</v>
      </c>
    </row>
    <row r="1779" spans="2:6">
      <c r="B1779" s="139" t="s">
        <v>17373</v>
      </c>
      <c r="C1779" s="131" t="s">
        <v>20026</v>
      </c>
      <c r="D1779" s="131" t="s">
        <v>14504</v>
      </c>
      <c r="E1779" s="131" t="s">
        <v>12808</v>
      </c>
      <c r="F1779" s="140">
        <v>30.45</v>
      </c>
    </row>
    <row r="1780" spans="2:6">
      <c r="B1780" s="139" t="s">
        <v>17374</v>
      </c>
      <c r="C1780" s="131" t="s">
        <v>20027</v>
      </c>
      <c r="D1780" s="131" t="s">
        <v>14505</v>
      </c>
      <c r="E1780" s="131" t="s">
        <v>12808</v>
      </c>
      <c r="F1780" s="140">
        <v>17.420000000000002</v>
      </c>
    </row>
    <row r="1781" spans="2:6">
      <c r="B1781" s="139" t="s">
        <v>17375</v>
      </c>
      <c r="C1781" s="131" t="s">
        <v>20028</v>
      </c>
      <c r="D1781" s="131" t="s">
        <v>14506</v>
      </c>
      <c r="E1781" s="131" t="s">
        <v>12808</v>
      </c>
      <c r="F1781" s="140">
        <v>41.74</v>
      </c>
    </row>
    <row r="1782" spans="2:6">
      <c r="B1782" s="139" t="s">
        <v>17376</v>
      </c>
      <c r="C1782" s="131" t="s">
        <v>20029</v>
      </c>
      <c r="D1782" s="131" t="s">
        <v>14507</v>
      </c>
      <c r="E1782" s="131" t="s">
        <v>12808</v>
      </c>
      <c r="F1782" s="140">
        <v>60.78</v>
      </c>
    </row>
    <row r="1783" spans="2:6">
      <c r="B1783" s="139" t="s">
        <v>17377</v>
      </c>
      <c r="C1783" s="131" t="s">
        <v>20030</v>
      </c>
      <c r="D1783" s="131" t="s">
        <v>14508</v>
      </c>
      <c r="E1783" s="131" t="s">
        <v>12808</v>
      </c>
      <c r="F1783" s="140">
        <v>73.45</v>
      </c>
    </row>
    <row r="1784" spans="2:6">
      <c r="B1784" s="139" t="s">
        <v>17378</v>
      </c>
      <c r="C1784" s="131" t="s">
        <v>20031</v>
      </c>
      <c r="D1784" s="131" t="s">
        <v>14509</v>
      </c>
      <c r="E1784" s="131" t="s">
        <v>12808</v>
      </c>
      <c r="F1784" s="140">
        <v>20.67</v>
      </c>
    </row>
    <row r="1785" spans="2:6">
      <c r="B1785" s="139" t="s">
        <v>17379</v>
      </c>
      <c r="C1785" s="131" t="s">
        <v>20032</v>
      </c>
      <c r="D1785" s="131" t="s">
        <v>14510</v>
      </c>
      <c r="E1785" s="131" t="s">
        <v>12808</v>
      </c>
      <c r="F1785" s="140">
        <v>89.5</v>
      </c>
    </row>
    <row r="1786" spans="2:6">
      <c r="B1786" s="139" t="s">
        <v>17380</v>
      </c>
      <c r="C1786" s="131" t="s">
        <v>20033</v>
      </c>
      <c r="D1786" s="131" t="s">
        <v>14511</v>
      </c>
      <c r="E1786" s="131" t="s">
        <v>12808</v>
      </c>
      <c r="F1786" s="140">
        <v>75.989999999999995</v>
      </c>
    </row>
    <row r="1787" spans="2:6">
      <c r="B1787" s="139" t="s">
        <v>17381</v>
      </c>
      <c r="C1787" s="131" t="s">
        <v>20034</v>
      </c>
      <c r="D1787" s="131" t="s">
        <v>14512</v>
      </c>
      <c r="E1787" s="131" t="s">
        <v>12808</v>
      </c>
      <c r="F1787" s="140">
        <v>13.82</v>
      </c>
    </row>
    <row r="1788" spans="2:6">
      <c r="B1788" s="139" t="s">
        <v>17382</v>
      </c>
      <c r="C1788" s="131" t="s">
        <v>20035</v>
      </c>
      <c r="D1788" s="131" t="s">
        <v>14513</v>
      </c>
      <c r="E1788" s="131" t="s">
        <v>12808</v>
      </c>
      <c r="F1788" s="140">
        <v>16.010000000000002</v>
      </c>
    </row>
    <row r="1789" spans="2:6">
      <c r="B1789" s="139" t="s">
        <v>17383</v>
      </c>
      <c r="C1789" s="131" t="s">
        <v>20036</v>
      </c>
      <c r="D1789" s="131" t="s">
        <v>14514</v>
      </c>
      <c r="E1789" s="131" t="s">
        <v>12808</v>
      </c>
      <c r="F1789" s="140">
        <v>19.64</v>
      </c>
    </row>
    <row r="1790" spans="2:6">
      <c r="B1790" s="139" t="s">
        <v>17384</v>
      </c>
      <c r="C1790" s="131" t="s">
        <v>20037</v>
      </c>
      <c r="D1790" s="131" t="s">
        <v>14515</v>
      </c>
      <c r="E1790" s="131" t="s">
        <v>12808</v>
      </c>
      <c r="F1790" s="140">
        <v>23.05</v>
      </c>
    </row>
    <row r="1791" spans="2:6">
      <c r="B1791" s="139" t="s">
        <v>17385</v>
      </c>
      <c r="C1791" s="131" t="s">
        <v>20038</v>
      </c>
      <c r="D1791" s="131" t="s">
        <v>14516</v>
      </c>
      <c r="E1791" s="131" t="s">
        <v>12808</v>
      </c>
      <c r="F1791" s="140">
        <v>24.88</v>
      </c>
    </row>
    <row r="1792" spans="2:6">
      <c r="B1792" s="139" t="s">
        <v>17386</v>
      </c>
      <c r="C1792" s="131" t="s">
        <v>20039</v>
      </c>
      <c r="D1792" s="131" t="s">
        <v>14517</v>
      </c>
      <c r="E1792" s="131" t="s">
        <v>12808</v>
      </c>
      <c r="F1792" s="140">
        <v>31.07</v>
      </c>
    </row>
    <row r="1793" spans="2:6">
      <c r="B1793" s="139" t="s">
        <v>17387</v>
      </c>
      <c r="C1793" s="131" t="s">
        <v>20040</v>
      </c>
      <c r="D1793" s="131" t="s">
        <v>14518</v>
      </c>
      <c r="E1793" s="131" t="s">
        <v>12808</v>
      </c>
      <c r="F1793" s="140">
        <v>41.81</v>
      </c>
    </row>
    <row r="1794" spans="2:6">
      <c r="B1794" s="139" t="s">
        <v>17388</v>
      </c>
      <c r="C1794" s="131" t="s">
        <v>20041</v>
      </c>
      <c r="D1794" s="131" t="s">
        <v>14519</v>
      </c>
      <c r="E1794" s="131" t="s">
        <v>12808</v>
      </c>
      <c r="F1794" s="140">
        <v>48.48</v>
      </c>
    </row>
    <row r="1795" spans="2:6">
      <c r="B1795" s="139" t="s">
        <v>17389</v>
      </c>
      <c r="C1795" s="131" t="s">
        <v>12936</v>
      </c>
      <c r="D1795" s="131" t="s">
        <v>14520</v>
      </c>
      <c r="E1795" s="131" t="s">
        <v>12808</v>
      </c>
      <c r="F1795" s="140">
        <v>19.63</v>
      </c>
    </row>
    <row r="1796" spans="2:6">
      <c r="B1796" s="139" t="s">
        <v>17390</v>
      </c>
      <c r="C1796" s="131" t="s">
        <v>12936</v>
      </c>
      <c r="D1796" s="131" t="s">
        <v>14521</v>
      </c>
      <c r="E1796" s="131" t="s">
        <v>12808</v>
      </c>
      <c r="F1796" s="140">
        <v>14.56</v>
      </c>
    </row>
    <row r="1797" spans="2:6">
      <c r="B1797" s="139" t="s">
        <v>17391</v>
      </c>
      <c r="C1797" s="131" t="s">
        <v>12936</v>
      </c>
      <c r="D1797" s="131" t="s">
        <v>14522</v>
      </c>
      <c r="E1797" s="131" t="s">
        <v>12808</v>
      </c>
      <c r="F1797" s="140">
        <v>18.420000000000002</v>
      </c>
    </row>
    <row r="1798" spans="2:6">
      <c r="B1798" s="139" t="s">
        <v>17392</v>
      </c>
      <c r="C1798" s="131" t="s">
        <v>20042</v>
      </c>
      <c r="D1798" s="131" t="s">
        <v>14523</v>
      </c>
      <c r="E1798" s="131" t="s">
        <v>12941</v>
      </c>
      <c r="F1798" s="140">
        <v>82.85</v>
      </c>
    </row>
    <row r="1799" spans="2:6">
      <c r="B1799" s="139" t="s">
        <v>17393</v>
      </c>
      <c r="C1799" s="131" t="s">
        <v>20043</v>
      </c>
      <c r="D1799" s="131" t="s">
        <v>14524</v>
      </c>
      <c r="E1799" s="131" t="s">
        <v>12941</v>
      </c>
      <c r="F1799" s="140">
        <v>34.909999999999997</v>
      </c>
    </row>
    <row r="1800" spans="2:6">
      <c r="B1800" s="139" t="s">
        <v>17394</v>
      </c>
      <c r="C1800" s="131" t="s">
        <v>20044</v>
      </c>
      <c r="D1800" s="131" t="s">
        <v>14525</v>
      </c>
      <c r="E1800" s="131" t="s">
        <v>12941</v>
      </c>
      <c r="F1800" s="140">
        <v>39.33</v>
      </c>
    </row>
    <row r="1801" spans="2:6">
      <c r="B1801" s="139" t="s">
        <v>17395</v>
      </c>
      <c r="C1801" s="131" t="s">
        <v>20045</v>
      </c>
      <c r="D1801" s="131" t="s">
        <v>14526</v>
      </c>
      <c r="E1801" s="131" t="s">
        <v>12941</v>
      </c>
      <c r="F1801" s="140">
        <v>25.13</v>
      </c>
    </row>
    <row r="1802" spans="2:6">
      <c r="B1802" s="139" t="s">
        <v>17396</v>
      </c>
      <c r="C1802" s="131" t="s">
        <v>20046</v>
      </c>
      <c r="D1802" s="131" t="s">
        <v>14527</v>
      </c>
      <c r="E1802" s="131" t="s">
        <v>12941</v>
      </c>
      <c r="F1802" s="140">
        <v>34.32</v>
      </c>
    </row>
    <row r="1803" spans="2:6">
      <c r="B1803" s="139" t="s">
        <v>17397</v>
      </c>
      <c r="C1803" s="131" t="s">
        <v>20047</v>
      </c>
      <c r="D1803" s="131" t="s">
        <v>14528</v>
      </c>
      <c r="E1803" s="131" t="s">
        <v>12941</v>
      </c>
      <c r="F1803" s="140">
        <v>381.93</v>
      </c>
    </row>
    <row r="1804" spans="2:6">
      <c r="B1804" s="139" t="s">
        <v>17398</v>
      </c>
      <c r="C1804" s="131" t="s">
        <v>20048</v>
      </c>
      <c r="D1804" s="131" t="s">
        <v>14529</v>
      </c>
      <c r="E1804" s="131" t="s">
        <v>12941</v>
      </c>
      <c r="F1804" s="140">
        <v>112.7</v>
      </c>
    </row>
    <row r="1805" spans="2:6">
      <c r="B1805" s="139" t="s">
        <v>17399</v>
      </c>
      <c r="C1805" s="131" t="s">
        <v>20049</v>
      </c>
      <c r="D1805" s="131" t="s">
        <v>14530</v>
      </c>
      <c r="E1805" s="131" t="s">
        <v>12941</v>
      </c>
      <c r="F1805" s="140">
        <v>187.46</v>
      </c>
    </row>
    <row r="1806" spans="2:6">
      <c r="B1806" s="139" t="s">
        <v>17400</v>
      </c>
      <c r="C1806" s="131" t="s">
        <v>20050</v>
      </c>
      <c r="D1806" s="131" t="s">
        <v>14531</v>
      </c>
      <c r="E1806" s="131" t="s">
        <v>12941</v>
      </c>
      <c r="F1806" s="140">
        <v>6.76</v>
      </c>
    </row>
    <row r="1807" spans="2:6">
      <c r="B1807" s="139" t="s">
        <v>17401</v>
      </c>
      <c r="C1807" s="131" t="s">
        <v>20051</v>
      </c>
      <c r="D1807" s="131" t="s">
        <v>14532</v>
      </c>
      <c r="E1807" s="131" t="s">
        <v>12941</v>
      </c>
      <c r="F1807" s="140">
        <v>1244.6300000000001</v>
      </c>
    </row>
    <row r="1808" spans="2:6">
      <c r="B1808" s="139" t="s">
        <v>17402</v>
      </c>
      <c r="C1808" s="131" t="s">
        <v>20052</v>
      </c>
      <c r="D1808" s="131" t="s">
        <v>14533</v>
      </c>
      <c r="E1808" s="131" t="s">
        <v>12941</v>
      </c>
      <c r="F1808" s="140">
        <v>1352.54</v>
      </c>
    </row>
    <row r="1809" spans="2:6">
      <c r="B1809" s="139" t="s">
        <v>17403</v>
      </c>
      <c r="C1809" s="131" t="s">
        <v>20053</v>
      </c>
      <c r="D1809" s="131" t="s">
        <v>14534</v>
      </c>
      <c r="E1809" s="131" t="s">
        <v>12941</v>
      </c>
      <c r="F1809" s="140">
        <v>24.67</v>
      </c>
    </row>
    <row r="1810" spans="2:6">
      <c r="B1810" s="139" t="s">
        <v>17404</v>
      </c>
      <c r="C1810" s="131" t="s">
        <v>20054</v>
      </c>
      <c r="D1810" s="131" t="s">
        <v>14535</v>
      </c>
      <c r="E1810" s="131" t="s">
        <v>12941</v>
      </c>
      <c r="F1810" s="140">
        <v>24.67</v>
      </c>
    </row>
    <row r="1811" spans="2:6">
      <c r="B1811" s="139" t="s">
        <v>17405</v>
      </c>
      <c r="C1811" s="131" t="s">
        <v>20055</v>
      </c>
      <c r="D1811" s="131" t="s">
        <v>14536</v>
      </c>
      <c r="E1811" s="131" t="s">
        <v>12941</v>
      </c>
      <c r="F1811" s="140">
        <v>19.66</v>
      </c>
    </row>
    <row r="1812" spans="2:6">
      <c r="B1812" s="139" t="s">
        <v>17406</v>
      </c>
      <c r="C1812" s="131" t="s">
        <v>20056</v>
      </c>
      <c r="D1812" s="131" t="s">
        <v>14537</v>
      </c>
      <c r="E1812" s="131" t="s">
        <v>12941</v>
      </c>
      <c r="F1812" s="140">
        <v>34.770000000000003</v>
      </c>
    </row>
    <row r="1813" spans="2:6">
      <c r="B1813" s="139" t="s">
        <v>17407</v>
      </c>
      <c r="C1813" s="131" t="s">
        <v>20057</v>
      </c>
      <c r="D1813" s="131" t="s">
        <v>14538</v>
      </c>
      <c r="E1813" s="131" t="s">
        <v>12941</v>
      </c>
      <c r="F1813" s="140">
        <v>27.89</v>
      </c>
    </row>
    <row r="1814" spans="2:6">
      <c r="B1814" s="139" t="s">
        <v>17408</v>
      </c>
      <c r="C1814" s="131" t="s">
        <v>20058</v>
      </c>
      <c r="D1814" s="131" t="s">
        <v>14539</v>
      </c>
      <c r="E1814" s="131" t="s">
        <v>12941</v>
      </c>
      <c r="F1814" s="140">
        <v>33.090000000000003</v>
      </c>
    </row>
    <row r="1815" spans="2:6">
      <c r="B1815" s="139" t="s">
        <v>17409</v>
      </c>
      <c r="C1815" s="131" t="s">
        <v>20059</v>
      </c>
      <c r="D1815" s="131" t="s">
        <v>14540</v>
      </c>
      <c r="E1815" s="131" t="s">
        <v>12941</v>
      </c>
      <c r="F1815" s="140">
        <v>20.55</v>
      </c>
    </row>
    <row r="1816" spans="2:6">
      <c r="B1816" s="139" t="s">
        <v>17410</v>
      </c>
      <c r="C1816" s="131" t="s">
        <v>20060</v>
      </c>
      <c r="D1816" s="131" t="s">
        <v>14541</v>
      </c>
      <c r="E1816" s="131" t="s">
        <v>12941</v>
      </c>
      <c r="F1816" s="140">
        <v>20.55</v>
      </c>
    </row>
    <row r="1817" spans="2:6">
      <c r="B1817" s="139" t="s">
        <v>17411</v>
      </c>
      <c r="C1817" s="131" t="s">
        <v>20061</v>
      </c>
      <c r="D1817" s="131" t="s">
        <v>14542</v>
      </c>
      <c r="E1817" s="131" t="s">
        <v>12941</v>
      </c>
      <c r="F1817" s="140">
        <v>44.59</v>
      </c>
    </row>
    <row r="1818" spans="2:6">
      <c r="B1818" s="139" t="s">
        <v>17412</v>
      </c>
      <c r="C1818" s="131" t="s">
        <v>20062</v>
      </c>
      <c r="D1818" s="131" t="s">
        <v>14543</v>
      </c>
      <c r="E1818" s="131" t="s">
        <v>12941</v>
      </c>
      <c r="F1818" s="140">
        <v>18.78</v>
      </c>
    </row>
    <row r="1819" spans="2:6">
      <c r="B1819" s="139" t="s">
        <v>17413</v>
      </c>
      <c r="C1819" s="131" t="s">
        <v>20063</v>
      </c>
      <c r="D1819" s="131" t="s">
        <v>14544</v>
      </c>
      <c r="E1819" s="131" t="s">
        <v>12941</v>
      </c>
      <c r="F1819" s="140">
        <v>20.94</v>
      </c>
    </row>
    <row r="1820" spans="2:6">
      <c r="B1820" s="139" t="s">
        <v>17414</v>
      </c>
      <c r="C1820" s="131" t="s">
        <v>20064</v>
      </c>
      <c r="D1820" s="131" t="s">
        <v>14545</v>
      </c>
      <c r="E1820" s="131" t="s">
        <v>12941</v>
      </c>
      <c r="F1820" s="140">
        <v>16.27</v>
      </c>
    </row>
    <row r="1821" spans="2:6">
      <c r="B1821" s="139" t="s">
        <v>17415</v>
      </c>
      <c r="C1821" s="131" t="s">
        <v>20065</v>
      </c>
      <c r="D1821" s="131" t="s">
        <v>14546</v>
      </c>
      <c r="E1821" s="131" t="s">
        <v>12941</v>
      </c>
      <c r="F1821" s="140">
        <v>19.23</v>
      </c>
    </row>
    <row r="1822" spans="2:6">
      <c r="B1822" s="139" t="s">
        <v>17416</v>
      </c>
      <c r="C1822" s="131" t="s">
        <v>20066</v>
      </c>
      <c r="D1822" s="131" t="s">
        <v>14547</v>
      </c>
      <c r="E1822" s="131" t="s">
        <v>12941</v>
      </c>
      <c r="F1822" s="140">
        <v>26.92</v>
      </c>
    </row>
    <row r="1823" spans="2:6">
      <c r="B1823" s="139" t="s">
        <v>17417</v>
      </c>
      <c r="C1823" s="131" t="s">
        <v>20067</v>
      </c>
      <c r="D1823" s="131" t="s">
        <v>14548</v>
      </c>
      <c r="E1823" s="131" t="s">
        <v>12941</v>
      </c>
      <c r="F1823" s="140">
        <v>33.950000000000003</v>
      </c>
    </row>
    <row r="1824" spans="2:6">
      <c r="B1824" s="139" t="s">
        <v>17418</v>
      </c>
      <c r="C1824" s="131" t="s">
        <v>20068</v>
      </c>
      <c r="D1824" s="131" t="s">
        <v>14549</v>
      </c>
      <c r="E1824" s="131" t="s">
        <v>12941</v>
      </c>
      <c r="F1824" s="140">
        <v>35.28</v>
      </c>
    </row>
    <row r="1825" spans="2:6">
      <c r="B1825" s="139" t="s">
        <v>17419</v>
      </c>
      <c r="C1825" s="131" t="s">
        <v>20069</v>
      </c>
      <c r="D1825" s="131" t="s">
        <v>14550</v>
      </c>
      <c r="E1825" s="131" t="s">
        <v>12941</v>
      </c>
      <c r="F1825" s="140">
        <v>59.05</v>
      </c>
    </row>
    <row r="1826" spans="2:6">
      <c r="B1826" s="139" t="s">
        <v>17420</v>
      </c>
      <c r="C1826" s="131" t="s">
        <v>20070</v>
      </c>
      <c r="D1826" s="131" t="s">
        <v>14551</v>
      </c>
      <c r="E1826" s="131" t="s">
        <v>12941</v>
      </c>
      <c r="F1826" s="140">
        <v>675.84</v>
      </c>
    </row>
    <row r="1827" spans="2:6">
      <c r="B1827" s="139" t="s">
        <v>17421</v>
      </c>
      <c r="C1827" s="131" t="s">
        <v>20071</v>
      </c>
      <c r="D1827" s="131" t="s">
        <v>14552</v>
      </c>
      <c r="E1827" s="131" t="s">
        <v>12941</v>
      </c>
      <c r="F1827" s="140">
        <v>397.81</v>
      </c>
    </row>
    <row r="1828" spans="2:6">
      <c r="B1828" s="139" t="s">
        <v>17422</v>
      </c>
      <c r="C1828" s="131" t="s">
        <v>20072</v>
      </c>
      <c r="D1828" s="131" t="s">
        <v>14553</v>
      </c>
      <c r="E1828" s="131" t="s">
        <v>12941</v>
      </c>
      <c r="F1828" s="140">
        <v>39.630000000000003</v>
      </c>
    </row>
    <row r="1829" spans="2:6">
      <c r="B1829" s="139" t="s">
        <v>17423</v>
      </c>
      <c r="C1829" s="131" t="s">
        <v>20073</v>
      </c>
      <c r="D1829" s="131" t="s">
        <v>14554</v>
      </c>
      <c r="E1829" s="131" t="s">
        <v>12941</v>
      </c>
      <c r="F1829" s="140">
        <v>34.53</v>
      </c>
    </row>
    <row r="1830" spans="2:6">
      <c r="B1830" s="139" t="s">
        <v>17424</v>
      </c>
      <c r="C1830" s="131" t="s">
        <v>20074</v>
      </c>
      <c r="D1830" s="131" t="s">
        <v>14555</v>
      </c>
      <c r="E1830" s="131" t="s">
        <v>12941</v>
      </c>
      <c r="F1830" s="140">
        <v>43.08</v>
      </c>
    </row>
    <row r="1831" spans="2:6">
      <c r="B1831" s="139" t="s">
        <v>17425</v>
      </c>
      <c r="C1831" s="131" t="s">
        <v>20075</v>
      </c>
      <c r="D1831" s="131" t="s">
        <v>14556</v>
      </c>
      <c r="E1831" s="131" t="s">
        <v>12941</v>
      </c>
      <c r="F1831" s="140">
        <v>35.32</v>
      </c>
    </row>
    <row r="1832" spans="2:6">
      <c r="B1832" s="139" t="s">
        <v>17426</v>
      </c>
      <c r="C1832" s="131" t="s">
        <v>20076</v>
      </c>
      <c r="D1832" s="131" t="s">
        <v>14557</v>
      </c>
      <c r="E1832" s="131" t="s">
        <v>12941</v>
      </c>
      <c r="F1832" s="140">
        <v>50.88</v>
      </c>
    </row>
    <row r="1833" spans="2:6">
      <c r="B1833" s="139" t="s">
        <v>17427</v>
      </c>
      <c r="C1833" s="131" t="s">
        <v>20077</v>
      </c>
      <c r="D1833" s="131" t="s">
        <v>14558</v>
      </c>
      <c r="E1833" s="131" t="s">
        <v>12941</v>
      </c>
      <c r="F1833" s="140">
        <v>43.29</v>
      </c>
    </row>
    <row r="1834" spans="2:6">
      <c r="B1834" s="139" t="s">
        <v>17428</v>
      </c>
      <c r="C1834" s="131" t="s">
        <v>20078</v>
      </c>
      <c r="D1834" s="131" t="s">
        <v>14559</v>
      </c>
      <c r="E1834" s="131" t="s">
        <v>12941</v>
      </c>
      <c r="F1834" s="140">
        <v>70.53</v>
      </c>
    </row>
    <row r="1835" spans="2:6">
      <c r="B1835" s="139" t="s">
        <v>17429</v>
      </c>
      <c r="C1835" s="131" t="s">
        <v>20079</v>
      </c>
      <c r="D1835" s="131" t="s">
        <v>14560</v>
      </c>
      <c r="E1835" s="131" t="s">
        <v>12941</v>
      </c>
      <c r="F1835" s="140">
        <v>63.16</v>
      </c>
    </row>
    <row r="1836" spans="2:6">
      <c r="B1836" s="139" t="s">
        <v>17430</v>
      </c>
      <c r="C1836" s="131" t="s">
        <v>20080</v>
      </c>
      <c r="D1836" s="131" t="s">
        <v>14561</v>
      </c>
      <c r="E1836" s="131" t="s">
        <v>12941</v>
      </c>
      <c r="F1836" s="140">
        <v>84.54</v>
      </c>
    </row>
    <row r="1837" spans="2:6">
      <c r="B1837" s="139" t="s">
        <v>17431</v>
      </c>
      <c r="C1837" s="131" t="s">
        <v>20081</v>
      </c>
      <c r="D1837" s="131" t="s">
        <v>14562</v>
      </c>
      <c r="E1837" s="131" t="s">
        <v>12941</v>
      </c>
      <c r="F1837" s="140">
        <v>70.959999999999994</v>
      </c>
    </row>
    <row r="1838" spans="2:6">
      <c r="B1838" s="139" t="s">
        <v>17432</v>
      </c>
      <c r="C1838" s="131" t="s">
        <v>20082</v>
      </c>
      <c r="D1838" s="131" t="s">
        <v>14563</v>
      </c>
      <c r="E1838" s="131" t="s">
        <v>12941</v>
      </c>
      <c r="F1838" s="140">
        <v>121.35</v>
      </c>
    </row>
    <row r="1839" spans="2:6">
      <c r="B1839" s="139" t="s">
        <v>17433</v>
      </c>
      <c r="C1839" s="131" t="s">
        <v>20083</v>
      </c>
      <c r="D1839" s="131" t="s">
        <v>14564</v>
      </c>
      <c r="E1839" s="131" t="s">
        <v>12941</v>
      </c>
      <c r="F1839" s="140">
        <v>85.65</v>
      </c>
    </row>
    <row r="1840" spans="2:6">
      <c r="B1840" s="139" t="s">
        <v>17434</v>
      </c>
      <c r="C1840" s="131" t="s">
        <v>20084</v>
      </c>
      <c r="D1840" s="131" t="s">
        <v>14565</v>
      </c>
      <c r="E1840" s="131" t="s">
        <v>12941</v>
      </c>
      <c r="F1840" s="140">
        <v>309.18</v>
      </c>
    </row>
    <row r="1841" spans="2:6">
      <c r="B1841" s="139" t="s">
        <v>17435</v>
      </c>
      <c r="C1841" s="131" t="s">
        <v>20085</v>
      </c>
      <c r="D1841" s="131" t="s">
        <v>14566</v>
      </c>
      <c r="E1841" s="131" t="s">
        <v>12941</v>
      </c>
      <c r="F1841" s="140">
        <v>148.44</v>
      </c>
    </row>
    <row r="1842" spans="2:6">
      <c r="B1842" s="139" t="s">
        <v>17436</v>
      </c>
      <c r="C1842" s="131" t="s">
        <v>20086</v>
      </c>
      <c r="D1842" s="131" t="s">
        <v>14567</v>
      </c>
      <c r="E1842" s="131" t="s">
        <v>12941</v>
      </c>
      <c r="F1842" s="140">
        <v>129.19999999999999</v>
      </c>
    </row>
    <row r="1843" spans="2:6">
      <c r="B1843" s="139" t="s">
        <v>17437</v>
      </c>
      <c r="C1843" s="131" t="s">
        <v>20087</v>
      </c>
      <c r="D1843" s="131" t="s">
        <v>14568</v>
      </c>
      <c r="E1843" s="131" t="s">
        <v>12941</v>
      </c>
      <c r="F1843" s="140">
        <v>437.58</v>
      </c>
    </row>
    <row r="1844" spans="2:6">
      <c r="B1844" s="139" t="s">
        <v>17438</v>
      </c>
      <c r="C1844" s="131" t="s">
        <v>20088</v>
      </c>
      <c r="D1844" s="131" t="s">
        <v>14569</v>
      </c>
      <c r="E1844" s="131" t="s">
        <v>12941</v>
      </c>
      <c r="F1844" s="140">
        <v>246.09</v>
      </c>
    </row>
    <row r="1845" spans="2:6">
      <c r="B1845" s="139" t="s">
        <v>17439</v>
      </c>
      <c r="C1845" s="131" t="s">
        <v>20089</v>
      </c>
      <c r="D1845" s="131" t="s">
        <v>14570</v>
      </c>
      <c r="E1845" s="131" t="s">
        <v>12941</v>
      </c>
      <c r="F1845" s="140">
        <v>56.32</v>
      </c>
    </row>
    <row r="1846" spans="2:6">
      <c r="B1846" s="139" t="s">
        <v>17440</v>
      </c>
      <c r="C1846" s="131" t="s">
        <v>20090</v>
      </c>
      <c r="D1846" s="131" t="s">
        <v>14571</v>
      </c>
      <c r="E1846" s="131" t="s">
        <v>12941</v>
      </c>
      <c r="F1846" s="140">
        <v>51.17</v>
      </c>
    </row>
    <row r="1847" spans="2:6">
      <c r="B1847" s="139" t="s">
        <v>17441</v>
      </c>
      <c r="C1847" s="131" t="s">
        <v>20091</v>
      </c>
      <c r="D1847" s="131" t="s">
        <v>14572</v>
      </c>
      <c r="E1847" s="131" t="s">
        <v>12941</v>
      </c>
      <c r="F1847" s="140">
        <v>60.85</v>
      </c>
    </row>
    <row r="1848" spans="2:6">
      <c r="B1848" s="139" t="s">
        <v>17442</v>
      </c>
      <c r="C1848" s="131" t="s">
        <v>20092</v>
      </c>
      <c r="D1848" s="131" t="s">
        <v>14573</v>
      </c>
      <c r="E1848" s="131" t="s">
        <v>12941</v>
      </c>
      <c r="F1848" s="140">
        <v>55.04</v>
      </c>
    </row>
    <row r="1849" spans="2:6">
      <c r="B1849" s="139" t="s">
        <v>17443</v>
      </c>
      <c r="C1849" s="131" t="s">
        <v>20093</v>
      </c>
      <c r="D1849" s="131" t="s">
        <v>14574</v>
      </c>
      <c r="E1849" s="131" t="s">
        <v>12941</v>
      </c>
      <c r="F1849" s="140">
        <v>69.16</v>
      </c>
    </row>
    <row r="1850" spans="2:6">
      <c r="B1850" s="139" t="s">
        <v>17444</v>
      </c>
      <c r="C1850" s="131" t="s">
        <v>20094</v>
      </c>
      <c r="D1850" s="131" t="s">
        <v>14575</v>
      </c>
      <c r="E1850" s="131" t="s">
        <v>12941</v>
      </c>
      <c r="F1850" s="140">
        <v>62.58</v>
      </c>
    </row>
    <row r="1851" spans="2:6">
      <c r="B1851" s="139" t="s">
        <v>17445</v>
      </c>
      <c r="C1851" s="131" t="s">
        <v>20095</v>
      </c>
      <c r="D1851" s="131" t="s">
        <v>14576</v>
      </c>
      <c r="E1851" s="131" t="s">
        <v>12941</v>
      </c>
      <c r="F1851" s="140">
        <v>117.12</v>
      </c>
    </row>
    <row r="1852" spans="2:6">
      <c r="B1852" s="139" t="s">
        <v>17446</v>
      </c>
      <c r="C1852" s="131" t="s">
        <v>20096</v>
      </c>
      <c r="D1852" s="131" t="s">
        <v>14577</v>
      </c>
      <c r="E1852" s="131" t="s">
        <v>12941</v>
      </c>
      <c r="F1852" s="140">
        <v>90.64</v>
      </c>
    </row>
    <row r="1853" spans="2:6">
      <c r="B1853" s="139" t="s">
        <v>17447</v>
      </c>
      <c r="C1853" s="131" t="s">
        <v>20097</v>
      </c>
      <c r="D1853" s="131" t="s">
        <v>14578</v>
      </c>
      <c r="E1853" s="131" t="s">
        <v>12941</v>
      </c>
      <c r="F1853" s="140">
        <v>115.9</v>
      </c>
    </row>
    <row r="1854" spans="2:6">
      <c r="B1854" s="139" t="s">
        <v>17448</v>
      </c>
      <c r="C1854" s="131" t="s">
        <v>20098</v>
      </c>
      <c r="D1854" s="131" t="s">
        <v>14579</v>
      </c>
      <c r="E1854" s="131" t="s">
        <v>12941</v>
      </c>
      <c r="F1854" s="140">
        <v>93.18</v>
      </c>
    </row>
    <row r="1855" spans="2:6">
      <c r="B1855" s="139" t="s">
        <v>17449</v>
      </c>
      <c r="C1855" s="131" t="s">
        <v>20099</v>
      </c>
      <c r="D1855" s="131" t="s">
        <v>14580</v>
      </c>
      <c r="E1855" s="131" t="s">
        <v>12941</v>
      </c>
      <c r="F1855" s="140">
        <v>140.69</v>
      </c>
    </row>
    <row r="1856" spans="2:6">
      <c r="B1856" s="139" t="s">
        <v>17450</v>
      </c>
      <c r="C1856" s="131" t="s">
        <v>20100</v>
      </c>
      <c r="D1856" s="131" t="s">
        <v>14581</v>
      </c>
      <c r="E1856" s="131" t="s">
        <v>12941</v>
      </c>
      <c r="F1856" s="140">
        <v>85.51</v>
      </c>
    </row>
    <row r="1857" spans="2:6">
      <c r="B1857" s="139" t="s">
        <v>17451</v>
      </c>
      <c r="C1857" s="131" t="s">
        <v>20101</v>
      </c>
      <c r="D1857" s="131" t="s">
        <v>14582</v>
      </c>
      <c r="E1857" s="131" t="s">
        <v>12941</v>
      </c>
      <c r="F1857" s="140">
        <v>57.34</v>
      </c>
    </row>
    <row r="1858" spans="2:6">
      <c r="B1858" s="139" t="s">
        <v>17452</v>
      </c>
      <c r="C1858" s="131" t="s">
        <v>20102</v>
      </c>
      <c r="D1858" s="131" t="s">
        <v>14583</v>
      </c>
      <c r="E1858" s="131" t="s">
        <v>12941</v>
      </c>
      <c r="F1858" s="140">
        <v>52.04</v>
      </c>
    </row>
    <row r="1859" spans="2:6">
      <c r="B1859" s="139" t="s">
        <v>17453</v>
      </c>
      <c r="C1859" s="131" t="s">
        <v>20103</v>
      </c>
      <c r="D1859" s="131" t="s">
        <v>14584</v>
      </c>
      <c r="E1859" s="131" t="s">
        <v>12941</v>
      </c>
      <c r="F1859" s="140">
        <v>58.62</v>
      </c>
    </row>
    <row r="1860" spans="2:6">
      <c r="B1860" s="139" t="s">
        <v>17454</v>
      </c>
      <c r="C1860" s="131" t="s">
        <v>20104</v>
      </c>
      <c r="D1860" s="131" t="s">
        <v>14585</v>
      </c>
      <c r="E1860" s="131" t="s">
        <v>12941</v>
      </c>
      <c r="F1860" s="140">
        <v>53.14</v>
      </c>
    </row>
    <row r="1861" spans="2:6">
      <c r="B1861" s="139" t="s">
        <v>17455</v>
      </c>
      <c r="C1861" s="131" t="s">
        <v>20105</v>
      </c>
      <c r="D1861" s="131" t="s">
        <v>14586</v>
      </c>
      <c r="E1861" s="131" t="s">
        <v>12941</v>
      </c>
      <c r="F1861" s="140">
        <v>81.55</v>
      </c>
    </row>
    <row r="1862" spans="2:6">
      <c r="B1862" s="139" t="s">
        <v>17456</v>
      </c>
      <c r="C1862" s="131" t="s">
        <v>20106</v>
      </c>
      <c r="D1862" s="131" t="s">
        <v>14587</v>
      </c>
      <c r="E1862" s="131" t="s">
        <v>12941</v>
      </c>
      <c r="F1862" s="140">
        <v>75.11</v>
      </c>
    </row>
    <row r="1863" spans="2:6">
      <c r="B1863" s="139" t="s">
        <v>17457</v>
      </c>
      <c r="C1863" s="131" t="s">
        <v>20107</v>
      </c>
      <c r="D1863" s="131" t="s">
        <v>14588</v>
      </c>
      <c r="E1863" s="131" t="s">
        <v>12941</v>
      </c>
      <c r="F1863" s="140">
        <v>76.650000000000006</v>
      </c>
    </row>
    <row r="1864" spans="2:6">
      <c r="B1864" s="139" t="s">
        <v>17458</v>
      </c>
      <c r="C1864" s="131" t="s">
        <v>20108</v>
      </c>
      <c r="D1864" s="131" t="s">
        <v>14589</v>
      </c>
      <c r="E1864" s="131" t="s">
        <v>12941</v>
      </c>
      <c r="F1864" s="140">
        <v>97.03</v>
      </c>
    </row>
    <row r="1865" spans="2:6">
      <c r="B1865" s="139" t="s">
        <v>17459</v>
      </c>
      <c r="C1865" s="131" t="s">
        <v>20109</v>
      </c>
      <c r="D1865" s="131" t="s">
        <v>14590</v>
      </c>
      <c r="E1865" s="131" t="s">
        <v>12808</v>
      </c>
      <c r="F1865" s="140">
        <v>18.489999999999998</v>
      </c>
    </row>
    <row r="1866" spans="2:6">
      <c r="B1866" s="139" t="s">
        <v>17460</v>
      </c>
      <c r="C1866" s="131" t="s">
        <v>20110</v>
      </c>
      <c r="D1866" s="131" t="s">
        <v>14591</v>
      </c>
      <c r="E1866" s="131" t="s">
        <v>12808</v>
      </c>
      <c r="F1866" s="140">
        <v>25.93</v>
      </c>
    </row>
    <row r="1867" spans="2:6">
      <c r="B1867" s="139" t="s">
        <v>17461</v>
      </c>
      <c r="C1867" s="131" t="s">
        <v>20111</v>
      </c>
      <c r="D1867" s="131" t="s">
        <v>14592</v>
      </c>
      <c r="E1867" s="131" t="s">
        <v>12808</v>
      </c>
      <c r="F1867" s="140">
        <v>41.44</v>
      </c>
    </row>
    <row r="1868" spans="2:6">
      <c r="B1868" s="139" t="s">
        <v>17462</v>
      </c>
      <c r="C1868" s="131" t="s">
        <v>20112</v>
      </c>
      <c r="D1868" s="131" t="s">
        <v>14593</v>
      </c>
      <c r="E1868" s="131" t="s">
        <v>12808</v>
      </c>
      <c r="F1868" s="140">
        <v>63.88</v>
      </c>
    </row>
    <row r="1869" spans="2:6">
      <c r="B1869" s="139" t="s">
        <v>17463</v>
      </c>
      <c r="C1869" s="131" t="s">
        <v>20113</v>
      </c>
      <c r="D1869" s="131" t="s">
        <v>14594</v>
      </c>
      <c r="E1869" s="131" t="s">
        <v>12808</v>
      </c>
      <c r="F1869" s="140">
        <v>88.28</v>
      </c>
    </row>
    <row r="1870" spans="2:6">
      <c r="B1870" s="139">
        <v>334</v>
      </c>
      <c r="C1870" s="131" t="s">
        <v>12936</v>
      </c>
      <c r="D1870" s="131" t="s">
        <v>14595</v>
      </c>
      <c r="E1870" s="131" t="s">
        <v>12950</v>
      </c>
      <c r="F1870" s="140"/>
    </row>
    <row r="1871" spans="2:6">
      <c r="B1871" s="139" t="s">
        <v>17464</v>
      </c>
      <c r="C1871" s="131" t="s">
        <v>20114</v>
      </c>
      <c r="D1871" s="131" t="s">
        <v>14596</v>
      </c>
      <c r="E1871" s="131" t="s">
        <v>12630</v>
      </c>
      <c r="F1871" s="140">
        <v>151.34</v>
      </c>
    </row>
    <row r="1872" spans="2:6">
      <c r="B1872" s="139" t="s">
        <v>17465</v>
      </c>
      <c r="C1872" s="131" t="s">
        <v>20115</v>
      </c>
      <c r="D1872" s="131" t="s">
        <v>14597</v>
      </c>
      <c r="E1872" s="131" t="s">
        <v>14598</v>
      </c>
      <c r="F1872" s="140">
        <v>515</v>
      </c>
    </row>
    <row r="1873" spans="2:6">
      <c r="B1873" s="139" t="s">
        <v>17466</v>
      </c>
      <c r="C1873" s="131" t="s">
        <v>20116</v>
      </c>
      <c r="D1873" s="131" t="s">
        <v>14599</v>
      </c>
      <c r="E1873" s="131" t="s">
        <v>12630</v>
      </c>
      <c r="F1873" s="140">
        <v>449.55</v>
      </c>
    </row>
    <row r="1874" spans="2:6">
      <c r="B1874" s="139" t="s">
        <v>17467</v>
      </c>
      <c r="C1874" s="131" t="s">
        <v>20117</v>
      </c>
      <c r="D1874" s="131" t="s">
        <v>14600</v>
      </c>
      <c r="E1874" s="131" t="s">
        <v>12941</v>
      </c>
      <c r="F1874" s="140">
        <v>5773.47</v>
      </c>
    </row>
    <row r="1875" spans="2:6">
      <c r="B1875" s="139" t="s">
        <v>17468</v>
      </c>
      <c r="C1875" s="131" t="s">
        <v>20118</v>
      </c>
      <c r="D1875" s="131" t="s">
        <v>14601</v>
      </c>
      <c r="E1875" s="131" t="s">
        <v>12941</v>
      </c>
      <c r="F1875" s="140">
        <v>9656.42</v>
      </c>
    </row>
    <row r="1876" spans="2:6">
      <c r="B1876" s="139" t="s">
        <v>17469</v>
      </c>
      <c r="C1876" s="131" t="s">
        <v>20119</v>
      </c>
      <c r="D1876" s="131" t="s">
        <v>14602</v>
      </c>
      <c r="E1876" s="131" t="s">
        <v>12941</v>
      </c>
      <c r="F1876" s="140">
        <v>7929.92</v>
      </c>
    </row>
    <row r="1877" spans="2:6">
      <c r="B1877" s="139" t="s">
        <v>17470</v>
      </c>
      <c r="C1877" s="131" t="s">
        <v>20120</v>
      </c>
      <c r="D1877" s="131" t="s">
        <v>14603</v>
      </c>
      <c r="E1877" s="131" t="s">
        <v>12941</v>
      </c>
      <c r="F1877" s="140">
        <v>9729.81</v>
      </c>
    </row>
    <row r="1878" spans="2:6">
      <c r="B1878" s="139" t="s">
        <v>17471</v>
      </c>
      <c r="C1878" s="131" t="s">
        <v>20121</v>
      </c>
      <c r="D1878" s="131" t="s">
        <v>14604</v>
      </c>
      <c r="E1878" s="131" t="s">
        <v>12941</v>
      </c>
      <c r="F1878" s="140">
        <v>13259.95</v>
      </c>
    </row>
    <row r="1879" spans="2:6">
      <c r="B1879" s="139" t="s">
        <v>17472</v>
      </c>
      <c r="C1879" s="131" t="s">
        <v>20122</v>
      </c>
      <c r="D1879" s="131" t="s">
        <v>14605</v>
      </c>
      <c r="E1879" s="131" t="s">
        <v>12941</v>
      </c>
      <c r="F1879" s="140">
        <v>9563.52</v>
      </c>
    </row>
    <row r="1880" spans="2:6">
      <c r="B1880" s="139" t="s">
        <v>17473</v>
      </c>
      <c r="C1880" s="131" t="s">
        <v>20123</v>
      </c>
      <c r="D1880" s="131" t="s">
        <v>14606</v>
      </c>
      <c r="E1880" s="131" t="s">
        <v>12941</v>
      </c>
      <c r="F1880" s="140">
        <v>20182.62</v>
      </c>
    </row>
    <row r="1881" spans="2:6">
      <c r="B1881" s="139" t="s">
        <v>17474</v>
      </c>
      <c r="C1881" s="131" t="s">
        <v>20124</v>
      </c>
      <c r="D1881" s="131" t="s">
        <v>14607</v>
      </c>
      <c r="E1881" s="131" t="s">
        <v>12941</v>
      </c>
      <c r="F1881" s="140">
        <v>7046.93</v>
      </c>
    </row>
    <row r="1882" spans="2:6">
      <c r="B1882" s="139" t="s">
        <v>17475</v>
      </c>
      <c r="C1882" s="131" t="s">
        <v>20125</v>
      </c>
      <c r="D1882" s="131" t="s">
        <v>14608</v>
      </c>
      <c r="E1882" s="131" t="s">
        <v>12941</v>
      </c>
      <c r="F1882" s="140">
        <v>9510.34</v>
      </c>
    </row>
    <row r="1883" spans="2:6">
      <c r="B1883" s="139" t="s">
        <v>17476</v>
      </c>
      <c r="C1883" s="131" t="s">
        <v>20126</v>
      </c>
      <c r="D1883" s="131" t="s">
        <v>14609</v>
      </c>
      <c r="E1883" s="131" t="s">
        <v>12808</v>
      </c>
      <c r="F1883" s="140">
        <v>24.35</v>
      </c>
    </row>
    <row r="1884" spans="2:6">
      <c r="B1884" s="139" t="s">
        <v>17477</v>
      </c>
      <c r="C1884" s="131" t="s">
        <v>20127</v>
      </c>
      <c r="D1884" s="131" t="s">
        <v>14610</v>
      </c>
      <c r="E1884" s="131" t="s">
        <v>12808</v>
      </c>
      <c r="F1884" s="140">
        <v>36.43</v>
      </c>
    </row>
    <row r="1885" spans="2:6">
      <c r="B1885" s="139" t="s">
        <v>17478</v>
      </c>
      <c r="C1885" s="131" t="s">
        <v>20128</v>
      </c>
      <c r="D1885" s="131" t="s">
        <v>14611</v>
      </c>
      <c r="E1885" s="131" t="s">
        <v>14598</v>
      </c>
      <c r="F1885" s="140">
        <v>763.41</v>
      </c>
    </row>
    <row r="1886" spans="2:6">
      <c r="B1886" s="139" t="s">
        <v>17479</v>
      </c>
      <c r="C1886" s="131" t="s">
        <v>20129</v>
      </c>
      <c r="D1886" s="131" t="s">
        <v>14612</v>
      </c>
      <c r="E1886" s="131" t="s">
        <v>14598</v>
      </c>
      <c r="F1886" s="140">
        <v>808.29</v>
      </c>
    </row>
    <row r="1887" spans="2:6">
      <c r="B1887" s="139" t="s">
        <v>17480</v>
      </c>
      <c r="C1887" s="131" t="s">
        <v>20130</v>
      </c>
      <c r="D1887" s="131" t="s">
        <v>14613</v>
      </c>
      <c r="E1887" s="131" t="s">
        <v>14598</v>
      </c>
      <c r="F1887" s="140">
        <v>798.16</v>
      </c>
    </row>
    <row r="1888" spans="2:6">
      <c r="B1888" s="139" t="s">
        <v>17481</v>
      </c>
      <c r="C1888" s="131" t="s">
        <v>20131</v>
      </c>
      <c r="D1888" s="131" t="s">
        <v>14614</v>
      </c>
      <c r="E1888" s="131" t="s">
        <v>14598</v>
      </c>
      <c r="F1888" s="140">
        <v>657.58</v>
      </c>
    </row>
    <row r="1889" spans="2:6">
      <c r="B1889" s="139" t="s">
        <v>17482</v>
      </c>
      <c r="C1889" s="131" t="s">
        <v>20132</v>
      </c>
      <c r="D1889" s="131" t="s">
        <v>14615</v>
      </c>
      <c r="E1889" s="131" t="s">
        <v>14598</v>
      </c>
      <c r="F1889" s="140">
        <v>903.84</v>
      </c>
    </row>
    <row r="1890" spans="2:6">
      <c r="B1890" s="139" t="s">
        <v>17483</v>
      </c>
      <c r="C1890" s="131" t="s">
        <v>20133</v>
      </c>
      <c r="D1890" s="131" t="s">
        <v>14616</v>
      </c>
      <c r="E1890" s="131" t="s">
        <v>14598</v>
      </c>
      <c r="F1890" s="140">
        <v>630.66999999999996</v>
      </c>
    </row>
    <row r="1891" spans="2:6">
      <c r="B1891" s="139" t="s">
        <v>17484</v>
      </c>
      <c r="C1891" s="131" t="s">
        <v>20134</v>
      </c>
      <c r="D1891" s="131" t="s">
        <v>14617</v>
      </c>
      <c r="E1891" s="131" t="s">
        <v>14598</v>
      </c>
      <c r="F1891" s="140">
        <v>903.84</v>
      </c>
    </row>
    <row r="1892" spans="2:6">
      <c r="B1892" s="139" t="s">
        <v>17485</v>
      </c>
      <c r="C1892" s="131" t="s">
        <v>20135</v>
      </c>
      <c r="D1892" s="131" t="s">
        <v>14618</v>
      </c>
      <c r="E1892" s="131" t="s">
        <v>14598</v>
      </c>
      <c r="F1892" s="140">
        <v>903.84</v>
      </c>
    </row>
    <row r="1893" spans="2:6">
      <c r="B1893" s="139" t="s">
        <v>17486</v>
      </c>
      <c r="C1893" s="131" t="s">
        <v>20136</v>
      </c>
      <c r="D1893" s="131" t="s">
        <v>14619</v>
      </c>
      <c r="E1893" s="131" t="s">
        <v>12941</v>
      </c>
      <c r="F1893" s="140">
        <v>8284.68</v>
      </c>
    </row>
    <row r="1894" spans="2:6">
      <c r="B1894" s="139" t="s">
        <v>17487</v>
      </c>
      <c r="C1894" s="131" t="s">
        <v>20137</v>
      </c>
      <c r="D1894" s="131" t="s">
        <v>14620</v>
      </c>
      <c r="E1894" s="131" t="s">
        <v>12941</v>
      </c>
      <c r="F1894" s="140">
        <v>9997.83</v>
      </c>
    </row>
    <row r="1895" spans="2:6">
      <c r="B1895" s="139" t="s">
        <v>17488</v>
      </c>
      <c r="C1895" s="131" t="s">
        <v>20138</v>
      </c>
      <c r="D1895" s="131" t="s">
        <v>14621</v>
      </c>
      <c r="E1895" s="131" t="s">
        <v>12941</v>
      </c>
      <c r="F1895" s="140">
        <v>8257.44</v>
      </c>
    </row>
    <row r="1896" spans="2:6">
      <c r="B1896" s="139" t="s">
        <v>17489</v>
      </c>
      <c r="C1896" s="131" t="s">
        <v>20139</v>
      </c>
      <c r="D1896" s="131" t="s">
        <v>14622</v>
      </c>
      <c r="E1896" s="131" t="s">
        <v>12941</v>
      </c>
      <c r="F1896" s="140">
        <v>9968.58</v>
      </c>
    </row>
    <row r="1897" spans="2:6">
      <c r="B1897" s="139" t="s">
        <v>17490</v>
      </c>
      <c r="C1897" s="131" t="s">
        <v>20140</v>
      </c>
      <c r="D1897" s="131" t="s">
        <v>14623</v>
      </c>
      <c r="E1897" s="131" t="s">
        <v>12808</v>
      </c>
      <c r="F1897" s="140">
        <v>2.81</v>
      </c>
    </row>
    <row r="1898" spans="2:6">
      <c r="B1898" s="139" t="s">
        <v>17491</v>
      </c>
      <c r="C1898" s="131" t="s">
        <v>20141</v>
      </c>
      <c r="D1898" s="131" t="s">
        <v>14624</v>
      </c>
      <c r="E1898" s="131" t="s">
        <v>12941</v>
      </c>
      <c r="F1898" s="140">
        <v>1103.24</v>
      </c>
    </row>
    <row r="1899" spans="2:6">
      <c r="B1899" s="139" t="s">
        <v>17492</v>
      </c>
      <c r="C1899" s="131" t="s">
        <v>20142</v>
      </c>
      <c r="D1899" s="131" t="s">
        <v>14625</v>
      </c>
      <c r="E1899" s="131" t="s">
        <v>12941</v>
      </c>
      <c r="F1899" s="140">
        <v>2723.24</v>
      </c>
    </row>
    <row r="1900" spans="2:6">
      <c r="B1900" s="139" t="s">
        <v>17493</v>
      </c>
      <c r="C1900" s="131" t="s">
        <v>20143</v>
      </c>
      <c r="D1900" s="131" t="s">
        <v>14626</v>
      </c>
      <c r="E1900" s="131" t="s">
        <v>12941</v>
      </c>
      <c r="F1900" s="140">
        <v>1631.24</v>
      </c>
    </row>
    <row r="1901" spans="2:6">
      <c r="B1901" s="139" t="s">
        <v>17494</v>
      </c>
      <c r="C1901" s="131" t="s">
        <v>20144</v>
      </c>
      <c r="D1901" s="131" t="s">
        <v>14627</v>
      </c>
      <c r="E1901" s="131" t="s">
        <v>12941</v>
      </c>
      <c r="F1901" s="140">
        <v>226.03</v>
      </c>
    </row>
    <row r="1902" spans="2:6">
      <c r="B1902" s="139" t="s">
        <v>17495</v>
      </c>
      <c r="C1902" s="131" t="s">
        <v>20145</v>
      </c>
      <c r="D1902" s="131" t="s">
        <v>14628</v>
      </c>
      <c r="E1902" s="131" t="s">
        <v>12941</v>
      </c>
      <c r="F1902" s="140">
        <v>528.30999999999995</v>
      </c>
    </row>
    <row r="1903" spans="2:6">
      <c r="B1903" s="139" t="s">
        <v>17496</v>
      </c>
      <c r="C1903" s="131" t="s">
        <v>20146</v>
      </c>
      <c r="D1903" s="131" t="s">
        <v>14629</v>
      </c>
      <c r="E1903" s="131" t="s">
        <v>12393</v>
      </c>
      <c r="F1903" s="140">
        <v>680</v>
      </c>
    </row>
    <row r="1904" spans="2:6">
      <c r="B1904" s="139" t="s">
        <v>17497</v>
      </c>
      <c r="C1904" s="131" t="s">
        <v>20147</v>
      </c>
      <c r="D1904" s="131" t="s">
        <v>14630</v>
      </c>
      <c r="E1904" s="131" t="s">
        <v>12808</v>
      </c>
      <c r="F1904" s="140">
        <v>5.99</v>
      </c>
    </row>
    <row r="1905" spans="2:6">
      <c r="B1905" s="139" t="s">
        <v>17498</v>
      </c>
      <c r="C1905" s="131" t="s">
        <v>20148</v>
      </c>
      <c r="D1905" s="131" t="s">
        <v>14631</v>
      </c>
      <c r="E1905" s="131" t="s">
        <v>12630</v>
      </c>
      <c r="F1905" s="140">
        <v>7.23</v>
      </c>
    </row>
    <row r="1906" spans="2:6">
      <c r="B1906" s="139" t="s">
        <v>17499</v>
      </c>
      <c r="C1906" s="131" t="s">
        <v>20149</v>
      </c>
      <c r="D1906" s="131" t="s">
        <v>14632</v>
      </c>
      <c r="E1906" s="131" t="s">
        <v>12808</v>
      </c>
      <c r="F1906" s="140">
        <v>11.74</v>
      </c>
    </row>
    <row r="1907" spans="2:6">
      <c r="B1907" s="139" t="s">
        <v>17500</v>
      </c>
      <c r="C1907" s="131" t="s">
        <v>20150</v>
      </c>
      <c r="D1907" s="131" t="s">
        <v>14633</v>
      </c>
      <c r="E1907" s="131" t="s">
        <v>12630</v>
      </c>
      <c r="F1907" s="140">
        <v>93.51</v>
      </c>
    </row>
    <row r="1908" spans="2:6">
      <c r="B1908" s="139" t="s">
        <v>17501</v>
      </c>
      <c r="C1908" s="131" t="s">
        <v>20151</v>
      </c>
      <c r="D1908" s="131" t="s">
        <v>14634</v>
      </c>
      <c r="E1908" s="131" t="s">
        <v>12630</v>
      </c>
      <c r="F1908" s="140">
        <v>49.62</v>
      </c>
    </row>
    <row r="1909" spans="2:6">
      <c r="B1909" s="139" t="s">
        <v>17502</v>
      </c>
      <c r="C1909" s="131" t="s">
        <v>20152</v>
      </c>
      <c r="D1909" s="131" t="s">
        <v>14635</v>
      </c>
      <c r="E1909" s="131" t="s">
        <v>12630</v>
      </c>
      <c r="F1909" s="140">
        <v>51.4</v>
      </c>
    </row>
    <row r="1910" spans="2:6">
      <c r="B1910" s="139" t="s">
        <v>17503</v>
      </c>
      <c r="C1910" s="131" t="s">
        <v>20153</v>
      </c>
      <c r="D1910" s="131" t="s">
        <v>14636</v>
      </c>
      <c r="E1910" s="131" t="s">
        <v>12808</v>
      </c>
      <c r="F1910" s="140">
        <v>135.29</v>
      </c>
    </row>
    <row r="1911" spans="2:6">
      <c r="B1911" s="139" t="s">
        <v>17504</v>
      </c>
      <c r="C1911" s="131" t="s">
        <v>20154</v>
      </c>
      <c r="D1911" s="131" t="s">
        <v>14637</v>
      </c>
      <c r="E1911" s="131" t="s">
        <v>12808</v>
      </c>
      <c r="F1911" s="140">
        <v>162.9</v>
      </c>
    </row>
    <row r="1912" spans="2:6">
      <c r="B1912" s="139" t="s">
        <v>17505</v>
      </c>
      <c r="C1912" s="131" t="s">
        <v>20155</v>
      </c>
      <c r="D1912" s="131" t="s">
        <v>14638</v>
      </c>
      <c r="E1912" s="131" t="s">
        <v>12808</v>
      </c>
      <c r="F1912" s="140">
        <v>151.93</v>
      </c>
    </row>
    <row r="1913" spans="2:6">
      <c r="B1913" s="139">
        <v>335</v>
      </c>
      <c r="C1913" s="131" t="s">
        <v>12936</v>
      </c>
      <c r="D1913" s="131" t="s">
        <v>14639</v>
      </c>
      <c r="E1913" s="131" t="s">
        <v>12950</v>
      </c>
      <c r="F1913" s="140"/>
    </row>
    <row r="1914" spans="2:6">
      <c r="B1914" s="139" t="s">
        <v>17506</v>
      </c>
      <c r="C1914" s="131" t="s">
        <v>20156</v>
      </c>
      <c r="D1914" s="131" t="s">
        <v>14640</v>
      </c>
      <c r="E1914" s="131" t="s">
        <v>12630</v>
      </c>
      <c r="F1914" s="140">
        <v>28.94</v>
      </c>
    </row>
    <row r="1915" spans="2:6">
      <c r="B1915" s="139" t="s">
        <v>17507</v>
      </c>
      <c r="C1915" s="131" t="s">
        <v>20157</v>
      </c>
      <c r="D1915" s="131" t="s">
        <v>14641</v>
      </c>
      <c r="E1915" s="131" t="s">
        <v>12630</v>
      </c>
      <c r="F1915" s="140">
        <v>8.85</v>
      </c>
    </row>
    <row r="1916" spans="2:6">
      <c r="B1916" s="139" t="s">
        <v>17508</v>
      </c>
      <c r="C1916" s="131" t="s">
        <v>20158</v>
      </c>
      <c r="D1916" s="131" t="s">
        <v>14642</v>
      </c>
      <c r="E1916" s="131" t="s">
        <v>12630</v>
      </c>
      <c r="F1916" s="140">
        <v>29.56</v>
      </c>
    </row>
    <row r="1917" spans="2:6">
      <c r="B1917" s="139" t="s">
        <v>17509</v>
      </c>
      <c r="C1917" s="131" t="s">
        <v>20159</v>
      </c>
      <c r="D1917" s="131" t="s">
        <v>14643</v>
      </c>
      <c r="E1917" s="131" t="s">
        <v>12630</v>
      </c>
      <c r="F1917" s="140">
        <v>57.86</v>
      </c>
    </row>
    <row r="1918" spans="2:6">
      <c r="B1918" s="139" t="s">
        <v>17510</v>
      </c>
      <c r="C1918" s="131" t="s">
        <v>20160</v>
      </c>
      <c r="D1918" s="131" t="s">
        <v>14644</v>
      </c>
      <c r="E1918" s="131" t="s">
        <v>12630</v>
      </c>
      <c r="F1918" s="140">
        <v>57.86</v>
      </c>
    </row>
    <row r="1919" spans="2:6">
      <c r="B1919" s="139" t="s">
        <v>17511</v>
      </c>
      <c r="C1919" s="131" t="s">
        <v>20161</v>
      </c>
      <c r="D1919" s="131" t="s">
        <v>14645</v>
      </c>
      <c r="E1919" s="131" t="s">
        <v>12808</v>
      </c>
      <c r="F1919" s="140">
        <v>8.84</v>
      </c>
    </row>
    <row r="1920" spans="2:6">
      <c r="B1920" s="139" t="s">
        <v>17512</v>
      </c>
      <c r="C1920" s="131" t="s">
        <v>20162</v>
      </c>
      <c r="D1920" s="131" t="s">
        <v>14646</v>
      </c>
      <c r="E1920" s="131" t="s">
        <v>12630</v>
      </c>
      <c r="F1920" s="140">
        <v>21.04</v>
      </c>
    </row>
    <row r="1921" spans="2:6">
      <c r="B1921" s="139" t="s">
        <v>17513</v>
      </c>
      <c r="C1921" s="131" t="s">
        <v>20163</v>
      </c>
      <c r="D1921" s="131" t="s">
        <v>14647</v>
      </c>
      <c r="E1921" s="131" t="s">
        <v>12630</v>
      </c>
      <c r="F1921" s="140">
        <v>18.440000000000001</v>
      </c>
    </row>
    <row r="1922" spans="2:6">
      <c r="B1922" s="139" t="s">
        <v>17514</v>
      </c>
      <c r="C1922" s="131" t="s">
        <v>20164</v>
      </c>
      <c r="D1922" s="131" t="s">
        <v>14648</v>
      </c>
      <c r="E1922" s="131" t="s">
        <v>12630</v>
      </c>
      <c r="F1922" s="140">
        <v>17.89</v>
      </c>
    </row>
    <row r="1923" spans="2:6">
      <c r="B1923" s="139" t="s">
        <v>17515</v>
      </c>
      <c r="C1923" s="131" t="s">
        <v>20165</v>
      </c>
      <c r="D1923" s="131" t="s">
        <v>14649</v>
      </c>
      <c r="E1923" s="131" t="s">
        <v>12630</v>
      </c>
      <c r="F1923" s="140">
        <v>19.68</v>
      </c>
    </row>
    <row r="1924" spans="2:6">
      <c r="B1924" s="139">
        <v>336</v>
      </c>
      <c r="C1924" s="131" t="s">
        <v>12936</v>
      </c>
      <c r="D1924" s="131" t="s">
        <v>14650</v>
      </c>
      <c r="E1924" s="131" t="s">
        <v>12950</v>
      </c>
      <c r="F1924" s="140"/>
    </row>
    <row r="1925" spans="2:6">
      <c r="B1925" s="139" t="s">
        <v>17516</v>
      </c>
      <c r="C1925" s="131" t="s">
        <v>20166</v>
      </c>
      <c r="D1925" s="131" t="s">
        <v>14651</v>
      </c>
      <c r="E1925" s="131" t="s">
        <v>12941</v>
      </c>
      <c r="F1925" s="140">
        <v>235.01</v>
      </c>
    </row>
    <row r="1926" spans="2:6">
      <c r="B1926" s="139" t="s">
        <v>17517</v>
      </c>
      <c r="C1926" s="131" t="s">
        <v>20167</v>
      </c>
      <c r="D1926" s="131" t="s">
        <v>14652</v>
      </c>
      <c r="E1926" s="131" t="s">
        <v>12941</v>
      </c>
      <c r="F1926" s="140">
        <v>202.96</v>
      </c>
    </row>
    <row r="1927" spans="2:6">
      <c r="B1927" s="139" t="s">
        <v>17518</v>
      </c>
      <c r="C1927" s="131" t="s">
        <v>20168</v>
      </c>
      <c r="D1927" s="131" t="s">
        <v>14653</v>
      </c>
      <c r="E1927" s="131" t="s">
        <v>12941</v>
      </c>
      <c r="F1927" s="140">
        <v>307.02</v>
      </c>
    </row>
    <row r="1928" spans="2:6">
      <c r="B1928" s="139" t="s">
        <v>17519</v>
      </c>
      <c r="C1928" s="131" t="s">
        <v>20169</v>
      </c>
      <c r="D1928" s="131" t="s">
        <v>14654</v>
      </c>
      <c r="E1928" s="131" t="s">
        <v>12393</v>
      </c>
      <c r="F1928" s="140">
        <v>109.9</v>
      </c>
    </row>
    <row r="1929" spans="2:6">
      <c r="B1929" s="139" t="s">
        <v>17520</v>
      </c>
      <c r="C1929" s="131" t="s">
        <v>20170</v>
      </c>
      <c r="D1929" s="131" t="s">
        <v>14655</v>
      </c>
      <c r="E1929" s="131" t="s">
        <v>12941</v>
      </c>
      <c r="F1929" s="140">
        <v>51.19</v>
      </c>
    </row>
    <row r="1930" spans="2:6">
      <c r="B1930" s="139" t="s">
        <v>17521</v>
      </c>
      <c r="C1930" s="131" t="s">
        <v>20171</v>
      </c>
      <c r="D1930" s="131" t="s">
        <v>14656</v>
      </c>
      <c r="E1930" s="131" t="s">
        <v>12941</v>
      </c>
      <c r="F1930" s="140">
        <v>60.53</v>
      </c>
    </row>
    <row r="1931" spans="2:6">
      <c r="B1931" s="139" t="s">
        <v>17522</v>
      </c>
      <c r="C1931" s="131" t="s">
        <v>20172</v>
      </c>
      <c r="D1931" s="131" t="s">
        <v>14657</v>
      </c>
      <c r="E1931" s="131" t="s">
        <v>12941</v>
      </c>
      <c r="F1931" s="140">
        <v>47.88</v>
      </c>
    </row>
    <row r="1932" spans="2:6">
      <c r="B1932" s="139" t="s">
        <v>17523</v>
      </c>
      <c r="C1932" s="131" t="s">
        <v>20173</v>
      </c>
      <c r="D1932" s="131" t="s">
        <v>14658</v>
      </c>
      <c r="E1932" s="131" t="s">
        <v>12941</v>
      </c>
      <c r="F1932" s="140">
        <v>6.24</v>
      </c>
    </row>
    <row r="1933" spans="2:6">
      <c r="B1933" s="139" t="s">
        <v>17524</v>
      </c>
      <c r="C1933" s="131" t="s">
        <v>20174</v>
      </c>
      <c r="D1933" s="131" t="s">
        <v>14659</v>
      </c>
      <c r="E1933" s="131" t="s">
        <v>12941</v>
      </c>
      <c r="F1933" s="140">
        <v>15.31</v>
      </c>
    </row>
    <row r="1934" spans="2:6">
      <c r="B1934" s="139" t="s">
        <v>17525</v>
      </c>
      <c r="C1934" s="131" t="s">
        <v>20175</v>
      </c>
      <c r="D1934" s="131" t="s">
        <v>14660</v>
      </c>
      <c r="E1934" s="131" t="s">
        <v>12941</v>
      </c>
      <c r="F1934" s="140">
        <v>325.82</v>
      </c>
    </row>
    <row r="1935" spans="2:6">
      <c r="B1935" s="139" t="s">
        <v>17526</v>
      </c>
      <c r="C1935" s="131" t="s">
        <v>20176</v>
      </c>
      <c r="D1935" s="131" t="s">
        <v>14661</v>
      </c>
      <c r="E1935" s="131" t="s">
        <v>12941</v>
      </c>
      <c r="F1935" s="140">
        <v>1050.1600000000001</v>
      </c>
    </row>
    <row r="1936" spans="2:6">
      <c r="B1936" s="139" t="s">
        <v>17527</v>
      </c>
      <c r="C1936" s="131" t="s">
        <v>20177</v>
      </c>
      <c r="D1936" s="131" t="s">
        <v>14662</v>
      </c>
      <c r="E1936" s="131" t="s">
        <v>12941</v>
      </c>
      <c r="F1936" s="140">
        <v>88.43</v>
      </c>
    </row>
    <row r="1937" spans="2:6">
      <c r="B1937" s="139" t="s">
        <v>17528</v>
      </c>
      <c r="C1937" s="131" t="s">
        <v>20178</v>
      </c>
      <c r="D1937" s="131" t="s">
        <v>14663</v>
      </c>
      <c r="E1937" s="131" t="s">
        <v>12941</v>
      </c>
      <c r="F1937" s="140">
        <v>411.55</v>
      </c>
    </row>
    <row r="1938" spans="2:6">
      <c r="B1938" s="139" t="s">
        <v>17529</v>
      </c>
      <c r="C1938" s="131" t="s">
        <v>20179</v>
      </c>
      <c r="D1938" s="131" t="s">
        <v>14664</v>
      </c>
      <c r="E1938" s="131" t="s">
        <v>12941</v>
      </c>
      <c r="F1938" s="140">
        <v>144.01</v>
      </c>
    </row>
    <row r="1939" spans="2:6">
      <c r="B1939" s="139" t="s">
        <v>17530</v>
      </c>
      <c r="C1939" s="131" t="s">
        <v>20180</v>
      </c>
      <c r="D1939" s="131" t="s">
        <v>14665</v>
      </c>
      <c r="E1939" s="131" t="s">
        <v>12941</v>
      </c>
      <c r="F1939" s="140">
        <v>155.4</v>
      </c>
    </row>
    <row r="1940" spans="2:6">
      <c r="B1940" s="139" t="s">
        <v>17531</v>
      </c>
      <c r="C1940" s="131" t="s">
        <v>20181</v>
      </c>
      <c r="D1940" s="131" t="s">
        <v>14666</v>
      </c>
      <c r="E1940" s="131" t="s">
        <v>12941</v>
      </c>
      <c r="F1940" s="140">
        <v>159.75</v>
      </c>
    </row>
    <row r="1941" spans="2:6">
      <c r="B1941" s="139" t="s">
        <v>17532</v>
      </c>
      <c r="C1941" s="131" t="s">
        <v>20182</v>
      </c>
      <c r="D1941" s="131" t="s">
        <v>14667</v>
      </c>
      <c r="E1941" s="131" t="s">
        <v>12941</v>
      </c>
      <c r="F1941" s="140">
        <v>589.45000000000005</v>
      </c>
    </row>
    <row r="1942" spans="2:6">
      <c r="B1942" s="139" t="s">
        <v>17533</v>
      </c>
      <c r="C1942" s="131" t="s">
        <v>20183</v>
      </c>
      <c r="D1942" s="131" t="s">
        <v>14668</v>
      </c>
      <c r="E1942" s="131" t="s">
        <v>12941</v>
      </c>
      <c r="F1942" s="140">
        <v>70.98</v>
      </c>
    </row>
    <row r="1943" spans="2:6">
      <c r="B1943" s="139" t="s">
        <v>17534</v>
      </c>
      <c r="C1943" s="131" t="s">
        <v>20184</v>
      </c>
      <c r="D1943" s="131" t="s">
        <v>14669</v>
      </c>
      <c r="E1943" s="131" t="s">
        <v>12941</v>
      </c>
      <c r="F1943" s="140">
        <v>244.29</v>
      </c>
    </row>
    <row r="1944" spans="2:6">
      <c r="B1944" s="139" t="s">
        <v>17535</v>
      </c>
      <c r="C1944" s="131" t="s">
        <v>20185</v>
      </c>
      <c r="D1944" s="131" t="s">
        <v>14670</v>
      </c>
      <c r="E1944" s="131" t="s">
        <v>12941</v>
      </c>
      <c r="F1944" s="140">
        <v>61.1</v>
      </c>
    </row>
    <row r="1945" spans="2:6">
      <c r="B1945" s="139" t="s">
        <v>17536</v>
      </c>
      <c r="C1945" s="131" t="s">
        <v>20186</v>
      </c>
      <c r="D1945" s="131" t="s">
        <v>14671</v>
      </c>
      <c r="E1945" s="131" t="s">
        <v>12941</v>
      </c>
      <c r="F1945" s="140">
        <v>29.68</v>
      </c>
    </row>
    <row r="1946" spans="2:6">
      <c r="B1946" s="139" t="s">
        <v>17537</v>
      </c>
      <c r="C1946" s="131" t="s">
        <v>20187</v>
      </c>
      <c r="D1946" s="131" t="s">
        <v>14672</v>
      </c>
      <c r="E1946" s="131" t="s">
        <v>12941</v>
      </c>
      <c r="F1946" s="140">
        <v>16.73</v>
      </c>
    </row>
    <row r="1947" spans="2:6">
      <c r="B1947" s="139" t="s">
        <v>17538</v>
      </c>
      <c r="C1947" s="131" t="s">
        <v>20188</v>
      </c>
      <c r="D1947" s="131" t="s">
        <v>14673</v>
      </c>
      <c r="E1947" s="131" t="s">
        <v>12941</v>
      </c>
      <c r="F1947" s="140">
        <v>16.73</v>
      </c>
    </row>
    <row r="1948" spans="2:6">
      <c r="B1948" s="139" t="s">
        <v>17539</v>
      </c>
      <c r="C1948" s="131" t="s">
        <v>20189</v>
      </c>
      <c r="D1948" s="131" t="s">
        <v>14674</v>
      </c>
      <c r="E1948" s="131" t="s">
        <v>12941</v>
      </c>
      <c r="F1948" s="140">
        <v>16.579999999999998</v>
      </c>
    </row>
    <row r="1949" spans="2:6">
      <c r="B1949" s="139" t="s">
        <v>17540</v>
      </c>
      <c r="C1949" s="131" t="s">
        <v>20190</v>
      </c>
      <c r="D1949" s="131" t="s">
        <v>14675</v>
      </c>
      <c r="E1949" s="131" t="s">
        <v>12941</v>
      </c>
      <c r="F1949" s="140">
        <v>17.239999999999998</v>
      </c>
    </row>
    <row r="1950" spans="2:6">
      <c r="B1950" s="139" t="s">
        <v>17541</v>
      </c>
      <c r="C1950" s="131" t="s">
        <v>20191</v>
      </c>
      <c r="D1950" s="131" t="s">
        <v>14676</v>
      </c>
      <c r="E1950" s="131" t="s">
        <v>12941</v>
      </c>
      <c r="F1950" s="140">
        <v>17.239999999999998</v>
      </c>
    </row>
    <row r="1951" spans="2:6">
      <c r="B1951" s="139" t="s">
        <v>17542</v>
      </c>
      <c r="C1951" s="131" t="s">
        <v>20192</v>
      </c>
      <c r="D1951" s="131" t="s">
        <v>14677</v>
      </c>
      <c r="E1951" s="131" t="s">
        <v>12941</v>
      </c>
      <c r="F1951" s="140">
        <v>17.239999999999998</v>
      </c>
    </row>
    <row r="1952" spans="2:6">
      <c r="B1952" s="139" t="s">
        <v>17543</v>
      </c>
      <c r="C1952" s="131" t="s">
        <v>20193</v>
      </c>
      <c r="D1952" s="131" t="s">
        <v>14678</v>
      </c>
      <c r="E1952" s="131" t="s">
        <v>12941</v>
      </c>
      <c r="F1952" s="140">
        <v>17.239999999999998</v>
      </c>
    </row>
    <row r="1953" spans="2:6">
      <c r="B1953" s="139" t="s">
        <v>17544</v>
      </c>
      <c r="C1953" s="131" t="s">
        <v>20194</v>
      </c>
      <c r="D1953" s="131" t="s">
        <v>14679</v>
      </c>
      <c r="E1953" s="131" t="s">
        <v>12941</v>
      </c>
      <c r="F1953" s="140">
        <v>17.239999999999998</v>
      </c>
    </row>
    <row r="1954" spans="2:6">
      <c r="B1954" s="139" t="s">
        <v>17545</v>
      </c>
      <c r="C1954" s="131" t="s">
        <v>20195</v>
      </c>
      <c r="D1954" s="131" t="s">
        <v>14680</v>
      </c>
      <c r="E1954" s="131" t="s">
        <v>12941</v>
      </c>
      <c r="F1954" s="140">
        <v>891.95</v>
      </c>
    </row>
    <row r="1955" spans="2:6">
      <c r="B1955" s="139" t="s">
        <v>17546</v>
      </c>
      <c r="C1955" s="131" t="s">
        <v>20196</v>
      </c>
      <c r="D1955" s="131" t="s">
        <v>14681</v>
      </c>
      <c r="E1955" s="131" t="s">
        <v>12941</v>
      </c>
      <c r="F1955" s="140">
        <v>432.31</v>
      </c>
    </row>
    <row r="1956" spans="2:6">
      <c r="B1956" s="139" t="s">
        <v>17547</v>
      </c>
      <c r="C1956" s="131" t="s">
        <v>20197</v>
      </c>
      <c r="D1956" s="131" t="s">
        <v>14682</v>
      </c>
      <c r="E1956" s="131" t="s">
        <v>12941</v>
      </c>
      <c r="F1956" s="140">
        <v>188.85</v>
      </c>
    </row>
    <row r="1957" spans="2:6">
      <c r="B1957" s="139" t="s">
        <v>17548</v>
      </c>
      <c r="C1957" s="131" t="s">
        <v>20198</v>
      </c>
      <c r="D1957" s="131" t="s">
        <v>14683</v>
      </c>
      <c r="E1957" s="131" t="s">
        <v>12941</v>
      </c>
      <c r="F1957" s="140">
        <v>89.49</v>
      </c>
    </row>
    <row r="1958" spans="2:6">
      <c r="B1958" s="139" t="s">
        <v>17549</v>
      </c>
      <c r="C1958" s="131" t="s">
        <v>20199</v>
      </c>
      <c r="D1958" s="131" t="s">
        <v>14684</v>
      </c>
      <c r="E1958" s="131" t="s">
        <v>12941</v>
      </c>
      <c r="F1958" s="140">
        <v>151.27000000000001</v>
      </c>
    </row>
    <row r="1959" spans="2:6">
      <c r="B1959" s="139" t="s">
        <v>17550</v>
      </c>
      <c r="C1959" s="131" t="s">
        <v>20200</v>
      </c>
      <c r="D1959" s="131" t="s">
        <v>14685</v>
      </c>
      <c r="E1959" s="131" t="s">
        <v>12941</v>
      </c>
      <c r="F1959" s="140">
        <v>122.34</v>
      </c>
    </row>
    <row r="1960" spans="2:6">
      <c r="B1960" s="139" t="s">
        <v>17551</v>
      </c>
      <c r="C1960" s="131" t="s">
        <v>20201</v>
      </c>
      <c r="D1960" s="131" t="s">
        <v>14686</v>
      </c>
      <c r="E1960" s="131" t="s">
        <v>12941</v>
      </c>
      <c r="F1960" s="140">
        <v>55.2</v>
      </c>
    </row>
    <row r="1961" spans="2:6">
      <c r="B1961" s="139" t="s">
        <v>17552</v>
      </c>
      <c r="C1961" s="131" t="s">
        <v>20202</v>
      </c>
      <c r="D1961" s="131" t="s">
        <v>14687</v>
      </c>
      <c r="E1961" s="131" t="s">
        <v>12941</v>
      </c>
      <c r="F1961" s="140">
        <v>111.65</v>
      </c>
    </row>
    <row r="1962" spans="2:6">
      <c r="B1962" s="139" t="s">
        <v>17553</v>
      </c>
      <c r="C1962" s="131" t="s">
        <v>20203</v>
      </c>
      <c r="D1962" s="131" t="s">
        <v>14688</v>
      </c>
      <c r="E1962" s="131" t="s">
        <v>12941</v>
      </c>
      <c r="F1962" s="140">
        <v>96.19</v>
      </c>
    </row>
    <row r="1963" spans="2:6">
      <c r="B1963" s="139" t="s">
        <v>17554</v>
      </c>
      <c r="C1963" s="131" t="s">
        <v>20204</v>
      </c>
      <c r="D1963" s="131" t="s">
        <v>14689</v>
      </c>
      <c r="E1963" s="131" t="s">
        <v>12941</v>
      </c>
      <c r="F1963" s="140">
        <v>98.22</v>
      </c>
    </row>
    <row r="1964" spans="2:6">
      <c r="B1964" s="139" t="s">
        <v>17555</v>
      </c>
      <c r="C1964" s="131" t="s">
        <v>20205</v>
      </c>
      <c r="D1964" s="131" t="s">
        <v>14690</v>
      </c>
      <c r="E1964" s="131" t="s">
        <v>12941</v>
      </c>
      <c r="F1964" s="140">
        <v>94.35</v>
      </c>
    </row>
    <row r="1965" spans="2:6">
      <c r="B1965" s="139" t="s">
        <v>17556</v>
      </c>
      <c r="C1965" s="131" t="s">
        <v>20206</v>
      </c>
      <c r="D1965" s="131" t="s">
        <v>14691</v>
      </c>
      <c r="E1965" s="131" t="s">
        <v>12941</v>
      </c>
      <c r="F1965" s="140">
        <v>97.63</v>
      </c>
    </row>
    <row r="1966" spans="2:6">
      <c r="B1966" s="139" t="s">
        <v>17557</v>
      </c>
      <c r="C1966" s="131" t="s">
        <v>20207</v>
      </c>
      <c r="D1966" s="131" t="s">
        <v>14692</v>
      </c>
      <c r="E1966" s="131" t="s">
        <v>12941</v>
      </c>
      <c r="F1966" s="140">
        <v>111.65</v>
      </c>
    </row>
    <row r="1967" spans="2:6">
      <c r="B1967" s="139" t="s">
        <v>17558</v>
      </c>
      <c r="C1967" s="131" t="s">
        <v>20208</v>
      </c>
      <c r="D1967" s="131" t="s">
        <v>14693</v>
      </c>
      <c r="E1967" s="131" t="s">
        <v>12941</v>
      </c>
      <c r="F1967" s="140">
        <v>64.11</v>
      </c>
    </row>
    <row r="1968" spans="2:6">
      <c r="B1968" s="139" t="s">
        <v>17559</v>
      </c>
      <c r="C1968" s="131" t="s">
        <v>20209</v>
      </c>
      <c r="D1968" s="131" t="s">
        <v>14694</v>
      </c>
      <c r="E1968" s="131" t="s">
        <v>12941</v>
      </c>
      <c r="F1968" s="140">
        <v>240.38</v>
      </c>
    </row>
    <row r="1969" spans="2:6">
      <c r="B1969" s="139">
        <v>337</v>
      </c>
      <c r="C1969" s="131" t="s">
        <v>12936</v>
      </c>
      <c r="D1969" s="131" t="s">
        <v>14695</v>
      </c>
      <c r="E1969" s="131" t="s">
        <v>12950</v>
      </c>
      <c r="F1969" s="140"/>
    </row>
    <row r="1970" spans="2:6">
      <c r="B1970" s="139" t="s">
        <v>17560</v>
      </c>
      <c r="C1970" s="131" t="s">
        <v>20210</v>
      </c>
      <c r="D1970" s="131" t="s">
        <v>14696</v>
      </c>
      <c r="E1970" s="131" t="s">
        <v>12941</v>
      </c>
      <c r="F1970" s="140">
        <v>132.47999999999999</v>
      </c>
    </row>
    <row r="1971" spans="2:6">
      <c r="B1971" s="139" t="s">
        <v>17561</v>
      </c>
      <c r="C1971" s="131" t="s">
        <v>20211</v>
      </c>
      <c r="D1971" s="131" t="s">
        <v>14697</v>
      </c>
      <c r="E1971" s="131" t="s">
        <v>12941</v>
      </c>
      <c r="F1971" s="140">
        <v>87.19</v>
      </c>
    </row>
    <row r="1972" spans="2:6">
      <c r="B1972" s="139" t="s">
        <v>17562</v>
      </c>
      <c r="C1972" s="131" t="s">
        <v>20212</v>
      </c>
      <c r="D1972" s="131" t="s">
        <v>14698</v>
      </c>
      <c r="E1972" s="131" t="s">
        <v>12941</v>
      </c>
      <c r="F1972" s="140">
        <v>66.87</v>
      </c>
    </row>
    <row r="1973" spans="2:6">
      <c r="B1973" s="139" t="s">
        <v>17563</v>
      </c>
      <c r="C1973" s="131" t="s">
        <v>20213</v>
      </c>
      <c r="D1973" s="131" t="s">
        <v>14699</v>
      </c>
      <c r="E1973" s="131" t="s">
        <v>12941</v>
      </c>
      <c r="F1973" s="140">
        <v>49.39</v>
      </c>
    </row>
    <row r="1974" spans="2:6">
      <c r="B1974" s="139" t="s">
        <v>17564</v>
      </c>
      <c r="C1974" s="131" t="s">
        <v>20214</v>
      </c>
      <c r="D1974" s="131" t="s">
        <v>14700</v>
      </c>
      <c r="E1974" s="131" t="s">
        <v>12941</v>
      </c>
      <c r="F1974" s="140">
        <v>66.2</v>
      </c>
    </row>
    <row r="1975" spans="2:6">
      <c r="B1975" s="139" t="s">
        <v>17565</v>
      </c>
      <c r="C1975" s="131" t="s">
        <v>20215</v>
      </c>
      <c r="D1975" s="131" t="s">
        <v>14701</v>
      </c>
      <c r="E1975" s="131" t="s">
        <v>12941</v>
      </c>
      <c r="F1975" s="140">
        <v>321.37</v>
      </c>
    </row>
    <row r="1976" spans="2:6">
      <c r="B1976" s="139" t="s">
        <v>17566</v>
      </c>
      <c r="C1976" s="131" t="s">
        <v>20216</v>
      </c>
      <c r="D1976" s="131" t="s">
        <v>14702</v>
      </c>
      <c r="E1976" s="131" t="s">
        <v>12941</v>
      </c>
      <c r="F1976" s="140">
        <v>204.19</v>
      </c>
    </row>
    <row r="1977" spans="2:6">
      <c r="B1977" s="139" t="s">
        <v>17567</v>
      </c>
      <c r="C1977" s="131" t="s">
        <v>20217</v>
      </c>
      <c r="D1977" s="131" t="s">
        <v>14703</v>
      </c>
      <c r="E1977" s="131" t="s">
        <v>12941</v>
      </c>
      <c r="F1977" s="140">
        <v>173</v>
      </c>
    </row>
    <row r="1978" spans="2:6">
      <c r="B1978" s="139" t="s">
        <v>17568</v>
      </c>
      <c r="C1978" s="131" t="s">
        <v>20218</v>
      </c>
      <c r="D1978" s="131" t="s">
        <v>14704</v>
      </c>
      <c r="E1978" s="131" t="s">
        <v>12941</v>
      </c>
      <c r="F1978" s="140">
        <v>240.85</v>
      </c>
    </row>
    <row r="1979" spans="2:6">
      <c r="B1979" s="139" t="s">
        <v>17569</v>
      </c>
      <c r="C1979" s="131" t="s">
        <v>20219</v>
      </c>
      <c r="D1979" s="131" t="s">
        <v>14705</v>
      </c>
      <c r="E1979" s="131" t="s">
        <v>12941</v>
      </c>
      <c r="F1979" s="140">
        <v>160.13999999999999</v>
      </c>
    </row>
    <row r="1980" spans="2:6">
      <c r="B1980" s="139" t="s">
        <v>17570</v>
      </c>
      <c r="C1980" s="131" t="s">
        <v>20220</v>
      </c>
      <c r="D1980" s="131" t="s">
        <v>14706</v>
      </c>
      <c r="E1980" s="131" t="s">
        <v>12941</v>
      </c>
      <c r="F1980" s="140">
        <v>160.76</v>
      </c>
    </row>
    <row r="1981" spans="2:6">
      <c r="B1981" s="139" t="s">
        <v>17571</v>
      </c>
      <c r="C1981" s="131" t="s">
        <v>20221</v>
      </c>
      <c r="D1981" s="131" t="s">
        <v>14707</v>
      </c>
      <c r="E1981" s="131" t="s">
        <v>12941</v>
      </c>
      <c r="F1981" s="140">
        <v>135.16</v>
      </c>
    </row>
    <row r="1982" spans="2:6">
      <c r="B1982" s="139">
        <v>338</v>
      </c>
      <c r="C1982" s="131" t="s">
        <v>12936</v>
      </c>
      <c r="D1982" s="131" t="s">
        <v>14708</v>
      </c>
      <c r="E1982" s="131" t="s">
        <v>12950</v>
      </c>
      <c r="F1982" s="140"/>
    </row>
    <row r="1983" spans="2:6">
      <c r="B1983" s="139" t="s">
        <v>17572</v>
      </c>
      <c r="C1983" s="131" t="s">
        <v>12936</v>
      </c>
      <c r="D1983" s="131" t="s">
        <v>14709</v>
      </c>
      <c r="E1983" s="131" t="s">
        <v>12808</v>
      </c>
      <c r="F1983" s="140">
        <v>72.739999999999995</v>
      </c>
    </row>
    <row r="1984" spans="2:6">
      <c r="B1984" s="139" t="s">
        <v>17573</v>
      </c>
      <c r="C1984" s="131" t="s">
        <v>12936</v>
      </c>
      <c r="D1984" s="131" t="s">
        <v>14710</v>
      </c>
      <c r="E1984" s="131" t="s">
        <v>12808</v>
      </c>
      <c r="F1984" s="140">
        <v>64.12</v>
      </c>
    </row>
    <row r="1985" spans="2:6">
      <c r="B1985" s="139" t="s">
        <v>17574</v>
      </c>
      <c r="C1985" s="131" t="s">
        <v>12936</v>
      </c>
      <c r="D1985" s="131" t="s">
        <v>14711</v>
      </c>
      <c r="E1985" s="131" t="s">
        <v>12808</v>
      </c>
      <c r="F1985" s="140">
        <v>59.85</v>
      </c>
    </row>
    <row r="1986" spans="2:6">
      <c r="B1986" s="139" t="s">
        <v>17575</v>
      </c>
      <c r="C1986" s="131" t="s">
        <v>20222</v>
      </c>
      <c r="D1986" s="131" t="s">
        <v>14712</v>
      </c>
      <c r="E1986" s="131" t="s">
        <v>12808</v>
      </c>
      <c r="F1986" s="140">
        <v>55.53</v>
      </c>
    </row>
    <row r="1987" spans="2:6">
      <c r="B1987" s="139" t="s">
        <v>17576</v>
      </c>
      <c r="C1987" s="131" t="s">
        <v>20223</v>
      </c>
      <c r="D1987" s="131" t="s">
        <v>14713</v>
      </c>
      <c r="E1987" s="131" t="s">
        <v>12808</v>
      </c>
      <c r="F1987" s="140">
        <v>22.72</v>
      </c>
    </row>
    <row r="1988" spans="2:6">
      <c r="B1988" s="139" t="s">
        <v>17577</v>
      </c>
      <c r="C1988" s="131" t="s">
        <v>20224</v>
      </c>
      <c r="D1988" s="131" t="s">
        <v>14714</v>
      </c>
      <c r="E1988" s="131" t="s">
        <v>12808</v>
      </c>
      <c r="F1988" s="140">
        <v>13.82</v>
      </c>
    </row>
    <row r="1989" spans="2:6">
      <c r="B1989" s="139" t="s">
        <v>17578</v>
      </c>
      <c r="C1989" s="131" t="s">
        <v>20225</v>
      </c>
      <c r="D1989" s="131" t="s">
        <v>14715</v>
      </c>
      <c r="E1989" s="131" t="s">
        <v>12808</v>
      </c>
      <c r="F1989" s="140">
        <v>2.84</v>
      </c>
    </row>
    <row r="1990" spans="2:6">
      <c r="B1990" s="139" t="s">
        <v>17579</v>
      </c>
      <c r="C1990" s="131" t="s">
        <v>12936</v>
      </c>
      <c r="D1990" s="131" t="s">
        <v>14716</v>
      </c>
      <c r="E1990" s="131" t="s">
        <v>12630</v>
      </c>
      <c r="F1990" s="140">
        <v>6.94</v>
      </c>
    </row>
    <row r="1991" spans="2:6">
      <c r="B1991" s="139" t="s">
        <v>17580</v>
      </c>
      <c r="C1991" s="131" t="s">
        <v>20226</v>
      </c>
      <c r="D1991" s="131" t="s">
        <v>14717</v>
      </c>
      <c r="E1991" s="131" t="s">
        <v>12941</v>
      </c>
      <c r="F1991" s="140">
        <v>5.52</v>
      </c>
    </row>
    <row r="1992" spans="2:6">
      <c r="B1992" s="139" t="s">
        <v>17581</v>
      </c>
      <c r="C1992" s="131" t="s">
        <v>20227</v>
      </c>
      <c r="D1992" s="131" t="s">
        <v>14718</v>
      </c>
      <c r="E1992" s="131" t="s">
        <v>12941</v>
      </c>
      <c r="F1992" s="140">
        <v>6.15</v>
      </c>
    </row>
    <row r="1993" spans="2:6">
      <c r="B1993" s="139" t="s">
        <v>17582</v>
      </c>
      <c r="C1993" s="131" t="s">
        <v>20228</v>
      </c>
      <c r="D1993" s="131" t="s">
        <v>14719</v>
      </c>
      <c r="E1993" s="131" t="s">
        <v>12941</v>
      </c>
      <c r="F1993" s="140">
        <v>5.52</v>
      </c>
    </row>
    <row r="1994" spans="2:6">
      <c r="B1994" s="139" t="s">
        <v>17583</v>
      </c>
      <c r="C1994" s="131" t="s">
        <v>20229</v>
      </c>
      <c r="D1994" s="131" t="s">
        <v>14720</v>
      </c>
      <c r="E1994" s="131" t="s">
        <v>12941</v>
      </c>
      <c r="F1994" s="140">
        <v>5.45</v>
      </c>
    </row>
    <row r="1995" spans="2:6">
      <c r="B1995" s="139" t="s">
        <v>17584</v>
      </c>
      <c r="C1995" s="131" t="s">
        <v>20230</v>
      </c>
      <c r="D1995" s="131" t="s">
        <v>14721</v>
      </c>
      <c r="E1995" s="131" t="s">
        <v>12808</v>
      </c>
      <c r="F1995" s="140">
        <v>0.88</v>
      </c>
    </row>
    <row r="1996" spans="2:6">
      <c r="B1996" s="139">
        <v>339</v>
      </c>
      <c r="C1996" s="131" t="s">
        <v>12936</v>
      </c>
      <c r="D1996" s="131" t="s">
        <v>14722</v>
      </c>
      <c r="E1996" s="131" t="s">
        <v>12950</v>
      </c>
      <c r="F1996" s="140"/>
    </row>
    <row r="1997" spans="2:6">
      <c r="B1997" s="139" t="s">
        <v>17585</v>
      </c>
      <c r="C1997" s="131" t="s">
        <v>20231</v>
      </c>
      <c r="D1997" s="131" t="s">
        <v>14723</v>
      </c>
      <c r="E1997" s="131" t="s">
        <v>12630</v>
      </c>
      <c r="F1997" s="140">
        <v>6.74</v>
      </c>
    </row>
    <row r="1998" spans="2:6">
      <c r="B1998" s="139" t="s">
        <v>17586</v>
      </c>
      <c r="C1998" s="131" t="s">
        <v>20232</v>
      </c>
      <c r="D1998" s="131" t="s">
        <v>14724</v>
      </c>
      <c r="E1998" s="131" t="s">
        <v>12630</v>
      </c>
      <c r="F1998" s="140">
        <v>75.239999999999995</v>
      </c>
    </row>
    <row r="1999" spans="2:6">
      <c r="B1999" s="139" t="s">
        <v>17587</v>
      </c>
      <c r="C1999" s="131" t="s">
        <v>20233</v>
      </c>
      <c r="D1999" s="131" t="s">
        <v>14725</v>
      </c>
      <c r="E1999" s="131" t="s">
        <v>12630</v>
      </c>
      <c r="F1999" s="140">
        <v>91.82</v>
      </c>
    </row>
    <row r="2000" spans="2:6">
      <c r="B2000" s="139" t="s">
        <v>17588</v>
      </c>
      <c r="C2000" s="131" t="s">
        <v>20234</v>
      </c>
      <c r="D2000" s="131" t="s">
        <v>14726</v>
      </c>
      <c r="E2000" s="131" t="s">
        <v>12630</v>
      </c>
      <c r="F2000" s="140">
        <v>94.3</v>
      </c>
    </row>
    <row r="2001" spans="2:6">
      <c r="B2001" s="139" t="s">
        <v>17589</v>
      </c>
      <c r="C2001" s="131" t="s">
        <v>20235</v>
      </c>
      <c r="D2001" s="131" t="s">
        <v>14727</v>
      </c>
      <c r="E2001" s="131" t="s">
        <v>12630</v>
      </c>
      <c r="F2001" s="140">
        <v>82.01</v>
      </c>
    </row>
    <row r="2002" spans="2:6">
      <c r="B2002" s="139" t="s">
        <v>17590</v>
      </c>
      <c r="C2002" s="131" t="s">
        <v>20236</v>
      </c>
      <c r="D2002" s="131" t="s">
        <v>14728</v>
      </c>
      <c r="E2002" s="131" t="s">
        <v>12630</v>
      </c>
      <c r="F2002" s="140">
        <v>92.81</v>
      </c>
    </row>
    <row r="2003" spans="2:6">
      <c r="B2003" s="139" t="s">
        <v>17591</v>
      </c>
      <c r="C2003" s="131" t="s">
        <v>20237</v>
      </c>
      <c r="D2003" s="131" t="s">
        <v>14729</v>
      </c>
      <c r="E2003" s="131" t="s">
        <v>12630</v>
      </c>
      <c r="F2003" s="140">
        <v>96.77</v>
      </c>
    </row>
    <row r="2004" spans="2:6">
      <c r="B2004" s="139" t="s">
        <v>17592</v>
      </c>
      <c r="C2004" s="131" t="s">
        <v>20238</v>
      </c>
      <c r="D2004" s="131" t="s">
        <v>14730</v>
      </c>
      <c r="E2004" s="131" t="s">
        <v>12630</v>
      </c>
      <c r="F2004" s="140">
        <v>92.66</v>
      </c>
    </row>
    <row r="2005" spans="2:6">
      <c r="B2005" s="139" t="s">
        <v>17593</v>
      </c>
      <c r="C2005" s="131" t="s">
        <v>20239</v>
      </c>
      <c r="D2005" s="131" t="s">
        <v>14731</v>
      </c>
      <c r="E2005" s="131" t="s">
        <v>12630</v>
      </c>
      <c r="F2005" s="140">
        <v>76.37</v>
      </c>
    </row>
    <row r="2006" spans="2:6">
      <c r="B2006" s="139" t="s">
        <v>17594</v>
      </c>
      <c r="C2006" s="131" t="s">
        <v>20240</v>
      </c>
      <c r="D2006" s="131" t="s">
        <v>14732</v>
      </c>
      <c r="E2006" s="131" t="s">
        <v>12630</v>
      </c>
      <c r="F2006" s="140">
        <v>89.3</v>
      </c>
    </row>
    <row r="2007" spans="2:6">
      <c r="B2007" s="139" t="s">
        <v>17595</v>
      </c>
      <c r="C2007" s="131" t="s">
        <v>20241</v>
      </c>
      <c r="D2007" s="131" t="s">
        <v>14733</v>
      </c>
      <c r="E2007" s="131" t="s">
        <v>12630</v>
      </c>
      <c r="F2007" s="140">
        <v>94.97</v>
      </c>
    </row>
    <row r="2008" spans="2:6">
      <c r="B2008" s="139" t="s">
        <v>17596</v>
      </c>
      <c r="C2008" s="131" t="s">
        <v>20242</v>
      </c>
      <c r="D2008" s="131" t="s">
        <v>14734</v>
      </c>
      <c r="E2008" s="131" t="s">
        <v>12630</v>
      </c>
      <c r="F2008" s="140">
        <v>87.93</v>
      </c>
    </row>
    <row r="2009" spans="2:6">
      <c r="B2009" s="139" t="s">
        <v>17597</v>
      </c>
      <c r="C2009" s="131" t="s">
        <v>20243</v>
      </c>
      <c r="D2009" s="131" t="s">
        <v>14735</v>
      </c>
      <c r="E2009" s="131" t="s">
        <v>12630</v>
      </c>
      <c r="F2009" s="140">
        <v>75.03</v>
      </c>
    </row>
    <row r="2010" spans="2:6">
      <c r="B2010" s="139" t="s">
        <v>17598</v>
      </c>
      <c r="C2010" s="131" t="s">
        <v>20244</v>
      </c>
      <c r="D2010" s="131" t="s">
        <v>14736</v>
      </c>
      <c r="E2010" s="131" t="s">
        <v>12630</v>
      </c>
      <c r="F2010" s="140">
        <v>87.75</v>
      </c>
    </row>
    <row r="2011" spans="2:6">
      <c r="B2011" s="139" t="s">
        <v>17599</v>
      </c>
      <c r="C2011" s="131" t="s">
        <v>20245</v>
      </c>
      <c r="D2011" s="131" t="s">
        <v>14737</v>
      </c>
      <c r="E2011" s="131" t="s">
        <v>12630</v>
      </c>
      <c r="F2011" s="140">
        <v>95.7</v>
      </c>
    </row>
    <row r="2012" spans="2:6">
      <c r="B2012" s="139" t="s">
        <v>17600</v>
      </c>
      <c r="C2012" s="131" t="s">
        <v>20246</v>
      </c>
      <c r="D2012" s="131" t="s">
        <v>14738</v>
      </c>
      <c r="E2012" s="131" t="s">
        <v>12630</v>
      </c>
      <c r="F2012" s="140">
        <v>78.180000000000007</v>
      </c>
    </row>
    <row r="2013" spans="2:6">
      <c r="B2013" s="139" t="s">
        <v>17601</v>
      </c>
      <c r="C2013" s="131" t="s">
        <v>20247</v>
      </c>
      <c r="D2013" s="131" t="s">
        <v>14739</v>
      </c>
      <c r="E2013" s="131" t="s">
        <v>12630</v>
      </c>
      <c r="F2013" s="140">
        <v>89.4</v>
      </c>
    </row>
    <row r="2014" spans="2:6">
      <c r="B2014" s="139" t="s">
        <v>17602</v>
      </c>
      <c r="C2014" s="131" t="s">
        <v>20248</v>
      </c>
      <c r="D2014" s="131" t="s">
        <v>14740</v>
      </c>
      <c r="E2014" s="131" t="s">
        <v>12630</v>
      </c>
      <c r="F2014" s="140">
        <v>96.75</v>
      </c>
    </row>
    <row r="2015" spans="2:6">
      <c r="B2015" s="139" t="s">
        <v>17603</v>
      </c>
      <c r="C2015" s="131" t="s">
        <v>20249</v>
      </c>
      <c r="D2015" s="131" t="s">
        <v>14741</v>
      </c>
      <c r="E2015" s="131" t="s">
        <v>12630</v>
      </c>
      <c r="F2015" s="140">
        <v>81.540000000000006</v>
      </c>
    </row>
    <row r="2016" spans="2:6">
      <c r="B2016" s="139" t="s">
        <v>17604</v>
      </c>
      <c r="C2016" s="131" t="s">
        <v>20250</v>
      </c>
      <c r="D2016" s="131" t="s">
        <v>14742</v>
      </c>
      <c r="E2016" s="131" t="s">
        <v>12630</v>
      </c>
      <c r="F2016" s="140">
        <v>93.18</v>
      </c>
    </row>
    <row r="2017" spans="2:6">
      <c r="B2017" s="139" t="s">
        <v>17605</v>
      </c>
      <c r="C2017" s="131" t="s">
        <v>20251</v>
      </c>
      <c r="D2017" s="131" t="s">
        <v>14743</v>
      </c>
      <c r="E2017" s="131" t="s">
        <v>12630</v>
      </c>
      <c r="F2017" s="140">
        <v>101.26</v>
      </c>
    </row>
    <row r="2018" spans="2:6">
      <c r="B2018" s="139">
        <v>340</v>
      </c>
      <c r="C2018" s="131" t="s">
        <v>12936</v>
      </c>
      <c r="D2018" s="131" t="s">
        <v>14744</v>
      </c>
      <c r="E2018" s="131" t="s">
        <v>12950</v>
      </c>
      <c r="F2018" s="140"/>
    </row>
    <row r="2019" spans="2:6">
      <c r="B2019" s="139" t="s">
        <v>17606</v>
      </c>
      <c r="C2019" s="131" t="s">
        <v>20252</v>
      </c>
      <c r="D2019" s="131" t="s">
        <v>14745</v>
      </c>
      <c r="E2019" s="131" t="s">
        <v>12630</v>
      </c>
      <c r="F2019" s="140">
        <v>3.84</v>
      </c>
    </row>
    <row r="2020" spans="2:6">
      <c r="B2020" s="139" t="s">
        <v>17607</v>
      </c>
      <c r="C2020" s="131" t="s">
        <v>20253</v>
      </c>
      <c r="D2020" s="131" t="s">
        <v>14746</v>
      </c>
      <c r="E2020" s="131" t="s">
        <v>12630</v>
      </c>
      <c r="F2020" s="140">
        <v>8.31</v>
      </c>
    </row>
    <row r="2021" spans="2:6">
      <c r="B2021" s="139" t="s">
        <v>17608</v>
      </c>
      <c r="C2021" s="131" t="s">
        <v>20254</v>
      </c>
      <c r="D2021" s="131" t="s">
        <v>14747</v>
      </c>
      <c r="E2021" s="131" t="s">
        <v>12630</v>
      </c>
      <c r="F2021" s="140">
        <v>6.59</v>
      </c>
    </row>
    <row r="2022" spans="2:6">
      <c r="B2022" s="139" t="s">
        <v>17609</v>
      </c>
      <c r="C2022" s="131" t="s">
        <v>20255</v>
      </c>
      <c r="D2022" s="131" t="s">
        <v>14748</v>
      </c>
      <c r="E2022" s="131" t="s">
        <v>12630</v>
      </c>
      <c r="F2022" s="140">
        <v>2.29</v>
      </c>
    </row>
    <row r="2023" spans="2:6">
      <c r="B2023" s="139" t="s">
        <v>17610</v>
      </c>
      <c r="C2023" s="131" t="s">
        <v>20256</v>
      </c>
      <c r="D2023" s="131" t="s">
        <v>14749</v>
      </c>
      <c r="E2023" s="131" t="s">
        <v>12630</v>
      </c>
      <c r="F2023" s="140">
        <v>1.43</v>
      </c>
    </row>
    <row r="2024" spans="2:6">
      <c r="B2024" s="139" t="s">
        <v>17611</v>
      </c>
      <c r="C2024" s="131" t="s">
        <v>20257</v>
      </c>
      <c r="D2024" s="131" t="s">
        <v>14750</v>
      </c>
      <c r="E2024" s="131" t="s">
        <v>12630</v>
      </c>
      <c r="F2024" s="140">
        <v>5.01</v>
      </c>
    </row>
    <row r="2025" spans="2:6">
      <c r="B2025" s="139" t="s">
        <v>17612</v>
      </c>
      <c r="C2025" s="131" t="s">
        <v>20258</v>
      </c>
      <c r="D2025" s="131" t="s">
        <v>14751</v>
      </c>
      <c r="E2025" s="131" t="s">
        <v>12808</v>
      </c>
      <c r="F2025" s="140">
        <v>5.73</v>
      </c>
    </row>
    <row r="2026" spans="2:6">
      <c r="B2026" s="139" t="s">
        <v>17613</v>
      </c>
      <c r="C2026" s="131" t="s">
        <v>20259</v>
      </c>
      <c r="D2026" s="131" t="s">
        <v>14752</v>
      </c>
      <c r="E2026" s="131" t="s">
        <v>12630</v>
      </c>
      <c r="F2026" s="140">
        <v>4.87</v>
      </c>
    </row>
    <row r="2027" spans="2:6">
      <c r="B2027" s="139" t="s">
        <v>17614</v>
      </c>
      <c r="C2027" s="131" t="s">
        <v>20260</v>
      </c>
      <c r="D2027" s="131" t="s">
        <v>14753</v>
      </c>
      <c r="E2027" s="131" t="s">
        <v>14598</v>
      </c>
      <c r="F2027" s="140">
        <v>1576.3</v>
      </c>
    </row>
    <row r="2028" spans="2:6">
      <c r="B2028" s="139" t="s">
        <v>17615</v>
      </c>
      <c r="C2028" s="131" t="s">
        <v>20261</v>
      </c>
      <c r="D2028" s="131" t="s">
        <v>14754</v>
      </c>
      <c r="E2028" s="131" t="s">
        <v>14598</v>
      </c>
      <c r="F2028" s="140">
        <v>3152.6</v>
      </c>
    </row>
    <row r="2029" spans="2:6">
      <c r="B2029" s="139">
        <v>341</v>
      </c>
      <c r="C2029" s="131" t="s">
        <v>12936</v>
      </c>
      <c r="D2029" s="131" t="s">
        <v>14755</v>
      </c>
      <c r="E2029" s="131" t="s">
        <v>12950</v>
      </c>
      <c r="F2029" s="140"/>
    </row>
    <row r="2030" spans="2:6">
      <c r="B2030" s="139" t="s">
        <v>17616</v>
      </c>
      <c r="C2030" s="131" t="s">
        <v>20262</v>
      </c>
      <c r="D2030" s="131" t="s">
        <v>14756</v>
      </c>
      <c r="E2030" s="131" t="s">
        <v>12630</v>
      </c>
      <c r="F2030" s="140">
        <v>7.03</v>
      </c>
    </row>
    <row r="2031" spans="2:6">
      <c r="B2031" s="139" t="s">
        <v>17617</v>
      </c>
      <c r="C2031" s="131" t="s">
        <v>20263</v>
      </c>
      <c r="D2031" s="131" t="s">
        <v>14757</v>
      </c>
      <c r="E2031" s="131" t="s">
        <v>12941</v>
      </c>
      <c r="F2031" s="140">
        <v>74</v>
      </c>
    </row>
    <row r="2032" spans="2:6">
      <c r="B2032" s="139" t="s">
        <v>17618</v>
      </c>
      <c r="C2032" s="131" t="s">
        <v>20264</v>
      </c>
      <c r="D2032" s="131" t="s">
        <v>14758</v>
      </c>
      <c r="E2032" s="131" t="s">
        <v>12941</v>
      </c>
      <c r="F2032" s="140">
        <v>82</v>
      </c>
    </row>
    <row r="2033" spans="2:6">
      <c r="B2033" s="139" t="s">
        <v>17619</v>
      </c>
      <c r="C2033" s="131" t="s">
        <v>20265</v>
      </c>
      <c r="D2033" s="131" t="s">
        <v>14759</v>
      </c>
      <c r="E2033" s="131" t="s">
        <v>12941</v>
      </c>
      <c r="F2033" s="140">
        <v>75</v>
      </c>
    </row>
    <row r="2034" spans="2:6">
      <c r="B2034" s="139">
        <v>342</v>
      </c>
      <c r="C2034" s="131" t="s">
        <v>12936</v>
      </c>
      <c r="D2034" s="131" t="s">
        <v>14760</v>
      </c>
      <c r="E2034" s="131" t="s">
        <v>12950</v>
      </c>
      <c r="F2034" s="140"/>
    </row>
    <row r="2035" spans="2:6">
      <c r="B2035" s="139" t="s">
        <v>17620</v>
      </c>
      <c r="C2035" s="131" t="s">
        <v>20266</v>
      </c>
      <c r="D2035" s="131" t="s">
        <v>14761</v>
      </c>
      <c r="E2035" s="131" t="s">
        <v>12941</v>
      </c>
      <c r="F2035" s="140">
        <v>446.66</v>
      </c>
    </row>
    <row r="2036" spans="2:6">
      <c r="B2036" s="139" t="s">
        <v>17621</v>
      </c>
      <c r="C2036" s="131" t="s">
        <v>20267</v>
      </c>
      <c r="D2036" s="131" t="s">
        <v>14762</v>
      </c>
      <c r="E2036" s="131" t="s">
        <v>12941</v>
      </c>
      <c r="F2036" s="140">
        <v>418.18</v>
      </c>
    </row>
    <row r="2037" spans="2:6">
      <c r="B2037" s="139" t="s">
        <v>17622</v>
      </c>
      <c r="C2037" s="131" t="s">
        <v>20268</v>
      </c>
      <c r="D2037" s="131" t="s">
        <v>14763</v>
      </c>
      <c r="E2037" s="131" t="s">
        <v>12941</v>
      </c>
      <c r="F2037" s="140">
        <v>477.58</v>
      </c>
    </row>
    <row r="2038" spans="2:6">
      <c r="B2038" s="139" t="s">
        <v>17623</v>
      </c>
      <c r="C2038" s="131" t="s">
        <v>20269</v>
      </c>
      <c r="D2038" s="131" t="s">
        <v>14764</v>
      </c>
      <c r="E2038" s="131" t="s">
        <v>12941</v>
      </c>
      <c r="F2038" s="140">
        <v>196.44</v>
      </c>
    </row>
    <row r="2039" spans="2:6">
      <c r="B2039" s="139" t="s">
        <v>17624</v>
      </c>
      <c r="C2039" s="131" t="s">
        <v>20270</v>
      </c>
      <c r="D2039" s="131" t="s">
        <v>14765</v>
      </c>
      <c r="E2039" s="131" t="s">
        <v>12941</v>
      </c>
      <c r="F2039" s="140">
        <v>463.13</v>
      </c>
    </row>
    <row r="2040" spans="2:6">
      <c r="B2040" s="139" t="s">
        <v>17625</v>
      </c>
      <c r="C2040" s="131" t="s">
        <v>12936</v>
      </c>
      <c r="D2040" s="131" t="s">
        <v>14766</v>
      </c>
      <c r="E2040" s="131" t="s">
        <v>12941</v>
      </c>
      <c r="F2040" s="140">
        <v>292.99</v>
      </c>
    </row>
    <row r="2041" spans="2:6">
      <c r="B2041" s="139" t="s">
        <v>17626</v>
      </c>
      <c r="C2041" s="131" t="s">
        <v>20271</v>
      </c>
      <c r="D2041" s="131" t="s">
        <v>14767</v>
      </c>
      <c r="E2041" s="131" t="s">
        <v>12941</v>
      </c>
      <c r="F2041" s="140">
        <v>559.67999999999995</v>
      </c>
    </row>
    <row r="2042" spans="2:6">
      <c r="B2042" s="139" t="s">
        <v>17627</v>
      </c>
      <c r="C2042" s="131" t="s">
        <v>20272</v>
      </c>
      <c r="D2042" s="131" t="s">
        <v>14768</v>
      </c>
      <c r="E2042" s="131" t="s">
        <v>12941</v>
      </c>
      <c r="F2042" s="140">
        <v>12.83</v>
      </c>
    </row>
    <row r="2043" spans="2:6">
      <c r="B2043" s="139" t="s">
        <v>17628</v>
      </c>
      <c r="C2043" s="131" t="s">
        <v>20273</v>
      </c>
      <c r="D2043" s="131" t="s">
        <v>14769</v>
      </c>
      <c r="E2043" s="131" t="s">
        <v>12941</v>
      </c>
      <c r="F2043" s="140">
        <v>19.86</v>
      </c>
    </row>
    <row r="2044" spans="2:6">
      <c r="B2044" s="139" t="s">
        <v>17629</v>
      </c>
      <c r="C2044" s="131" t="s">
        <v>20274</v>
      </c>
      <c r="D2044" s="131" t="s">
        <v>14770</v>
      </c>
      <c r="E2044" s="131" t="s">
        <v>12941</v>
      </c>
      <c r="F2044" s="140">
        <v>120.11</v>
      </c>
    </row>
    <row r="2045" spans="2:6">
      <c r="B2045" s="139" t="s">
        <v>17630</v>
      </c>
      <c r="C2045" s="131" t="s">
        <v>20275</v>
      </c>
      <c r="D2045" s="131" t="s">
        <v>14771</v>
      </c>
      <c r="E2045" s="131" t="s">
        <v>12941</v>
      </c>
      <c r="F2045" s="140">
        <v>156.38999999999999</v>
      </c>
    </row>
    <row r="2046" spans="2:6">
      <c r="B2046" s="139" t="s">
        <v>17631</v>
      </c>
      <c r="C2046" s="131" t="s">
        <v>20276</v>
      </c>
      <c r="D2046" s="131" t="s">
        <v>14772</v>
      </c>
      <c r="E2046" s="131" t="s">
        <v>12941</v>
      </c>
      <c r="F2046" s="140">
        <v>207.63</v>
      </c>
    </row>
    <row r="2047" spans="2:6">
      <c r="B2047" s="139" t="s">
        <v>17632</v>
      </c>
      <c r="C2047" s="131" t="s">
        <v>20277</v>
      </c>
      <c r="D2047" s="131" t="s">
        <v>14773</v>
      </c>
      <c r="E2047" s="131" t="s">
        <v>12941</v>
      </c>
      <c r="F2047" s="140">
        <v>60.9</v>
      </c>
    </row>
    <row r="2048" spans="2:6">
      <c r="B2048" s="139" t="s">
        <v>17633</v>
      </c>
      <c r="C2048" s="131" t="s">
        <v>20278</v>
      </c>
      <c r="D2048" s="131" t="s">
        <v>14774</v>
      </c>
      <c r="E2048" s="131" t="s">
        <v>12941</v>
      </c>
      <c r="F2048" s="140">
        <v>24.39</v>
      </c>
    </row>
    <row r="2049" spans="2:6">
      <c r="B2049" s="139" t="s">
        <v>17634</v>
      </c>
      <c r="C2049" s="131" t="s">
        <v>20279</v>
      </c>
      <c r="D2049" s="131" t="s">
        <v>14775</v>
      </c>
      <c r="E2049" s="131" t="s">
        <v>12941</v>
      </c>
      <c r="F2049" s="140">
        <v>15.6</v>
      </c>
    </row>
    <row r="2050" spans="2:6">
      <c r="B2050" s="139" t="s">
        <v>17635</v>
      </c>
      <c r="C2050" s="131" t="s">
        <v>20280</v>
      </c>
      <c r="D2050" s="131" t="s">
        <v>14776</v>
      </c>
      <c r="E2050" s="131" t="s">
        <v>12941</v>
      </c>
      <c r="F2050" s="140">
        <v>218.32</v>
      </c>
    </row>
    <row r="2051" spans="2:6">
      <c r="B2051" s="139" t="s">
        <v>17636</v>
      </c>
      <c r="C2051" s="131" t="s">
        <v>20281</v>
      </c>
      <c r="D2051" s="131" t="s">
        <v>14777</v>
      </c>
      <c r="E2051" s="131" t="s">
        <v>12941</v>
      </c>
      <c r="F2051" s="140">
        <v>273.52</v>
      </c>
    </row>
    <row r="2052" spans="2:6">
      <c r="B2052" s="139" t="s">
        <v>17637</v>
      </c>
      <c r="C2052" s="131" t="s">
        <v>20282</v>
      </c>
      <c r="D2052" s="131" t="s">
        <v>14778</v>
      </c>
      <c r="E2052" s="131" t="s">
        <v>12941</v>
      </c>
      <c r="F2052" s="140">
        <v>276.33</v>
      </c>
    </row>
    <row r="2053" spans="2:6">
      <c r="B2053" s="139" t="s">
        <v>17638</v>
      </c>
      <c r="C2053" s="131" t="s">
        <v>20283</v>
      </c>
      <c r="D2053" s="131" t="s">
        <v>14779</v>
      </c>
      <c r="E2053" s="131" t="s">
        <v>12941</v>
      </c>
      <c r="F2053" s="140">
        <v>302.93</v>
      </c>
    </row>
    <row r="2054" spans="2:6">
      <c r="B2054" s="139" t="s">
        <v>17639</v>
      </c>
      <c r="C2054" s="131" t="s">
        <v>20284</v>
      </c>
      <c r="D2054" s="131" t="s">
        <v>14780</v>
      </c>
      <c r="E2054" s="131" t="s">
        <v>12941</v>
      </c>
      <c r="F2054" s="140">
        <v>576.95000000000005</v>
      </c>
    </row>
    <row r="2055" spans="2:6">
      <c r="B2055" s="139" t="s">
        <v>17640</v>
      </c>
      <c r="C2055" s="131" t="s">
        <v>20285</v>
      </c>
      <c r="D2055" s="131" t="s">
        <v>14781</v>
      </c>
      <c r="E2055" s="131" t="s">
        <v>12941</v>
      </c>
      <c r="F2055" s="140">
        <v>520.96</v>
      </c>
    </row>
    <row r="2056" spans="2:6">
      <c r="B2056" s="139" t="s">
        <v>17641</v>
      </c>
      <c r="C2056" s="131" t="s">
        <v>20286</v>
      </c>
      <c r="D2056" s="131" t="s">
        <v>14782</v>
      </c>
      <c r="E2056" s="131" t="s">
        <v>12941</v>
      </c>
      <c r="F2056" s="140">
        <v>140.28</v>
      </c>
    </row>
    <row r="2057" spans="2:6">
      <c r="B2057" s="139" t="s">
        <v>17642</v>
      </c>
      <c r="C2057" s="131" t="s">
        <v>20287</v>
      </c>
      <c r="D2057" s="131" t="s">
        <v>14783</v>
      </c>
      <c r="E2057" s="131" t="s">
        <v>12941</v>
      </c>
      <c r="F2057" s="140">
        <v>110.27</v>
      </c>
    </row>
    <row r="2058" spans="2:6">
      <c r="B2058" s="139" t="s">
        <v>17643</v>
      </c>
      <c r="C2058" s="131" t="s">
        <v>20288</v>
      </c>
      <c r="D2058" s="131" t="s">
        <v>14784</v>
      </c>
      <c r="E2058" s="131" t="s">
        <v>12941</v>
      </c>
      <c r="F2058" s="140">
        <v>136.43</v>
      </c>
    </row>
    <row r="2059" spans="2:6">
      <c r="B2059" s="139" t="s">
        <v>17644</v>
      </c>
      <c r="C2059" s="131" t="s">
        <v>20289</v>
      </c>
      <c r="D2059" s="131" t="s">
        <v>14785</v>
      </c>
      <c r="E2059" s="131" t="s">
        <v>12941</v>
      </c>
      <c r="F2059" s="140">
        <v>24.78</v>
      </c>
    </row>
    <row r="2060" spans="2:6">
      <c r="B2060" s="139" t="s">
        <v>17645</v>
      </c>
      <c r="C2060" s="131" t="s">
        <v>20290</v>
      </c>
      <c r="D2060" s="131" t="s">
        <v>14786</v>
      </c>
      <c r="E2060" s="131" t="s">
        <v>12941</v>
      </c>
      <c r="F2060" s="140">
        <v>334.2</v>
      </c>
    </row>
    <row r="2061" spans="2:6">
      <c r="B2061" s="139" t="s">
        <v>17646</v>
      </c>
      <c r="C2061" s="131" t="s">
        <v>20291</v>
      </c>
      <c r="D2061" s="131" t="s">
        <v>14787</v>
      </c>
      <c r="E2061" s="131" t="s">
        <v>12941</v>
      </c>
      <c r="F2061" s="140">
        <v>254.85</v>
      </c>
    </row>
    <row r="2062" spans="2:6">
      <c r="B2062" s="139" t="s">
        <v>17647</v>
      </c>
      <c r="C2062" s="131" t="s">
        <v>20292</v>
      </c>
      <c r="D2062" s="131" t="s">
        <v>14788</v>
      </c>
      <c r="E2062" s="131" t="s">
        <v>12941</v>
      </c>
      <c r="F2062" s="140">
        <v>254.54</v>
      </c>
    </row>
    <row r="2063" spans="2:6">
      <c r="B2063" s="139" t="s">
        <v>17648</v>
      </c>
      <c r="C2063" s="131" t="s">
        <v>20293</v>
      </c>
      <c r="D2063" s="131" t="s">
        <v>14789</v>
      </c>
      <c r="E2063" s="131" t="s">
        <v>12941</v>
      </c>
      <c r="F2063" s="140">
        <v>45.09</v>
      </c>
    </row>
    <row r="2064" spans="2:6">
      <c r="B2064" s="139" t="s">
        <v>17649</v>
      </c>
      <c r="C2064" s="131" t="s">
        <v>20294</v>
      </c>
      <c r="D2064" s="131" t="s">
        <v>14790</v>
      </c>
      <c r="E2064" s="131" t="s">
        <v>12941</v>
      </c>
      <c r="F2064" s="140">
        <v>66</v>
      </c>
    </row>
    <row r="2065" spans="2:6">
      <c r="B2065" s="139" t="s">
        <v>17650</v>
      </c>
      <c r="C2065" s="131" t="s">
        <v>20295</v>
      </c>
      <c r="D2065" s="131" t="s">
        <v>14791</v>
      </c>
      <c r="E2065" s="131" t="s">
        <v>12941</v>
      </c>
      <c r="F2065" s="140">
        <v>565.66</v>
      </c>
    </row>
    <row r="2066" spans="2:6">
      <c r="B2066" s="139" t="s">
        <v>17651</v>
      </c>
      <c r="C2066" s="131" t="s">
        <v>20296</v>
      </c>
      <c r="D2066" s="131" t="s">
        <v>14792</v>
      </c>
      <c r="E2066" s="131" t="s">
        <v>12941</v>
      </c>
      <c r="F2066" s="140">
        <v>757.65</v>
      </c>
    </row>
    <row r="2067" spans="2:6">
      <c r="B2067" s="139" t="s">
        <v>17652</v>
      </c>
      <c r="C2067" s="131" t="s">
        <v>20297</v>
      </c>
      <c r="D2067" s="131" t="s">
        <v>14793</v>
      </c>
      <c r="E2067" s="131" t="s">
        <v>12941</v>
      </c>
      <c r="F2067" s="140">
        <v>379.14</v>
      </c>
    </row>
    <row r="2068" spans="2:6">
      <c r="B2068" s="139" t="s">
        <v>17653</v>
      </c>
      <c r="C2068" s="131" t="s">
        <v>20298</v>
      </c>
      <c r="D2068" s="131" t="s">
        <v>14794</v>
      </c>
      <c r="E2068" s="131" t="s">
        <v>12941</v>
      </c>
      <c r="F2068" s="140">
        <v>7.75</v>
      </c>
    </row>
    <row r="2069" spans="2:6">
      <c r="B2069" s="139" t="s">
        <v>17654</v>
      </c>
      <c r="C2069" s="131" t="s">
        <v>20299</v>
      </c>
      <c r="D2069" s="131" t="s">
        <v>14795</v>
      </c>
      <c r="E2069" s="131" t="s">
        <v>12941</v>
      </c>
      <c r="F2069" s="140">
        <v>330.95</v>
      </c>
    </row>
    <row r="2070" spans="2:6">
      <c r="B2070" s="139" t="s">
        <v>17655</v>
      </c>
      <c r="C2070" s="131" t="s">
        <v>20300</v>
      </c>
      <c r="D2070" s="131" t="s">
        <v>14796</v>
      </c>
      <c r="E2070" s="131" t="s">
        <v>12941</v>
      </c>
      <c r="F2070" s="140">
        <v>458.49</v>
      </c>
    </row>
    <row r="2071" spans="2:6">
      <c r="B2071" s="139" t="s">
        <v>17656</v>
      </c>
      <c r="C2071" s="131" t="s">
        <v>12936</v>
      </c>
      <c r="D2071" s="131" t="s">
        <v>14797</v>
      </c>
      <c r="E2071" s="131" t="s">
        <v>12941</v>
      </c>
      <c r="F2071" s="140">
        <v>420.03</v>
      </c>
    </row>
    <row r="2072" spans="2:6">
      <c r="B2072" s="139" t="s">
        <v>17657</v>
      </c>
      <c r="C2072" s="131" t="s">
        <v>12936</v>
      </c>
      <c r="D2072" s="131" t="s">
        <v>14798</v>
      </c>
      <c r="E2072" s="131" t="s">
        <v>12941</v>
      </c>
      <c r="F2072" s="140">
        <v>318.22000000000003</v>
      </c>
    </row>
    <row r="2073" spans="2:6">
      <c r="B2073" s="139" t="s">
        <v>17658</v>
      </c>
      <c r="C2073" s="131" t="s">
        <v>20301</v>
      </c>
      <c r="D2073" s="131" t="s">
        <v>14799</v>
      </c>
      <c r="E2073" s="131" t="s">
        <v>12941</v>
      </c>
      <c r="F2073" s="140">
        <v>112.06</v>
      </c>
    </row>
    <row r="2074" spans="2:6">
      <c r="B2074" s="139" t="s">
        <v>17659</v>
      </c>
      <c r="C2074" s="131" t="s">
        <v>20302</v>
      </c>
      <c r="D2074" s="131" t="s">
        <v>14800</v>
      </c>
      <c r="E2074" s="131" t="s">
        <v>12941</v>
      </c>
      <c r="F2074" s="140">
        <v>135.66999999999999</v>
      </c>
    </row>
    <row r="2075" spans="2:6">
      <c r="B2075" s="139" t="s">
        <v>17660</v>
      </c>
      <c r="C2075" s="131" t="s">
        <v>20303</v>
      </c>
      <c r="D2075" s="131" t="s">
        <v>14801</v>
      </c>
      <c r="E2075" s="131" t="s">
        <v>12941</v>
      </c>
      <c r="F2075" s="140">
        <v>76.58</v>
      </c>
    </row>
    <row r="2076" spans="2:6">
      <c r="B2076" s="139" t="s">
        <v>17661</v>
      </c>
      <c r="C2076" s="131" t="s">
        <v>20304</v>
      </c>
      <c r="D2076" s="131" t="s">
        <v>14802</v>
      </c>
      <c r="E2076" s="131" t="s">
        <v>12941</v>
      </c>
      <c r="F2076" s="140">
        <v>42.69</v>
      </c>
    </row>
    <row r="2077" spans="2:6">
      <c r="B2077" s="139" t="s">
        <v>17662</v>
      </c>
      <c r="C2077" s="131" t="s">
        <v>20305</v>
      </c>
      <c r="D2077" s="131" t="s">
        <v>14803</v>
      </c>
      <c r="E2077" s="131" t="s">
        <v>12941</v>
      </c>
      <c r="F2077" s="140">
        <v>45.31</v>
      </c>
    </row>
    <row r="2078" spans="2:6">
      <c r="B2078" s="139" t="s">
        <v>17663</v>
      </c>
      <c r="C2078" s="131" t="s">
        <v>20306</v>
      </c>
      <c r="D2078" s="131" t="s">
        <v>14804</v>
      </c>
      <c r="E2078" s="131" t="s">
        <v>12941</v>
      </c>
      <c r="F2078" s="140">
        <v>59.22</v>
      </c>
    </row>
    <row r="2079" spans="2:6">
      <c r="B2079" s="139" t="s">
        <v>17664</v>
      </c>
      <c r="C2079" s="131" t="s">
        <v>20307</v>
      </c>
      <c r="D2079" s="131" t="s">
        <v>14805</v>
      </c>
      <c r="E2079" s="131" t="s">
        <v>12941</v>
      </c>
      <c r="F2079" s="140">
        <v>88.28</v>
      </c>
    </row>
    <row r="2080" spans="2:6">
      <c r="B2080" s="139" t="s">
        <v>17665</v>
      </c>
      <c r="C2080" s="131" t="s">
        <v>20308</v>
      </c>
      <c r="D2080" s="131" t="s">
        <v>14806</v>
      </c>
      <c r="E2080" s="131" t="s">
        <v>12941</v>
      </c>
      <c r="F2080" s="140">
        <v>102.98</v>
      </c>
    </row>
    <row r="2081" spans="2:6">
      <c r="B2081" s="139" t="s">
        <v>17666</v>
      </c>
      <c r="C2081" s="131" t="s">
        <v>20309</v>
      </c>
      <c r="D2081" s="131" t="s">
        <v>14807</v>
      </c>
      <c r="E2081" s="131" t="s">
        <v>12941</v>
      </c>
      <c r="F2081" s="140">
        <v>122.58</v>
      </c>
    </row>
    <row r="2082" spans="2:6">
      <c r="B2082" s="139" t="s">
        <v>17667</v>
      </c>
      <c r="C2082" s="131" t="s">
        <v>20310</v>
      </c>
      <c r="D2082" s="131" t="s">
        <v>14808</v>
      </c>
      <c r="E2082" s="131" t="s">
        <v>12941</v>
      </c>
      <c r="F2082" s="140">
        <v>82.74</v>
      </c>
    </row>
    <row r="2083" spans="2:6">
      <c r="B2083" s="139" t="s">
        <v>17668</v>
      </c>
      <c r="C2083" s="131" t="s">
        <v>20311</v>
      </c>
      <c r="D2083" s="131" t="s">
        <v>14809</v>
      </c>
      <c r="E2083" s="131" t="s">
        <v>12941</v>
      </c>
      <c r="F2083" s="140">
        <v>35.1</v>
      </c>
    </row>
    <row r="2084" spans="2:6">
      <c r="B2084" s="139" t="s">
        <v>17669</v>
      </c>
      <c r="C2084" s="131" t="s">
        <v>20312</v>
      </c>
      <c r="D2084" s="131" t="s">
        <v>14810</v>
      </c>
      <c r="E2084" s="131" t="s">
        <v>12941</v>
      </c>
      <c r="F2084" s="140">
        <v>98.66</v>
      </c>
    </row>
    <row r="2085" spans="2:6">
      <c r="B2085" s="139" t="s">
        <v>17670</v>
      </c>
      <c r="C2085" s="131" t="s">
        <v>20313</v>
      </c>
      <c r="D2085" s="131" t="s">
        <v>14811</v>
      </c>
      <c r="E2085" s="131" t="s">
        <v>12941</v>
      </c>
      <c r="F2085" s="140">
        <v>246.27</v>
      </c>
    </row>
    <row r="2086" spans="2:6">
      <c r="B2086" s="139" t="s">
        <v>17671</v>
      </c>
      <c r="C2086" s="131" t="s">
        <v>20314</v>
      </c>
      <c r="D2086" s="131" t="s">
        <v>14812</v>
      </c>
      <c r="E2086" s="131" t="s">
        <v>12941</v>
      </c>
      <c r="F2086" s="140">
        <v>66.02</v>
      </c>
    </row>
    <row r="2087" spans="2:6">
      <c r="B2087" s="139" t="s">
        <v>17672</v>
      </c>
      <c r="C2087" s="131" t="s">
        <v>20315</v>
      </c>
      <c r="D2087" s="131" t="s">
        <v>14813</v>
      </c>
      <c r="E2087" s="131" t="s">
        <v>12941</v>
      </c>
      <c r="F2087" s="140">
        <v>57.02</v>
      </c>
    </row>
    <row r="2088" spans="2:6">
      <c r="B2088" s="139" t="s">
        <v>17673</v>
      </c>
      <c r="C2088" s="131" t="s">
        <v>20316</v>
      </c>
      <c r="D2088" s="131" t="s">
        <v>14814</v>
      </c>
      <c r="E2088" s="131" t="s">
        <v>12941</v>
      </c>
      <c r="F2088" s="140">
        <v>186.77</v>
      </c>
    </row>
    <row r="2089" spans="2:6">
      <c r="B2089" s="139" t="s">
        <v>17674</v>
      </c>
      <c r="C2089" s="131" t="s">
        <v>20317</v>
      </c>
      <c r="D2089" s="131" t="s">
        <v>14815</v>
      </c>
      <c r="E2089" s="131" t="s">
        <v>12941</v>
      </c>
      <c r="F2089" s="140">
        <v>155.26</v>
      </c>
    </row>
    <row r="2090" spans="2:6">
      <c r="B2090" s="139" t="s">
        <v>17675</v>
      </c>
      <c r="C2090" s="131" t="s">
        <v>20318</v>
      </c>
      <c r="D2090" s="131" t="s">
        <v>14816</v>
      </c>
      <c r="E2090" s="131" t="s">
        <v>12941</v>
      </c>
      <c r="F2090" s="140">
        <v>46.73</v>
      </c>
    </row>
    <row r="2091" spans="2:6">
      <c r="B2091" s="139" t="s">
        <v>17676</v>
      </c>
      <c r="C2091" s="131" t="s">
        <v>20319</v>
      </c>
      <c r="D2091" s="131" t="s">
        <v>14817</v>
      </c>
      <c r="E2091" s="131" t="s">
        <v>12941</v>
      </c>
      <c r="F2091" s="140">
        <v>42.42</v>
      </c>
    </row>
    <row r="2092" spans="2:6">
      <c r="B2092" s="139" t="s">
        <v>17677</v>
      </c>
      <c r="C2092" s="131" t="s">
        <v>12936</v>
      </c>
      <c r="D2092" s="131" t="s">
        <v>14818</v>
      </c>
      <c r="E2092" s="131" t="s">
        <v>12941</v>
      </c>
      <c r="F2092" s="140">
        <v>42.42</v>
      </c>
    </row>
    <row r="2093" spans="2:6">
      <c r="B2093" s="139" t="s">
        <v>17678</v>
      </c>
      <c r="C2093" s="131" t="s">
        <v>20320</v>
      </c>
      <c r="D2093" s="131" t="s">
        <v>14819</v>
      </c>
      <c r="E2093" s="131" t="s">
        <v>12941</v>
      </c>
      <c r="F2093" s="140">
        <v>19.47</v>
      </c>
    </row>
    <row r="2094" spans="2:6">
      <c r="B2094" s="139" t="s">
        <v>17679</v>
      </c>
      <c r="C2094" s="131" t="s">
        <v>20321</v>
      </c>
      <c r="D2094" s="131" t="s">
        <v>14820</v>
      </c>
      <c r="E2094" s="131" t="s">
        <v>12941</v>
      </c>
      <c r="F2094" s="140">
        <v>40.1</v>
      </c>
    </row>
    <row r="2095" spans="2:6">
      <c r="B2095" s="139" t="s">
        <v>17680</v>
      </c>
      <c r="C2095" s="131" t="s">
        <v>20322</v>
      </c>
      <c r="D2095" s="131" t="s">
        <v>14821</v>
      </c>
      <c r="E2095" s="131" t="s">
        <v>12941</v>
      </c>
      <c r="F2095" s="140">
        <v>56.11</v>
      </c>
    </row>
    <row r="2096" spans="2:6">
      <c r="B2096" s="139" t="s">
        <v>17681</v>
      </c>
      <c r="C2096" s="131" t="s">
        <v>20323</v>
      </c>
      <c r="D2096" s="131" t="s">
        <v>14822</v>
      </c>
      <c r="E2096" s="131" t="s">
        <v>12941</v>
      </c>
      <c r="F2096" s="140">
        <v>68.760000000000005</v>
      </c>
    </row>
    <row r="2097" spans="2:6">
      <c r="B2097" s="139" t="s">
        <v>17682</v>
      </c>
      <c r="C2097" s="131" t="s">
        <v>12936</v>
      </c>
      <c r="D2097" s="131" t="s">
        <v>14823</v>
      </c>
      <c r="E2097" s="131" t="s">
        <v>12393</v>
      </c>
      <c r="F2097" s="140">
        <v>224.27</v>
      </c>
    </row>
    <row r="2098" spans="2:6">
      <c r="B2098" s="139" t="s">
        <v>17683</v>
      </c>
      <c r="C2098" s="131" t="s">
        <v>20324</v>
      </c>
      <c r="D2098" s="131" t="s">
        <v>14824</v>
      </c>
      <c r="E2098" s="131" t="s">
        <v>12393</v>
      </c>
      <c r="F2098" s="140">
        <v>195.27</v>
      </c>
    </row>
    <row r="2099" spans="2:6">
      <c r="B2099" s="139" t="s">
        <v>17684</v>
      </c>
      <c r="C2099" s="131" t="s">
        <v>20325</v>
      </c>
      <c r="D2099" s="131" t="s">
        <v>14825</v>
      </c>
      <c r="E2099" s="131" t="s">
        <v>12941</v>
      </c>
      <c r="F2099" s="140">
        <v>641.12</v>
      </c>
    </row>
    <row r="2100" spans="2:6">
      <c r="B2100" s="139" t="s">
        <v>17685</v>
      </c>
      <c r="C2100" s="131" t="s">
        <v>20326</v>
      </c>
      <c r="D2100" s="131" t="s">
        <v>14826</v>
      </c>
      <c r="E2100" s="131" t="s">
        <v>12941</v>
      </c>
      <c r="F2100" s="140">
        <v>52.47</v>
      </c>
    </row>
    <row r="2101" spans="2:6">
      <c r="B2101" s="139" t="s">
        <v>17686</v>
      </c>
      <c r="C2101" s="131" t="s">
        <v>20327</v>
      </c>
      <c r="D2101" s="131" t="s">
        <v>14827</v>
      </c>
      <c r="E2101" s="131" t="s">
        <v>12941</v>
      </c>
      <c r="F2101" s="140">
        <v>67.239999999999995</v>
      </c>
    </row>
    <row r="2102" spans="2:6">
      <c r="B2102" s="139" t="s">
        <v>17687</v>
      </c>
      <c r="C2102" s="131" t="s">
        <v>20328</v>
      </c>
      <c r="D2102" s="131" t="s">
        <v>14828</v>
      </c>
      <c r="E2102" s="131" t="s">
        <v>12941</v>
      </c>
      <c r="F2102" s="140">
        <v>74.84</v>
      </c>
    </row>
    <row r="2103" spans="2:6">
      <c r="B2103" s="139" t="s">
        <v>17688</v>
      </c>
      <c r="C2103" s="131" t="s">
        <v>20329</v>
      </c>
      <c r="D2103" s="131" t="s">
        <v>14829</v>
      </c>
      <c r="E2103" s="131" t="s">
        <v>12941</v>
      </c>
      <c r="F2103" s="140">
        <v>114.31</v>
      </c>
    </row>
    <row r="2104" spans="2:6">
      <c r="B2104" s="139" t="s">
        <v>17689</v>
      </c>
      <c r="C2104" s="131" t="s">
        <v>20330</v>
      </c>
      <c r="D2104" s="131" t="s">
        <v>14830</v>
      </c>
      <c r="E2104" s="131" t="s">
        <v>12941</v>
      </c>
      <c r="F2104" s="140">
        <v>120.32</v>
      </c>
    </row>
    <row r="2105" spans="2:6">
      <c r="B2105" s="139" t="s">
        <v>17690</v>
      </c>
      <c r="C2105" s="131" t="s">
        <v>20331</v>
      </c>
      <c r="D2105" s="131" t="s">
        <v>14831</v>
      </c>
      <c r="E2105" s="131" t="s">
        <v>12941</v>
      </c>
      <c r="F2105" s="140">
        <v>165.76</v>
      </c>
    </row>
    <row r="2106" spans="2:6">
      <c r="B2106" s="139" t="s">
        <v>17691</v>
      </c>
      <c r="C2106" s="131" t="s">
        <v>20332</v>
      </c>
      <c r="D2106" s="131" t="s">
        <v>14832</v>
      </c>
      <c r="E2106" s="131" t="s">
        <v>12941</v>
      </c>
      <c r="F2106" s="140">
        <v>284.81</v>
      </c>
    </row>
    <row r="2107" spans="2:6">
      <c r="B2107" s="139" t="s">
        <v>17692</v>
      </c>
      <c r="C2107" s="131" t="s">
        <v>20333</v>
      </c>
      <c r="D2107" s="131" t="s">
        <v>14833</v>
      </c>
      <c r="E2107" s="131" t="s">
        <v>12941</v>
      </c>
      <c r="F2107" s="140">
        <v>375.32</v>
      </c>
    </row>
    <row r="2108" spans="2:6">
      <c r="B2108" s="139" t="s">
        <v>17693</v>
      </c>
      <c r="C2108" s="131" t="s">
        <v>20334</v>
      </c>
      <c r="D2108" s="131" t="s">
        <v>14834</v>
      </c>
      <c r="E2108" s="131" t="s">
        <v>12941</v>
      </c>
      <c r="F2108" s="140">
        <v>802.97</v>
      </c>
    </row>
    <row r="2109" spans="2:6">
      <c r="B2109" s="139" t="s">
        <v>17694</v>
      </c>
      <c r="C2109" s="131" t="s">
        <v>20335</v>
      </c>
      <c r="D2109" s="131" t="s">
        <v>14835</v>
      </c>
      <c r="E2109" s="131" t="s">
        <v>12941</v>
      </c>
      <c r="F2109" s="140">
        <v>82.5</v>
      </c>
    </row>
    <row r="2110" spans="2:6">
      <c r="B2110" s="139" t="s">
        <v>17695</v>
      </c>
      <c r="C2110" s="131" t="s">
        <v>20336</v>
      </c>
      <c r="D2110" s="131" t="s">
        <v>14836</v>
      </c>
      <c r="E2110" s="131" t="s">
        <v>12941</v>
      </c>
      <c r="F2110" s="140">
        <v>96.01</v>
      </c>
    </row>
    <row r="2111" spans="2:6">
      <c r="B2111" s="139" t="s">
        <v>17696</v>
      </c>
      <c r="C2111" s="131" t="s">
        <v>20337</v>
      </c>
      <c r="D2111" s="131" t="s">
        <v>14837</v>
      </c>
      <c r="E2111" s="131" t="s">
        <v>12941</v>
      </c>
      <c r="F2111" s="140">
        <v>123.67</v>
      </c>
    </row>
    <row r="2112" spans="2:6">
      <c r="B2112" s="139" t="s">
        <v>17697</v>
      </c>
      <c r="C2112" s="131" t="s">
        <v>20338</v>
      </c>
      <c r="D2112" s="131" t="s">
        <v>14838</v>
      </c>
      <c r="E2112" s="131" t="s">
        <v>12941</v>
      </c>
      <c r="F2112" s="140">
        <v>186.56</v>
      </c>
    </row>
    <row r="2113" spans="2:6">
      <c r="B2113" s="139" t="s">
        <v>17698</v>
      </c>
      <c r="C2113" s="131" t="s">
        <v>20339</v>
      </c>
      <c r="D2113" s="131" t="s">
        <v>14839</v>
      </c>
      <c r="E2113" s="131" t="s">
        <v>12941</v>
      </c>
      <c r="F2113" s="140">
        <v>205.02</v>
      </c>
    </row>
    <row r="2114" spans="2:6">
      <c r="B2114" s="139" t="s">
        <v>17699</v>
      </c>
      <c r="C2114" s="131" t="s">
        <v>20340</v>
      </c>
      <c r="D2114" s="131" t="s">
        <v>14840</v>
      </c>
      <c r="E2114" s="131" t="s">
        <v>12941</v>
      </c>
      <c r="F2114" s="140">
        <v>275.18</v>
      </c>
    </row>
    <row r="2115" spans="2:6">
      <c r="B2115" s="139" t="s">
        <v>17700</v>
      </c>
      <c r="C2115" s="131" t="s">
        <v>20341</v>
      </c>
      <c r="D2115" s="131" t="s">
        <v>14841</v>
      </c>
      <c r="E2115" s="131" t="s">
        <v>12941</v>
      </c>
      <c r="F2115" s="140">
        <v>391.14</v>
      </c>
    </row>
    <row r="2116" spans="2:6">
      <c r="B2116" s="139" t="s">
        <v>17701</v>
      </c>
      <c r="C2116" s="131" t="s">
        <v>20342</v>
      </c>
      <c r="D2116" s="131" t="s">
        <v>14842</v>
      </c>
      <c r="E2116" s="131" t="s">
        <v>12941</v>
      </c>
      <c r="F2116" s="140">
        <v>524.69000000000005</v>
      </c>
    </row>
    <row r="2117" spans="2:6">
      <c r="B2117" s="139" t="s">
        <v>17702</v>
      </c>
      <c r="C2117" s="131" t="s">
        <v>20343</v>
      </c>
      <c r="D2117" s="131" t="s">
        <v>14843</v>
      </c>
      <c r="E2117" s="131" t="s">
        <v>12941</v>
      </c>
      <c r="F2117" s="140">
        <v>35.04</v>
      </c>
    </row>
    <row r="2118" spans="2:6">
      <c r="B2118" s="139" t="s">
        <v>17703</v>
      </c>
      <c r="C2118" s="131" t="s">
        <v>20344</v>
      </c>
      <c r="D2118" s="131" t="s">
        <v>14844</v>
      </c>
      <c r="E2118" s="131" t="s">
        <v>12941</v>
      </c>
      <c r="F2118" s="140">
        <v>76.319999999999993</v>
      </c>
    </row>
    <row r="2119" spans="2:6">
      <c r="B2119" s="139" t="s">
        <v>17704</v>
      </c>
      <c r="C2119" s="131" t="s">
        <v>20345</v>
      </c>
      <c r="D2119" s="131" t="s">
        <v>14845</v>
      </c>
      <c r="E2119" s="131" t="s">
        <v>12941</v>
      </c>
      <c r="F2119" s="140">
        <v>583.17999999999995</v>
      </c>
    </row>
    <row r="2120" spans="2:6">
      <c r="B2120" s="139">
        <v>343</v>
      </c>
      <c r="C2120" s="131" t="s">
        <v>12936</v>
      </c>
      <c r="D2120" s="131" t="s">
        <v>14846</v>
      </c>
      <c r="E2120" s="131" t="s">
        <v>12950</v>
      </c>
      <c r="F2120" s="140"/>
    </row>
    <row r="2121" spans="2:6">
      <c r="B2121" s="139" t="s">
        <v>17705</v>
      </c>
      <c r="C2121" s="131" t="s">
        <v>20346</v>
      </c>
      <c r="D2121" s="131" t="s">
        <v>6793</v>
      </c>
      <c r="E2121" s="131" t="s">
        <v>14847</v>
      </c>
      <c r="F2121" s="140">
        <v>14.94</v>
      </c>
    </row>
    <row r="2122" spans="2:6">
      <c r="B2122" s="139" t="s">
        <v>17706</v>
      </c>
      <c r="C2122" s="131" t="s">
        <v>20347</v>
      </c>
      <c r="D2122" s="131" t="s">
        <v>14848</v>
      </c>
      <c r="E2122" s="131" t="s">
        <v>14847</v>
      </c>
      <c r="F2122" s="140">
        <v>15.2</v>
      </c>
    </row>
    <row r="2123" spans="2:6">
      <c r="B2123" s="139" t="s">
        <v>17707</v>
      </c>
      <c r="C2123" s="131" t="s">
        <v>20348</v>
      </c>
      <c r="D2123" s="131" t="s">
        <v>6794</v>
      </c>
      <c r="E2123" s="131" t="s">
        <v>14847</v>
      </c>
      <c r="F2123" s="140">
        <v>16.45</v>
      </c>
    </row>
    <row r="2124" spans="2:6">
      <c r="B2124" s="139" t="s">
        <v>17708</v>
      </c>
      <c r="C2124" s="131" t="s">
        <v>20349</v>
      </c>
      <c r="D2124" s="131" t="s">
        <v>14849</v>
      </c>
      <c r="E2124" s="131" t="s">
        <v>14847</v>
      </c>
      <c r="F2124" s="140">
        <v>15.27</v>
      </c>
    </row>
    <row r="2125" spans="2:6">
      <c r="B2125" s="139" t="s">
        <v>17709</v>
      </c>
      <c r="C2125" s="131" t="s">
        <v>20350</v>
      </c>
      <c r="D2125" s="131" t="s">
        <v>14850</v>
      </c>
      <c r="E2125" s="131" t="s">
        <v>14847</v>
      </c>
      <c r="F2125" s="140">
        <v>14.33</v>
      </c>
    </row>
    <row r="2126" spans="2:6">
      <c r="B2126" s="139" t="s">
        <v>17710</v>
      </c>
      <c r="C2126" s="131" t="s">
        <v>20351</v>
      </c>
      <c r="D2126" s="131" t="s">
        <v>14851</v>
      </c>
      <c r="E2126" s="131" t="s">
        <v>14847</v>
      </c>
      <c r="F2126" s="140">
        <v>16.45</v>
      </c>
    </row>
    <row r="2127" spans="2:6">
      <c r="B2127" s="139" t="s">
        <v>17711</v>
      </c>
      <c r="C2127" s="131" t="s">
        <v>20352</v>
      </c>
      <c r="D2127" s="131" t="s">
        <v>6798</v>
      </c>
      <c r="E2127" s="131" t="s">
        <v>14847</v>
      </c>
      <c r="F2127" s="140">
        <v>17.399999999999999</v>
      </c>
    </row>
    <row r="2128" spans="2:6">
      <c r="B2128" s="139" t="s">
        <v>17712</v>
      </c>
      <c r="C2128" s="131" t="s">
        <v>12936</v>
      </c>
      <c r="D2128" s="131" t="s">
        <v>14852</v>
      </c>
      <c r="E2128" s="131" t="s">
        <v>14847</v>
      </c>
      <c r="F2128" s="140">
        <v>14.33</v>
      </c>
    </row>
    <row r="2129" spans="2:6">
      <c r="B2129" s="139" t="s">
        <v>17713</v>
      </c>
      <c r="C2129" s="131" t="s">
        <v>20353</v>
      </c>
      <c r="D2129" s="131" t="s">
        <v>6799</v>
      </c>
      <c r="E2129" s="131" t="s">
        <v>14847</v>
      </c>
      <c r="F2129" s="140">
        <v>19.850000000000001</v>
      </c>
    </row>
    <row r="2130" spans="2:6">
      <c r="B2130" s="139" t="s">
        <v>17714</v>
      </c>
      <c r="C2130" s="131" t="s">
        <v>20354</v>
      </c>
      <c r="D2130" s="131" t="s">
        <v>14853</v>
      </c>
      <c r="E2130" s="131" t="s">
        <v>14847</v>
      </c>
      <c r="F2130" s="140">
        <v>21.88</v>
      </c>
    </row>
    <row r="2131" spans="2:6">
      <c r="B2131" s="139" t="s">
        <v>17715</v>
      </c>
      <c r="C2131" s="131" t="s">
        <v>20355</v>
      </c>
      <c r="D2131" s="131" t="s">
        <v>14854</v>
      </c>
      <c r="E2131" s="131" t="s">
        <v>14847</v>
      </c>
      <c r="F2131" s="140">
        <v>19.97</v>
      </c>
    </row>
    <row r="2132" spans="2:6">
      <c r="B2132" s="139" t="s">
        <v>17716</v>
      </c>
      <c r="C2132" s="131" t="s">
        <v>20356</v>
      </c>
      <c r="D2132" s="131" t="s">
        <v>6813</v>
      </c>
      <c r="E2132" s="131" t="s">
        <v>14847</v>
      </c>
      <c r="F2132" s="140">
        <v>14.99</v>
      </c>
    </row>
    <row r="2133" spans="2:6">
      <c r="B2133" s="139" t="s">
        <v>17717</v>
      </c>
      <c r="C2133" s="131" t="s">
        <v>20357</v>
      </c>
      <c r="D2133" s="131" t="s">
        <v>6814</v>
      </c>
      <c r="E2133" s="131" t="s">
        <v>14847</v>
      </c>
      <c r="F2133" s="140">
        <v>17.940000000000001</v>
      </c>
    </row>
    <row r="2134" spans="2:6">
      <c r="B2134" s="139" t="s">
        <v>17718</v>
      </c>
      <c r="C2134" s="131" t="s">
        <v>20358</v>
      </c>
      <c r="D2134" s="131" t="s">
        <v>14855</v>
      </c>
      <c r="E2134" s="131" t="s">
        <v>14847</v>
      </c>
      <c r="F2134" s="140">
        <v>19.89</v>
      </c>
    </row>
    <row r="2135" spans="2:6">
      <c r="B2135" s="139" t="s">
        <v>17719</v>
      </c>
      <c r="C2135" s="131" t="s">
        <v>20359</v>
      </c>
      <c r="D2135" s="131" t="s">
        <v>6817</v>
      </c>
      <c r="E2135" s="131" t="s">
        <v>14847</v>
      </c>
      <c r="F2135" s="140">
        <v>20.22</v>
      </c>
    </row>
    <row r="2136" spans="2:6">
      <c r="B2136" s="139" t="s">
        <v>17720</v>
      </c>
      <c r="C2136" s="131" t="s">
        <v>20360</v>
      </c>
      <c r="D2136" s="131" t="s">
        <v>6821</v>
      </c>
      <c r="E2136" s="131" t="s">
        <v>14847</v>
      </c>
      <c r="F2136" s="140">
        <v>20.67</v>
      </c>
    </row>
    <row r="2137" spans="2:6">
      <c r="B2137" s="139" t="s">
        <v>17721</v>
      </c>
      <c r="C2137" s="131" t="s">
        <v>20361</v>
      </c>
      <c r="D2137" s="131" t="s">
        <v>6822</v>
      </c>
      <c r="E2137" s="131" t="s">
        <v>14847</v>
      </c>
      <c r="F2137" s="140">
        <v>19.850000000000001</v>
      </c>
    </row>
    <row r="2138" spans="2:6">
      <c r="B2138" s="139" t="s">
        <v>17722</v>
      </c>
      <c r="C2138" s="131" t="s">
        <v>20362</v>
      </c>
      <c r="D2138" s="131" t="s">
        <v>14856</v>
      </c>
      <c r="E2138" s="131" t="s">
        <v>14847</v>
      </c>
      <c r="F2138" s="140">
        <v>20.27</v>
      </c>
    </row>
    <row r="2139" spans="2:6">
      <c r="B2139" s="139" t="s">
        <v>17723</v>
      </c>
      <c r="C2139" s="131" t="s">
        <v>12936</v>
      </c>
      <c r="D2139" s="131" t="s">
        <v>6823</v>
      </c>
      <c r="E2139" s="131" t="s">
        <v>14847</v>
      </c>
      <c r="F2139" s="140">
        <v>19.98</v>
      </c>
    </row>
    <row r="2140" spans="2:6">
      <c r="B2140" s="139" t="s">
        <v>17724</v>
      </c>
      <c r="C2140" s="131" t="s">
        <v>20363</v>
      </c>
      <c r="D2140" s="131" t="s">
        <v>6873</v>
      </c>
      <c r="E2140" s="131" t="s">
        <v>14847</v>
      </c>
      <c r="F2140" s="140">
        <v>19.27</v>
      </c>
    </row>
    <row r="2141" spans="2:6">
      <c r="B2141" s="139" t="s">
        <v>17725</v>
      </c>
      <c r="C2141" s="131" t="s">
        <v>20364</v>
      </c>
      <c r="D2141" s="131" t="s">
        <v>14857</v>
      </c>
      <c r="E2141" s="131" t="s">
        <v>14847</v>
      </c>
      <c r="F2141" s="140">
        <v>21.88</v>
      </c>
    </row>
    <row r="2142" spans="2:6">
      <c r="B2142" s="139" t="s">
        <v>17726</v>
      </c>
      <c r="C2142" s="131" t="s">
        <v>20365</v>
      </c>
      <c r="D2142" s="131" t="s">
        <v>6825</v>
      </c>
      <c r="E2142" s="131" t="s">
        <v>14847</v>
      </c>
      <c r="F2142" s="140">
        <v>20.27</v>
      </c>
    </row>
    <row r="2143" spans="2:6">
      <c r="B2143" s="139" t="s">
        <v>17727</v>
      </c>
      <c r="C2143" s="131" t="s">
        <v>20366</v>
      </c>
      <c r="D2143" s="131" t="s">
        <v>14858</v>
      </c>
      <c r="E2143" s="131" t="s">
        <v>14847</v>
      </c>
      <c r="F2143" s="140">
        <v>19.75</v>
      </c>
    </row>
    <row r="2144" spans="2:6">
      <c r="B2144" s="139" t="s">
        <v>17728</v>
      </c>
      <c r="C2144" s="131" t="s">
        <v>12936</v>
      </c>
      <c r="D2144" s="131" t="s">
        <v>14859</v>
      </c>
      <c r="E2144" s="131" t="s">
        <v>14847</v>
      </c>
      <c r="F2144" s="140">
        <v>17.440000000000001</v>
      </c>
    </row>
    <row r="2145" spans="2:6">
      <c r="B2145" s="139" t="s">
        <v>17729</v>
      </c>
      <c r="C2145" s="131" t="s">
        <v>20367</v>
      </c>
      <c r="D2145" s="131" t="s">
        <v>6855</v>
      </c>
      <c r="E2145" s="131" t="s">
        <v>14847</v>
      </c>
      <c r="F2145" s="140">
        <v>20.010000000000002</v>
      </c>
    </row>
    <row r="2146" spans="2:6">
      <c r="B2146" s="139" t="s">
        <v>17730</v>
      </c>
      <c r="C2146" s="131" t="s">
        <v>20368</v>
      </c>
      <c r="D2146" s="131" t="s">
        <v>6856</v>
      </c>
      <c r="E2146" s="131" t="s">
        <v>14847</v>
      </c>
      <c r="F2146" s="140">
        <v>19.93</v>
      </c>
    </row>
    <row r="2147" spans="2:6">
      <c r="B2147" s="139" t="s">
        <v>17731</v>
      </c>
      <c r="C2147" s="131" t="s">
        <v>20369</v>
      </c>
      <c r="D2147" s="131" t="s">
        <v>6859</v>
      </c>
      <c r="E2147" s="131" t="s">
        <v>14847</v>
      </c>
      <c r="F2147" s="140">
        <v>18.79</v>
      </c>
    </row>
    <row r="2148" spans="2:6">
      <c r="B2148" s="139" t="s">
        <v>17732</v>
      </c>
      <c r="C2148" s="131" t="s">
        <v>20370</v>
      </c>
      <c r="D2148" s="131" t="s">
        <v>14860</v>
      </c>
      <c r="E2148" s="131" t="s">
        <v>14847</v>
      </c>
      <c r="F2148" s="140">
        <v>23.57</v>
      </c>
    </row>
    <row r="2149" spans="2:6">
      <c r="B2149" s="139" t="s">
        <v>17733</v>
      </c>
      <c r="C2149" s="131" t="s">
        <v>20371</v>
      </c>
      <c r="D2149" s="131" t="s">
        <v>14861</v>
      </c>
      <c r="E2149" s="131" t="s">
        <v>14847</v>
      </c>
      <c r="F2149" s="140">
        <v>14.33</v>
      </c>
    </row>
    <row r="2150" spans="2:6">
      <c r="B2150" s="139" t="s">
        <v>17734</v>
      </c>
      <c r="C2150" s="131" t="s">
        <v>12936</v>
      </c>
      <c r="D2150" s="131" t="s">
        <v>6861</v>
      </c>
      <c r="E2150" s="131" t="s">
        <v>14847</v>
      </c>
      <c r="F2150" s="140">
        <v>19.89</v>
      </c>
    </row>
    <row r="2151" spans="2:6">
      <c r="B2151" s="139" t="s">
        <v>17735</v>
      </c>
      <c r="C2151" s="131" t="s">
        <v>20372</v>
      </c>
      <c r="D2151" s="131" t="s">
        <v>6862</v>
      </c>
      <c r="E2151" s="131" t="s">
        <v>14847</v>
      </c>
      <c r="F2151" s="140">
        <v>14.33</v>
      </c>
    </row>
    <row r="2152" spans="2:6">
      <c r="B2152" s="139" t="s">
        <v>17736</v>
      </c>
      <c r="C2152" s="131" t="s">
        <v>20373</v>
      </c>
      <c r="D2152" s="131" t="s">
        <v>14862</v>
      </c>
      <c r="E2152" s="131" t="s">
        <v>14847</v>
      </c>
      <c r="F2152" s="140">
        <v>23.57</v>
      </c>
    </row>
    <row r="2153" spans="2:6">
      <c r="B2153" s="139" t="s">
        <v>17737</v>
      </c>
      <c r="C2153" s="131" t="s">
        <v>20374</v>
      </c>
      <c r="D2153" s="131" t="s">
        <v>6868</v>
      </c>
      <c r="E2153" s="131" t="s">
        <v>14847</v>
      </c>
      <c r="F2153" s="140">
        <v>21.85</v>
      </c>
    </row>
    <row r="2154" spans="2:6">
      <c r="B2154" s="139" t="s">
        <v>17738</v>
      </c>
      <c r="C2154" s="131" t="s">
        <v>12936</v>
      </c>
      <c r="D2154" s="131" t="s">
        <v>6870</v>
      </c>
      <c r="E2154" s="131" t="s">
        <v>14847</v>
      </c>
      <c r="F2154" s="140">
        <v>16.84</v>
      </c>
    </row>
    <row r="2155" spans="2:6">
      <c r="B2155" s="139">
        <v>344</v>
      </c>
      <c r="C2155" s="131" t="s">
        <v>12936</v>
      </c>
      <c r="D2155" s="131" t="s">
        <v>14863</v>
      </c>
      <c r="E2155" s="131" t="s">
        <v>12950</v>
      </c>
      <c r="F2155" s="140"/>
    </row>
    <row r="2156" spans="2:6">
      <c r="B2156" s="139" t="s">
        <v>17739</v>
      </c>
      <c r="C2156" s="131" t="s">
        <v>20375</v>
      </c>
      <c r="D2156" s="131" t="s">
        <v>14864</v>
      </c>
      <c r="E2156" s="131" t="s">
        <v>12586</v>
      </c>
      <c r="F2156" s="140">
        <v>1.5</v>
      </c>
    </row>
    <row r="2157" spans="2:6">
      <c r="B2157" s="139" t="s">
        <v>17740</v>
      </c>
      <c r="C2157" s="131" t="s">
        <v>20376</v>
      </c>
      <c r="D2157" s="131" t="s">
        <v>14865</v>
      </c>
      <c r="E2157" s="131" t="s">
        <v>12586</v>
      </c>
      <c r="F2157" s="140">
        <v>1</v>
      </c>
    </row>
    <row r="2158" spans="2:6">
      <c r="B2158" s="139" t="s">
        <v>17741</v>
      </c>
      <c r="C2158" s="131" t="s">
        <v>20377</v>
      </c>
      <c r="D2158" s="131" t="s">
        <v>14866</v>
      </c>
      <c r="E2158" s="131" t="s">
        <v>12586</v>
      </c>
      <c r="F2158" s="140">
        <v>2</v>
      </c>
    </row>
    <row r="2159" spans="2:6">
      <c r="B2159" s="139">
        <v>345</v>
      </c>
      <c r="C2159" s="131" t="s">
        <v>12936</v>
      </c>
      <c r="D2159" s="131" t="s">
        <v>14867</v>
      </c>
      <c r="E2159" s="131" t="s">
        <v>12950</v>
      </c>
      <c r="F2159" s="140"/>
    </row>
    <row r="2160" spans="2:6">
      <c r="B2160" s="139" t="s">
        <v>17742</v>
      </c>
      <c r="C2160" s="131" t="s">
        <v>20378</v>
      </c>
      <c r="D2160" s="131" t="s">
        <v>14864</v>
      </c>
      <c r="E2160" s="131" t="s">
        <v>12586</v>
      </c>
      <c r="F2160" s="140">
        <v>0.5</v>
      </c>
    </row>
    <row r="2161" spans="2:6">
      <c r="B2161" s="139" t="s">
        <v>17743</v>
      </c>
      <c r="C2161" s="131" t="s">
        <v>20379</v>
      </c>
      <c r="D2161" s="131" t="s">
        <v>14865</v>
      </c>
      <c r="E2161" s="131" t="s">
        <v>12586</v>
      </c>
      <c r="F2161" s="140">
        <v>0.3</v>
      </c>
    </row>
    <row r="2162" spans="2:6">
      <c r="B2162" s="139" t="s">
        <v>17744</v>
      </c>
      <c r="C2162" s="131" t="s">
        <v>20380</v>
      </c>
      <c r="D2162" s="131" t="s">
        <v>14866</v>
      </c>
      <c r="E2162" s="131" t="s">
        <v>12586</v>
      </c>
      <c r="F2162" s="140">
        <v>0.2</v>
      </c>
    </row>
    <row r="2163" spans="2:6">
      <c r="B2163" s="139">
        <v>346</v>
      </c>
      <c r="C2163" s="131" t="s">
        <v>12936</v>
      </c>
      <c r="D2163" s="131" t="s">
        <v>14868</v>
      </c>
      <c r="E2163" s="131" t="s">
        <v>12950</v>
      </c>
      <c r="F2163" s="140"/>
    </row>
    <row r="2164" spans="2:6">
      <c r="B2164" s="139" t="s">
        <v>17745</v>
      </c>
      <c r="C2164" s="131" t="s">
        <v>20381</v>
      </c>
      <c r="D2164" s="131" t="s">
        <v>14869</v>
      </c>
      <c r="E2164" s="131" t="s">
        <v>12808</v>
      </c>
      <c r="F2164" s="140">
        <v>16.12</v>
      </c>
    </row>
    <row r="2165" spans="2:6">
      <c r="B2165" s="139" t="s">
        <v>17746</v>
      </c>
      <c r="C2165" s="131" t="s">
        <v>20382</v>
      </c>
      <c r="D2165" s="131" t="s">
        <v>14870</v>
      </c>
      <c r="E2165" s="131" t="s">
        <v>12808</v>
      </c>
      <c r="F2165" s="140">
        <v>17.16</v>
      </c>
    </row>
    <row r="2166" spans="2:6">
      <c r="B2166" s="139" t="s">
        <v>17747</v>
      </c>
      <c r="C2166" s="131" t="s">
        <v>20383</v>
      </c>
      <c r="D2166" s="131" t="s">
        <v>14871</v>
      </c>
      <c r="E2166" s="131" t="s">
        <v>12941</v>
      </c>
      <c r="F2166" s="140">
        <v>593.04999999999995</v>
      </c>
    </row>
    <row r="2167" spans="2:6">
      <c r="B2167" s="139" t="s">
        <v>17748</v>
      </c>
      <c r="C2167" s="131" t="s">
        <v>20384</v>
      </c>
      <c r="D2167" s="131" t="s">
        <v>14872</v>
      </c>
      <c r="E2167" s="131" t="s">
        <v>12808</v>
      </c>
      <c r="F2167" s="140">
        <v>66.34</v>
      </c>
    </row>
    <row r="2168" spans="2:6">
      <c r="B2168" s="139" t="s">
        <v>17749</v>
      </c>
      <c r="C2168" s="131" t="s">
        <v>20385</v>
      </c>
      <c r="D2168" s="131" t="s">
        <v>14873</v>
      </c>
      <c r="E2168" s="131" t="s">
        <v>12808</v>
      </c>
      <c r="F2168" s="140">
        <v>69.34</v>
      </c>
    </row>
    <row r="2169" spans="2:6">
      <c r="B2169" s="139" t="s">
        <v>17750</v>
      </c>
      <c r="C2169" s="131" t="s">
        <v>20386</v>
      </c>
      <c r="D2169" s="131" t="s">
        <v>14874</v>
      </c>
      <c r="E2169" s="131" t="s">
        <v>12808</v>
      </c>
      <c r="F2169" s="140">
        <v>72.34</v>
      </c>
    </row>
    <row r="2170" spans="2:6">
      <c r="B2170" s="139" t="s">
        <v>17751</v>
      </c>
      <c r="C2170" s="131" t="s">
        <v>20387</v>
      </c>
      <c r="D2170" s="131" t="s">
        <v>14875</v>
      </c>
      <c r="E2170" s="131" t="s">
        <v>12808</v>
      </c>
      <c r="F2170" s="140">
        <v>212.95</v>
      </c>
    </row>
    <row r="2171" spans="2:6">
      <c r="B2171" s="139" t="s">
        <v>17752</v>
      </c>
      <c r="C2171" s="131" t="s">
        <v>20388</v>
      </c>
      <c r="D2171" s="131" t="s">
        <v>14876</v>
      </c>
      <c r="E2171" s="131" t="s">
        <v>12808</v>
      </c>
      <c r="F2171" s="140">
        <v>242.09</v>
      </c>
    </row>
    <row r="2172" spans="2:6">
      <c r="B2172" s="139" t="s">
        <v>17753</v>
      </c>
      <c r="C2172" s="131" t="s">
        <v>12420</v>
      </c>
      <c r="D2172" s="131" t="s">
        <v>12421</v>
      </c>
      <c r="E2172" s="131" t="s">
        <v>12808</v>
      </c>
      <c r="F2172" s="140">
        <v>281.76</v>
      </c>
    </row>
    <row r="2173" spans="2:6">
      <c r="B2173" s="139" t="s">
        <v>17754</v>
      </c>
      <c r="C2173" s="131" t="s">
        <v>20389</v>
      </c>
      <c r="D2173" s="131" t="s">
        <v>14877</v>
      </c>
      <c r="E2173" s="131" t="s">
        <v>12808</v>
      </c>
      <c r="F2173" s="140">
        <v>302.44</v>
      </c>
    </row>
    <row r="2174" spans="2:6">
      <c r="B2174" s="139" t="s">
        <v>17755</v>
      </c>
      <c r="C2174" s="131" t="s">
        <v>20390</v>
      </c>
      <c r="D2174" s="131" t="s">
        <v>14878</v>
      </c>
      <c r="E2174" s="131" t="s">
        <v>12808</v>
      </c>
      <c r="F2174" s="140">
        <v>293.72000000000003</v>
      </c>
    </row>
    <row r="2175" spans="2:6">
      <c r="B2175" s="139" t="s">
        <v>17756</v>
      </c>
      <c r="C2175" s="131" t="s">
        <v>20391</v>
      </c>
      <c r="D2175" s="131" t="s">
        <v>14879</v>
      </c>
      <c r="E2175" s="131" t="s">
        <v>12808</v>
      </c>
      <c r="F2175" s="140">
        <v>319.17</v>
      </c>
    </row>
    <row r="2176" spans="2:6">
      <c r="B2176" s="139" t="s">
        <v>17757</v>
      </c>
      <c r="C2176" s="131" t="s">
        <v>20392</v>
      </c>
      <c r="D2176" s="131" t="s">
        <v>14880</v>
      </c>
      <c r="E2176" s="131" t="s">
        <v>12808</v>
      </c>
      <c r="F2176" s="140">
        <v>477.89</v>
      </c>
    </row>
    <row r="2177" spans="2:6">
      <c r="B2177" s="139" t="s">
        <v>17758</v>
      </c>
      <c r="C2177" s="131" t="s">
        <v>20393</v>
      </c>
      <c r="D2177" s="131" t="s">
        <v>14881</v>
      </c>
      <c r="E2177" s="131" t="s">
        <v>12808</v>
      </c>
      <c r="F2177" s="140">
        <v>446.81</v>
      </c>
    </row>
    <row r="2178" spans="2:6">
      <c r="B2178" s="139" t="s">
        <v>17759</v>
      </c>
      <c r="C2178" s="131" t="s">
        <v>20394</v>
      </c>
      <c r="D2178" s="131" t="s">
        <v>14882</v>
      </c>
      <c r="E2178" s="131" t="s">
        <v>12808</v>
      </c>
      <c r="F2178" s="140">
        <v>607.51</v>
      </c>
    </row>
    <row r="2179" spans="2:6">
      <c r="B2179" s="139" t="s">
        <v>17760</v>
      </c>
      <c r="C2179" s="131" t="s">
        <v>20395</v>
      </c>
      <c r="D2179" s="131" t="s">
        <v>14883</v>
      </c>
      <c r="E2179" s="131" t="s">
        <v>12808</v>
      </c>
      <c r="F2179" s="140">
        <v>482.8</v>
      </c>
    </row>
    <row r="2180" spans="2:6">
      <c r="B2180" s="139">
        <v>347</v>
      </c>
      <c r="C2180" s="131" t="s">
        <v>12936</v>
      </c>
      <c r="D2180" s="131" t="s">
        <v>14884</v>
      </c>
      <c r="E2180" s="131" t="s">
        <v>12950</v>
      </c>
      <c r="F2180" s="140"/>
    </row>
    <row r="2181" spans="2:6">
      <c r="B2181" s="139" t="s">
        <v>17761</v>
      </c>
      <c r="C2181" s="131" t="s">
        <v>20396</v>
      </c>
      <c r="D2181" s="131" t="s">
        <v>14885</v>
      </c>
      <c r="E2181" s="131" t="s">
        <v>12630</v>
      </c>
      <c r="F2181" s="140">
        <v>20.3</v>
      </c>
    </row>
    <row r="2182" spans="2:6">
      <c r="B2182" s="139" t="s">
        <v>17762</v>
      </c>
      <c r="C2182" s="131" t="s">
        <v>20397</v>
      </c>
      <c r="D2182" s="131" t="s">
        <v>14886</v>
      </c>
      <c r="E2182" s="131" t="s">
        <v>12941</v>
      </c>
      <c r="F2182" s="140">
        <v>622.32000000000005</v>
      </c>
    </row>
    <row r="2183" spans="2:6">
      <c r="B2183" s="139" t="s">
        <v>17763</v>
      </c>
      <c r="C2183" s="131" t="s">
        <v>20398</v>
      </c>
      <c r="D2183" s="131" t="s">
        <v>14887</v>
      </c>
      <c r="E2183" s="131" t="s">
        <v>12630</v>
      </c>
      <c r="F2183" s="140">
        <v>24.35</v>
      </c>
    </row>
    <row r="2184" spans="2:6">
      <c r="B2184" s="139" t="s">
        <v>17764</v>
      </c>
      <c r="C2184" s="131" t="s">
        <v>20399</v>
      </c>
      <c r="D2184" s="131" t="s">
        <v>14888</v>
      </c>
      <c r="E2184" s="131" t="s">
        <v>12630</v>
      </c>
      <c r="F2184" s="140">
        <v>40.21</v>
      </c>
    </row>
    <row r="2185" spans="2:6">
      <c r="B2185" s="139" t="s">
        <v>17765</v>
      </c>
      <c r="C2185" s="131" t="s">
        <v>20400</v>
      </c>
      <c r="D2185" s="131" t="s">
        <v>14889</v>
      </c>
      <c r="E2185" s="131" t="s">
        <v>12630</v>
      </c>
      <c r="F2185" s="140">
        <v>46</v>
      </c>
    </row>
    <row r="2186" spans="2:6">
      <c r="B2186" s="139" t="s">
        <v>17766</v>
      </c>
      <c r="C2186" s="131" t="s">
        <v>12936</v>
      </c>
      <c r="D2186" s="131" t="s">
        <v>14890</v>
      </c>
      <c r="E2186" s="131" t="s">
        <v>57</v>
      </c>
      <c r="F2186" s="140">
        <v>508.6</v>
      </c>
    </row>
    <row r="2187" spans="2:6">
      <c r="B2187" s="139" t="s">
        <v>17767</v>
      </c>
      <c r="C2187" s="131" t="s">
        <v>12936</v>
      </c>
      <c r="D2187" s="131" t="s">
        <v>14891</v>
      </c>
      <c r="E2187" s="131" t="s">
        <v>57</v>
      </c>
      <c r="F2187" s="140">
        <v>704.63</v>
      </c>
    </row>
    <row r="2188" spans="2:6">
      <c r="B2188" s="139" t="s">
        <v>17768</v>
      </c>
      <c r="C2188" s="131" t="s">
        <v>20401</v>
      </c>
      <c r="D2188" s="131" t="s">
        <v>14892</v>
      </c>
      <c r="E2188" s="131" t="s">
        <v>12630</v>
      </c>
      <c r="F2188" s="140">
        <v>7.7</v>
      </c>
    </row>
    <row r="2189" spans="2:6">
      <c r="B2189" s="139" t="s">
        <v>17769</v>
      </c>
      <c r="C2189" s="131" t="s">
        <v>20402</v>
      </c>
      <c r="D2189" s="131" t="s">
        <v>14893</v>
      </c>
      <c r="E2189" s="131" t="s">
        <v>12630</v>
      </c>
      <c r="F2189" s="140">
        <v>27.47</v>
      </c>
    </row>
    <row r="2190" spans="2:6">
      <c r="B2190" s="139" t="s">
        <v>17770</v>
      </c>
      <c r="C2190" s="131" t="s">
        <v>20403</v>
      </c>
      <c r="D2190" s="131" t="s">
        <v>14894</v>
      </c>
      <c r="E2190" s="131" t="s">
        <v>12630</v>
      </c>
      <c r="F2190" s="140">
        <v>62.23</v>
      </c>
    </row>
    <row r="2191" spans="2:6">
      <c r="B2191" s="139" t="s">
        <v>17771</v>
      </c>
      <c r="C2191" s="131" t="s">
        <v>20404</v>
      </c>
      <c r="D2191" s="131" t="s">
        <v>14895</v>
      </c>
      <c r="E2191" s="131" t="s">
        <v>12630</v>
      </c>
      <c r="F2191" s="140">
        <v>62.23</v>
      </c>
    </row>
    <row r="2192" spans="2:6">
      <c r="B2192" s="139" t="s">
        <v>17772</v>
      </c>
      <c r="C2192" s="131" t="s">
        <v>20405</v>
      </c>
      <c r="D2192" s="131" t="s">
        <v>14896</v>
      </c>
      <c r="E2192" s="131" t="s">
        <v>12630</v>
      </c>
      <c r="F2192" s="140">
        <v>53.46</v>
      </c>
    </row>
    <row r="2193" spans="2:6">
      <c r="B2193" s="139" t="s">
        <v>17773</v>
      </c>
      <c r="C2193" s="131" t="s">
        <v>20406</v>
      </c>
      <c r="D2193" s="131" t="s">
        <v>14897</v>
      </c>
      <c r="E2193" s="131" t="s">
        <v>12630</v>
      </c>
      <c r="F2193" s="140">
        <v>59.31</v>
      </c>
    </row>
    <row r="2194" spans="2:6">
      <c r="B2194" s="139">
        <v>348</v>
      </c>
      <c r="C2194" s="131" t="s">
        <v>12936</v>
      </c>
      <c r="D2194" s="131" t="s">
        <v>14898</v>
      </c>
      <c r="E2194" s="131" t="s">
        <v>12950</v>
      </c>
      <c r="F2194" s="140"/>
    </row>
    <row r="2195" spans="2:6">
      <c r="B2195" s="139" t="s">
        <v>17774</v>
      </c>
      <c r="C2195" s="131" t="s">
        <v>20407</v>
      </c>
      <c r="D2195" s="131" t="s">
        <v>14899</v>
      </c>
      <c r="E2195" s="131" t="s">
        <v>12630</v>
      </c>
      <c r="F2195" s="140">
        <v>291.74</v>
      </c>
    </row>
    <row r="2196" spans="2:6">
      <c r="B2196" s="139" t="s">
        <v>17775</v>
      </c>
      <c r="C2196" s="131" t="s">
        <v>20408</v>
      </c>
      <c r="D2196" s="131" t="s">
        <v>14900</v>
      </c>
      <c r="E2196" s="131" t="s">
        <v>12630</v>
      </c>
      <c r="F2196" s="140">
        <v>116.83</v>
      </c>
    </row>
    <row r="2197" spans="2:6">
      <c r="B2197" s="139" t="s">
        <v>17776</v>
      </c>
      <c r="C2197" s="131" t="s">
        <v>20409</v>
      </c>
      <c r="D2197" s="131" t="s">
        <v>14901</v>
      </c>
      <c r="E2197" s="131" t="s">
        <v>57</v>
      </c>
      <c r="F2197" s="140">
        <v>271.04000000000002</v>
      </c>
    </row>
    <row r="2198" spans="2:6">
      <c r="B2198" s="139" t="s">
        <v>17777</v>
      </c>
      <c r="C2198" s="131" t="s">
        <v>20410</v>
      </c>
      <c r="D2198" s="131" t="s">
        <v>14902</v>
      </c>
      <c r="E2198" s="131" t="s">
        <v>12941</v>
      </c>
      <c r="F2198" s="140">
        <v>62.28</v>
      </c>
    </row>
    <row r="2199" spans="2:6">
      <c r="B2199" s="139" t="s">
        <v>17778</v>
      </c>
      <c r="C2199" s="131" t="s">
        <v>20411</v>
      </c>
      <c r="D2199" s="131" t="s">
        <v>14903</v>
      </c>
      <c r="E2199" s="131" t="s">
        <v>13098</v>
      </c>
      <c r="F2199" s="140">
        <v>0.95</v>
      </c>
    </row>
    <row r="2200" spans="2:6">
      <c r="B2200" s="139" t="s">
        <v>17779</v>
      </c>
      <c r="C2200" s="131" t="s">
        <v>20412</v>
      </c>
      <c r="D2200" s="131" t="s">
        <v>14904</v>
      </c>
      <c r="E2200" s="131" t="s">
        <v>14905</v>
      </c>
      <c r="F2200" s="140">
        <v>0.62</v>
      </c>
    </row>
    <row r="2201" spans="2:6">
      <c r="B2201" s="139" t="s">
        <v>17780</v>
      </c>
      <c r="C2201" s="131" t="s">
        <v>20413</v>
      </c>
      <c r="D2201" s="131" t="s">
        <v>14906</v>
      </c>
      <c r="E2201" s="131" t="s">
        <v>14905</v>
      </c>
      <c r="F2201" s="140">
        <v>0.62</v>
      </c>
    </row>
    <row r="2202" spans="2:6">
      <c r="B2202" s="139" t="s">
        <v>17781</v>
      </c>
      <c r="C2202" s="131" t="s">
        <v>20414</v>
      </c>
      <c r="D2202" s="131" t="s">
        <v>14907</v>
      </c>
      <c r="E2202" s="131" t="s">
        <v>12630</v>
      </c>
      <c r="F2202" s="140">
        <v>354.13</v>
      </c>
    </row>
    <row r="2203" spans="2:6">
      <c r="B2203" s="139" t="s">
        <v>17782</v>
      </c>
      <c r="C2203" s="131" t="s">
        <v>20415</v>
      </c>
      <c r="D2203" s="131" t="s">
        <v>14908</v>
      </c>
      <c r="E2203" s="131" t="s">
        <v>12630</v>
      </c>
      <c r="F2203" s="140">
        <v>63.11</v>
      </c>
    </row>
    <row r="2204" spans="2:6">
      <c r="B2204" s="139">
        <v>349</v>
      </c>
      <c r="C2204" s="131" t="s">
        <v>12936</v>
      </c>
      <c r="D2204" s="131" t="s">
        <v>14909</v>
      </c>
      <c r="E2204" s="131" t="s">
        <v>12950</v>
      </c>
      <c r="F2204" s="140"/>
    </row>
    <row r="2205" spans="2:6">
      <c r="B2205" s="139" t="s">
        <v>17783</v>
      </c>
      <c r="C2205" s="131" t="s">
        <v>20416</v>
      </c>
      <c r="D2205" s="131" t="s">
        <v>14910</v>
      </c>
      <c r="E2205" s="131" t="s">
        <v>12941</v>
      </c>
      <c r="F2205" s="140">
        <v>76.260000000000005</v>
      </c>
    </row>
    <row r="2206" spans="2:6">
      <c r="B2206" s="139" t="s">
        <v>17784</v>
      </c>
      <c r="C2206" s="131" t="s">
        <v>20417</v>
      </c>
      <c r="D2206" s="131" t="s">
        <v>14911</v>
      </c>
      <c r="E2206" s="131" t="s">
        <v>12941</v>
      </c>
      <c r="F2206" s="140">
        <v>2</v>
      </c>
    </row>
    <row r="2207" spans="2:6">
      <c r="B2207" s="139" t="s">
        <v>17785</v>
      </c>
      <c r="C2207" s="131" t="s">
        <v>20418</v>
      </c>
      <c r="D2207" s="131" t="s">
        <v>14912</v>
      </c>
      <c r="E2207" s="131" t="s">
        <v>12941</v>
      </c>
      <c r="F2207" s="140">
        <v>1.5</v>
      </c>
    </row>
    <row r="2208" spans="2:6">
      <c r="B2208" s="139" t="s">
        <v>17786</v>
      </c>
      <c r="C2208" s="131" t="s">
        <v>20419</v>
      </c>
      <c r="D2208" s="131" t="s">
        <v>14913</v>
      </c>
      <c r="E2208" s="131" t="s">
        <v>12941</v>
      </c>
      <c r="F2208" s="140">
        <v>77</v>
      </c>
    </row>
    <row r="2209" spans="2:6">
      <c r="B2209" s="139" t="s">
        <v>17787</v>
      </c>
      <c r="C2209" s="131" t="s">
        <v>20420</v>
      </c>
      <c r="D2209" s="131" t="s">
        <v>14914</v>
      </c>
      <c r="E2209" s="131" t="s">
        <v>12941</v>
      </c>
      <c r="F2209" s="140">
        <v>101.33</v>
      </c>
    </row>
    <row r="2210" spans="2:6">
      <c r="B2210" s="139" t="s">
        <v>17788</v>
      </c>
      <c r="C2210" s="131" t="s">
        <v>20421</v>
      </c>
      <c r="D2210" s="131" t="s">
        <v>14915</v>
      </c>
      <c r="E2210" s="131" t="s">
        <v>12941</v>
      </c>
      <c r="F2210" s="140">
        <v>72</v>
      </c>
    </row>
    <row r="2211" spans="2:6">
      <c r="B2211" s="139" t="s">
        <v>17789</v>
      </c>
      <c r="C2211" s="131" t="s">
        <v>20422</v>
      </c>
      <c r="D2211" s="131" t="s">
        <v>14916</v>
      </c>
      <c r="E2211" s="131" t="s">
        <v>12941</v>
      </c>
      <c r="F2211" s="140">
        <v>79</v>
      </c>
    </row>
    <row r="2212" spans="2:6">
      <c r="B2212" s="139" t="s">
        <v>17790</v>
      </c>
      <c r="C2212" s="131" t="s">
        <v>20423</v>
      </c>
      <c r="D2212" s="131" t="s">
        <v>14917</v>
      </c>
      <c r="E2212" s="131" t="s">
        <v>12941</v>
      </c>
      <c r="F2212" s="140">
        <v>101.33</v>
      </c>
    </row>
    <row r="2213" spans="2:6">
      <c r="B2213" s="139" t="s">
        <v>17791</v>
      </c>
      <c r="C2213" s="131" t="s">
        <v>20424</v>
      </c>
      <c r="D2213" s="131" t="s">
        <v>14918</v>
      </c>
      <c r="E2213" s="131" t="s">
        <v>12630</v>
      </c>
      <c r="F2213" s="140">
        <v>2</v>
      </c>
    </row>
    <row r="2214" spans="2:6">
      <c r="B2214" s="139" t="s">
        <v>17792</v>
      </c>
      <c r="C2214" s="131" t="s">
        <v>20425</v>
      </c>
      <c r="D2214" s="131" t="s">
        <v>14919</v>
      </c>
      <c r="E2214" s="131" t="s">
        <v>12630</v>
      </c>
      <c r="F2214" s="140">
        <v>0.8</v>
      </c>
    </row>
    <row r="2215" spans="2:6">
      <c r="B2215" s="139" t="s">
        <v>17793</v>
      </c>
      <c r="C2215" s="131" t="s">
        <v>20426</v>
      </c>
      <c r="D2215" s="131" t="s">
        <v>14920</v>
      </c>
      <c r="E2215" s="131" t="s">
        <v>12630</v>
      </c>
      <c r="F2215" s="140">
        <v>0.8</v>
      </c>
    </row>
    <row r="2216" spans="2:6">
      <c r="B2216" s="139" t="s">
        <v>17794</v>
      </c>
      <c r="C2216" s="131" t="s">
        <v>20427</v>
      </c>
      <c r="D2216" s="131" t="s">
        <v>14921</v>
      </c>
      <c r="E2216" s="131" t="s">
        <v>12941</v>
      </c>
      <c r="F2216" s="140">
        <v>40</v>
      </c>
    </row>
    <row r="2217" spans="2:6">
      <c r="B2217" s="139" t="s">
        <v>17795</v>
      </c>
      <c r="C2217" s="131" t="s">
        <v>20428</v>
      </c>
      <c r="D2217" s="131" t="s">
        <v>14922</v>
      </c>
      <c r="E2217" s="131" t="s">
        <v>12941</v>
      </c>
      <c r="F2217" s="140">
        <v>22.8</v>
      </c>
    </row>
    <row r="2218" spans="2:6">
      <c r="B2218" s="139" t="s">
        <v>17796</v>
      </c>
      <c r="C2218" s="131" t="s">
        <v>20429</v>
      </c>
      <c r="D2218" s="131" t="s">
        <v>14923</v>
      </c>
      <c r="E2218" s="131" t="s">
        <v>12630</v>
      </c>
      <c r="F2218" s="140">
        <v>116.19</v>
      </c>
    </row>
    <row r="2219" spans="2:6">
      <c r="B2219" s="139" t="s">
        <v>17797</v>
      </c>
      <c r="C2219" s="131" t="s">
        <v>20430</v>
      </c>
      <c r="D2219" s="131" t="s">
        <v>14924</v>
      </c>
      <c r="E2219" s="131" t="s">
        <v>12630</v>
      </c>
      <c r="F2219" s="140">
        <v>15.43</v>
      </c>
    </row>
    <row r="2220" spans="2:6">
      <c r="B2220" s="139" t="s">
        <v>17798</v>
      </c>
      <c r="C2220" s="131" t="s">
        <v>20431</v>
      </c>
      <c r="D2220" s="131" t="s">
        <v>14925</v>
      </c>
      <c r="E2220" s="131" t="s">
        <v>12630</v>
      </c>
      <c r="F2220" s="140">
        <v>17.25</v>
      </c>
    </row>
    <row r="2221" spans="2:6">
      <c r="B2221" s="139" t="s">
        <v>17799</v>
      </c>
      <c r="C2221" s="131" t="s">
        <v>20432</v>
      </c>
      <c r="D2221" s="131" t="s">
        <v>14926</v>
      </c>
      <c r="E2221" s="131" t="s">
        <v>12630</v>
      </c>
      <c r="F2221" s="140">
        <v>17.25</v>
      </c>
    </row>
    <row r="2222" spans="2:6">
      <c r="B2222" s="139" t="s">
        <v>17800</v>
      </c>
      <c r="C2222" s="131" t="s">
        <v>20433</v>
      </c>
      <c r="D2222" s="131" t="s">
        <v>14927</v>
      </c>
      <c r="E2222" s="131" t="s">
        <v>12941</v>
      </c>
      <c r="F2222" s="140">
        <v>8.67</v>
      </c>
    </row>
    <row r="2223" spans="2:6">
      <c r="B2223" s="139" t="s">
        <v>17801</v>
      </c>
      <c r="C2223" s="131" t="s">
        <v>20434</v>
      </c>
      <c r="D2223" s="131" t="s">
        <v>14928</v>
      </c>
      <c r="E2223" s="131" t="s">
        <v>12941</v>
      </c>
      <c r="F2223" s="140">
        <v>9.6300000000000008</v>
      </c>
    </row>
    <row r="2224" spans="2:6">
      <c r="B2224" s="139" t="s">
        <v>17802</v>
      </c>
      <c r="C2224" s="131" t="s">
        <v>20435</v>
      </c>
      <c r="D2224" s="131" t="s">
        <v>14929</v>
      </c>
      <c r="E2224" s="131" t="s">
        <v>12630</v>
      </c>
      <c r="F2224" s="140">
        <v>23.12</v>
      </c>
    </row>
    <row r="2225" spans="2:6">
      <c r="B2225" s="139">
        <v>350</v>
      </c>
      <c r="C2225" s="131" t="s">
        <v>12936</v>
      </c>
      <c r="D2225" s="131" t="s">
        <v>14930</v>
      </c>
      <c r="E2225" s="131" t="s">
        <v>12950</v>
      </c>
      <c r="F2225" s="140"/>
    </row>
    <row r="2226" spans="2:6">
      <c r="B2226" s="139" t="s">
        <v>17803</v>
      </c>
      <c r="C2226" s="131" t="s">
        <v>20436</v>
      </c>
      <c r="D2226" s="131" t="s">
        <v>14931</v>
      </c>
      <c r="E2226" s="131" t="s">
        <v>12630</v>
      </c>
      <c r="F2226" s="140">
        <v>18.100000000000001</v>
      </c>
    </row>
    <row r="2227" spans="2:6">
      <c r="B2227" s="139" t="s">
        <v>17804</v>
      </c>
      <c r="C2227" s="131" t="s">
        <v>20437</v>
      </c>
      <c r="D2227" s="131" t="s">
        <v>14932</v>
      </c>
      <c r="E2227" s="131" t="s">
        <v>12808</v>
      </c>
      <c r="F2227" s="140">
        <v>5.33</v>
      </c>
    </row>
    <row r="2228" spans="2:6">
      <c r="B2228" s="139" t="s">
        <v>17805</v>
      </c>
      <c r="C2228" s="131" t="s">
        <v>20438</v>
      </c>
      <c r="D2228" s="131" t="s">
        <v>14933</v>
      </c>
      <c r="E2228" s="131" t="s">
        <v>12630</v>
      </c>
      <c r="F2228" s="140">
        <v>15.47</v>
      </c>
    </row>
    <row r="2229" spans="2:6">
      <c r="B2229" s="139" t="s">
        <v>17806</v>
      </c>
      <c r="C2229" s="131" t="s">
        <v>20439</v>
      </c>
      <c r="D2229" s="131" t="s">
        <v>14934</v>
      </c>
      <c r="E2229" s="131" t="s">
        <v>12630</v>
      </c>
      <c r="F2229" s="140">
        <v>18.600000000000001</v>
      </c>
    </row>
    <row r="2230" spans="2:6">
      <c r="B2230" s="139" t="s">
        <v>17807</v>
      </c>
      <c r="C2230" s="131" t="s">
        <v>20440</v>
      </c>
      <c r="D2230" s="131" t="s">
        <v>14935</v>
      </c>
      <c r="E2230" s="131" t="s">
        <v>12630</v>
      </c>
      <c r="F2230" s="140">
        <v>11.43</v>
      </c>
    </row>
    <row r="2231" spans="2:6">
      <c r="B2231" s="139" t="s">
        <v>17808</v>
      </c>
      <c r="C2231" s="131" t="s">
        <v>20441</v>
      </c>
      <c r="D2231" s="131" t="s">
        <v>14936</v>
      </c>
      <c r="E2231" s="131" t="s">
        <v>12630</v>
      </c>
      <c r="F2231" s="140">
        <v>10.79</v>
      </c>
    </row>
    <row r="2232" spans="2:6">
      <c r="B2232" s="139" t="s">
        <v>17809</v>
      </c>
      <c r="C2232" s="131" t="s">
        <v>20442</v>
      </c>
      <c r="D2232" s="131" t="s">
        <v>14937</v>
      </c>
      <c r="E2232" s="131" t="s">
        <v>12630</v>
      </c>
      <c r="F2232" s="140">
        <v>13.09</v>
      </c>
    </row>
    <row r="2233" spans="2:6">
      <c r="B2233" s="139" t="s">
        <v>17810</v>
      </c>
      <c r="C2233" s="131" t="s">
        <v>20443</v>
      </c>
      <c r="D2233" s="131" t="s">
        <v>14938</v>
      </c>
      <c r="E2233" s="131" t="s">
        <v>12630</v>
      </c>
      <c r="F2233" s="140">
        <v>9.49</v>
      </c>
    </row>
    <row r="2234" spans="2:6">
      <c r="B2234" s="139" t="s">
        <v>17811</v>
      </c>
      <c r="C2234" s="131" t="s">
        <v>20444</v>
      </c>
      <c r="D2234" s="131" t="s">
        <v>14939</v>
      </c>
      <c r="E2234" s="131" t="s">
        <v>12630</v>
      </c>
      <c r="F2234" s="140">
        <v>11.9</v>
      </c>
    </row>
    <row r="2235" spans="2:6">
      <c r="B2235" s="139" t="s">
        <v>17812</v>
      </c>
      <c r="C2235" s="131" t="s">
        <v>20445</v>
      </c>
      <c r="D2235" s="131" t="s">
        <v>14940</v>
      </c>
      <c r="E2235" s="131" t="s">
        <v>12630</v>
      </c>
      <c r="F2235" s="140">
        <v>8.6999999999999993</v>
      </c>
    </row>
    <row r="2236" spans="2:6">
      <c r="B2236" s="139" t="s">
        <v>17813</v>
      </c>
      <c r="C2236" s="131" t="s">
        <v>20446</v>
      </c>
      <c r="D2236" s="131" t="s">
        <v>14941</v>
      </c>
      <c r="E2236" s="131" t="s">
        <v>12630</v>
      </c>
      <c r="F2236" s="140">
        <v>9.06</v>
      </c>
    </row>
    <row r="2237" spans="2:6">
      <c r="B2237" s="139" t="s">
        <v>17814</v>
      </c>
      <c r="C2237" s="131" t="s">
        <v>20447</v>
      </c>
      <c r="D2237" s="131" t="s">
        <v>14942</v>
      </c>
      <c r="E2237" s="131" t="s">
        <v>12630</v>
      </c>
      <c r="F2237" s="140">
        <v>8.42</v>
      </c>
    </row>
    <row r="2238" spans="2:6">
      <c r="B2238" s="139" t="s">
        <v>17815</v>
      </c>
      <c r="C2238" s="131" t="s">
        <v>20448</v>
      </c>
      <c r="D2238" s="131" t="s">
        <v>14943</v>
      </c>
      <c r="E2238" s="131" t="s">
        <v>12630</v>
      </c>
      <c r="F2238" s="140">
        <v>21.3</v>
      </c>
    </row>
    <row r="2239" spans="2:6">
      <c r="B2239" s="139" t="s">
        <v>17816</v>
      </c>
      <c r="C2239" s="131" t="s">
        <v>20449</v>
      </c>
      <c r="D2239" s="131" t="s">
        <v>14944</v>
      </c>
      <c r="E2239" s="131" t="s">
        <v>12630</v>
      </c>
      <c r="F2239" s="140">
        <v>15.65</v>
      </c>
    </row>
    <row r="2240" spans="2:6">
      <c r="B2240" s="139" t="s">
        <v>17817</v>
      </c>
      <c r="C2240" s="131" t="s">
        <v>20450</v>
      </c>
      <c r="D2240" s="131" t="s">
        <v>14945</v>
      </c>
      <c r="E2240" s="131" t="s">
        <v>12630</v>
      </c>
      <c r="F2240" s="140">
        <v>20.11</v>
      </c>
    </row>
    <row r="2241" spans="2:6">
      <c r="B2241" s="139" t="s">
        <v>17818</v>
      </c>
      <c r="C2241" s="131" t="s">
        <v>20451</v>
      </c>
      <c r="D2241" s="131" t="s">
        <v>14946</v>
      </c>
      <c r="E2241" s="131" t="s">
        <v>12630</v>
      </c>
      <c r="F2241" s="140">
        <v>14.86</v>
      </c>
    </row>
    <row r="2242" spans="2:6">
      <c r="B2242" s="139" t="s">
        <v>17819</v>
      </c>
      <c r="C2242" s="131" t="s">
        <v>20452</v>
      </c>
      <c r="D2242" s="131" t="s">
        <v>14947</v>
      </c>
      <c r="E2242" s="131" t="s">
        <v>12630</v>
      </c>
      <c r="F2242" s="140">
        <v>2.37</v>
      </c>
    </row>
    <row r="2243" spans="2:6">
      <c r="B2243" s="139" t="s">
        <v>17820</v>
      </c>
      <c r="C2243" s="131" t="s">
        <v>20453</v>
      </c>
      <c r="D2243" s="131" t="s">
        <v>14948</v>
      </c>
      <c r="E2243" s="131" t="s">
        <v>12630</v>
      </c>
      <c r="F2243" s="140">
        <v>3.35</v>
      </c>
    </row>
    <row r="2244" spans="2:6">
      <c r="B2244" s="139" t="s">
        <v>17821</v>
      </c>
      <c r="C2244" s="131" t="s">
        <v>20454</v>
      </c>
      <c r="D2244" s="131" t="s">
        <v>14949</v>
      </c>
      <c r="E2244" s="131" t="s">
        <v>12630</v>
      </c>
      <c r="F2244" s="140">
        <v>3.36</v>
      </c>
    </row>
    <row r="2245" spans="2:6">
      <c r="B2245" s="139" t="s">
        <v>17822</v>
      </c>
      <c r="C2245" s="131" t="s">
        <v>20455</v>
      </c>
      <c r="D2245" s="131" t="s">
        <v>14950</v>
      </c>
      <c r="E2245" s="131" t="s">
        <v>12630</v>
      </c>
      <c r="F2245" s="140">
        <v>2.66</v>
      </c>
    </row>
    <row r="2246" spans="2:6">
      <c r="B2246" s="139" t="s">
        <v>17823</v>
      </c>
      <c r="C2246" s="131" t="s">
        <v>20456</v>
      </c>
      <c r="D2246" s="131" t="s">
        <v>14951</v>
      </c>
      <c r="E2246" s="131" t="s">
        <v>12630</v>
      </c>
      <c r="F2246" s="140">
        <v>15.68</v>
      </c>
    </row>
    <row r="2247" spans="2:6">
      <c r="B2247" s="139" t="s">
        <v>17824</v>
      </c>
      <c r="C2247" s="131" t="s">
        <v>20457</v>
      </c>
      <c r="D2247" s="131" t="s">
        <v>14952</v>
      </c>
      <c r="E2247" s="131" t="s">
        <v>12630</v>
      </c>
      <c r="F2247" s="140">
        <v>8.0500000000000007</v>
      </c>
    </row>
    <row r="2248" spans="2:6">
      <c r="B2248" s="139" t="s">
        <v>17825</v>
      </c>
      <c r="C2248" s="131" t="s">
        <v>20458</v>
      </c>
      <c r="D2248" s="131" t="s">
        <v>14953</v>
      </c>
      <c r="E2248" s="131" t="s">
        <v>12630</v>
      </c>
      <c r="F2248" s="140">
        <v>16.75</v>
      </c>
    </row>
    <row r="2249" spans="2:6">
      <c r="B2249" s="139" t="s">
        <v>17826</v>
      </c>
      <c r="C2249" s="131" t="s">
        <v>20459</v>
      </c>
      <c r="D2249" s="131" t="s">
        <v>14954</v>
      </c>
      <c r="E2249" s="131" t="s">
        <v>12630</v>
      </c>
      <c r="F2249" s="140">
        <v>10.130000000000001</v>
      </c>
    </row>
    <row r="2250" spans="2:6">
      <c r="B2250" s="139" t="s">
        <v>17827</v>
      </c>
      <c r="C2250" s="131" t="s">
        <v>20460</v>
      </c>
      <c r="D2250" s="131" t="s">
        <v>14955</v>
      </c>
      <c r="E2250" s="131" t="s">
        <v>12630</v>
      </c>
      <c r="F2250" s="140">
        <v>9.7899999999999991</v>
      </c>
    </row>
    <row r="2251" spans="2:6">
      <c r="B2251" s="139" t="s">
        <v>17828</v>
      </c>
      <c r="C2251" s="131" t="s">
        <v>20461</v>
      </c>
      <c r="D2251" s="131" t="s">
        <v>14956</v>
      </c>
      <c r="E2251" s="131" t="s">
        <v>12630</v>
      </c>
      <c r="F2251" s="140">
        <v>24.65</v>
      </c>
    </row>
    <row r="2252" spans="2:6">
      <c r="B2252" s="139" t="s">
        <v>17829</v>
      </c>
      <c r="C2252" s="131" t="s">
        <v>20462</v>
      </c>
      <c r="D2252" s="131" t="s">
        <v>14957</v>
      </c>
      <c r="E2252" s="131" t="s">
        <v>12630</v>
      </c>
      <c r="F2252" s="140">
        <v>12.7</v>
      </c>
    </row>
    <row r="2253" spans="2:6">
      <c r="B2253" s="139" t="s">
        <v>17830</v>
      </c>
      <c r="C2253" s="131" t="s">
        <v>20463</v>
      </c>
      <c r="D2253" s="131" t="s">
        <v>14958</v>
      </c>
      <c r="E2253" s="131" t="s">
        <v>12808</v>
      </c>
      <c r="F2253" s="140">
        <v>2</v>
      </c>
    </row>
    <row r="2254" spans="2:6">
      <c r="B2254" s="139" t="s">
        <v>17831</v>
      </c>
      <c r="C2254" s="131" t="s">
        <v>20464</v>
      </c>
      <c r="D2254" s="131" t="s">
        <v>14959</v>
      </c>
      <c r="E2254" s="131" t="s">
        <v>12808</v>
      </c>
      <c r="F2254" s="140">
        <v>3</v>
      </c>
    </row>
    <row r="2255" spans="2:6">
      <c r="B2255" s="139" t="s">
        <v>17832</v>
      </c>
      <c r="C2255" s="131" t="s">
        <v>20465</v>
      </c>
      <c r="D2255" s="131" t="s">
        <v>14960</v>
      </c>
      <c r="E2255" s="131" t="s">
        <v>12630</v>
      </c>
      <c r="F2255" s="140">
        <v>7.36</v>
      </c>
    </row>
    <row r="2256" spans="2:6">
      <c r="B2256" s="139" t="s">
        <v>17833</v>
      </c>
      <c r="C2256" s="131" t="s">
        <v>20466</v>
      </c>
      <c r="D2256" s="131" t="s">
        <v>14961</v>
      </c>
      <c r="E2256" s="131" t="s">
        <v>12630</v>
      </c>
      <c r="F2256" s="140">
        <v>7.36</v>
      </c>
    </row>
    <row r="2257" spans="2:6">
      <c r="B2257" s="139" t="s">
        <v>17834</v>
      </c>
      <c r="C2257" s="131" t="s">
        <v>20467</v>
      </c>
      <c r="D2257" s="131" t="s">
        <v>14962</v>
      </c>
      <c r="E2257" s="131" t="s">
        <v>12630</v>
      </c>
      <c r="F2257" s="140">
        <v>14.93</v>
      </c>
    </row>
    <row r="2258" spans="2:6">
      <c r="B2258" s="139" t="s">
        <v>17835</v>
      </c>
      <c r="C2258" s="131" t="s">
        <v>20468</v>
      </c>
      <c r="D2258" s="131" t="s">
        <v>14963</v>
      </c>
      <c r="E2258" s="131" t="s">
        <v>12630</v>
      </c>
      <c r="F2258" s="140">
        <v>8.61</v>
      </c>
    </row>
    <row r="2259" spans="2:6">
      <c r="B2259" s="139" t="s">
        <v>17836</v>
      </c>
      <c r="C2259" s="131" t="s">
        <v>20469</v>
      </c>
      <c r="D2259" s="131" t="s">
        <v>14964</v>
      </c>
      <c r="E2259" s="131" t="s">
        <v>12808</v>
      </c>
      <c r="F2259" s="140">
        <v>7.53</v>
      </c>
    </row>
    <row r="2260" spans="2:6">
      <c r="B2260" s="139" t="s">
        <v>17837</v>
      </c>
      <c r="C2260" s="131" t="s">
        <v>20470</v>
      </c>
      <c r="D2260" s="131" t="s">
        <v>14965</v>
      </c>
      <c r="E2260" s="131" t="s">
        <v>12808</v>
      </c>
      <c r="F2260" s="140">
        <v>7.53</v>
      </c>
    </row>
    <row r="2261" spans="2:6">
      <c r="B2261" s="139" t="s">
        <v>17838</v>
      </c>
      <c r="C2261" s="131" t="s">
        <v>20471</v>
      </c>
      <c r="D2261" s="131" t="s">
        <v>14966</v>
      </c>
      <c r="E2261" s="131" t="s">
        <v>12630</v>
      </c>
      <c r="F2261" s="140">
        <v>22.52</v>
      </c>
    </row>
    <row r="2262" spans="2:6">
      <c r="B2262" s="139" t="s">
        <v>17839</v>
      </c>
      <c r="C2262" s="131" t="s">
        <v>20472</v>
      </c>
      <c r="D2262" s="131" t="s">
        <v>14967</v>
      </c>
      <c r="E2262" s="131" t="s">
        <v>12630</v>
      </c>
      <c r="F2262" s="140">
        <v>35.979999999999997</v>
      </c>
    </row>
    <row r="2263" spans="2:6">
      <c r="B2263" s="139" t="s">
        <v>17840</v>
      </c>
      <c r="C2263" s="131" t="s">
        <v>20473</v>
      </c>
      <c r="D2263" s="131" t="s">
        <v>14968</v>
      </c>
      <c r="E2263" s="131" t="s">
        <v>12630</v>
      </c>
      <c r="F2263" s="140">
        <v>24.07</v>
      </c>
    </row>
    <row r="2264" spans="2:6">
      <c r="B2264" s="139" t="s">
        <v>17841</v>
      </c>
      <c r="C2264" s="131" t="s">
        <v>20474</v>
      </c>
      <c r="D2264" s="131" t="s">
        <v>14969</v>
      </c>
      <c r="E2264" s="131" t="s">
        <v>12630</v>
      </c>
      <c r="F2264" s="140">
        <v>8.0399999999999991</v>
      </c>
    </row>
    <row r="2265" spans="2:6">
      <c r="B2265" s="139" t="s">
        <v>17842</v>
      </c>
      <c r="C2265" s="131" t="s">
        <v>12936</v>
      </c>
      <c r="D2265" s="131" t="s">
        <v>14970</v>
      </c>
      <c r="E2265" s="131" t="s">
        <v>12630</v>
      </c>
      <c r="F2265" s="140">
        <v>17.16</v>
      </c>
    </row>
    <row r="2266" spans="2:6">
      <c r="B2266" s="139" t="s">
        <v>17843</v>
      </c>
      <c r="C2266" s="131" t="s">
        <v>20475</v>
      </c>
      <c r="D2266" s="131" t="s">
        <v>14971</v>
      </c>
      <c r="E2266" s="131" t="s">
        <v>12630</v>
      </c>
      <c r="F2266" s="140">
        <v>19.71</v>
      </c>
    </row>
    <row r="2267" spans="2:6">
      <c r="B2267" s="139" t="s">
        <v>17844</v>
      </c>
      <c r="C2267" s="131" t="s">
        <v>20476</v>
      </c>
      <c r="D2267" s="131" t="s">
        <v>14972</v>
      </c>
      <c r="E2267" s="131" t="s">
        <v>12630</v>
      </c>
      <c r="F2267" s="140">
        <v>14.36</v>
      </c>
    </row>
    <row r="2268" spans="2:6">
      <c r="B2268" s="139" t="s">
        <v>17845</v>
      </c>
      <c r="C2268" s="131" t="s">
        <v>20477</v>
      </c>
      <c r="D2268" s="131" t="s">
        <v>14973</v>
      </c>
      <c r="E2268" s="131" t="s">
        <v>12630</v>
      </c>
      <c r="F2268" s="140">
        <v>16.7</v>
      </c>
    </row>
    <row r="2269" spans="2:6">
      <c r="B2269" s="139" t="s">
        <v>17846</v>
      </c>
      <c r="C2269" s="131" t="s">
        <v>20478</v>
      </c>
      <c r="D2269" s="131" t="s">
        <v>14974</v>
      </c>
      <c r="E2269" s="131" t="s">
        <v>12630</v>
      </c>
      <c r="F2269" s="140">
        <v>12.12</v>
      </c>
    </row>
    <row r="2270" spans="2:6">
      <c r="B2270" s="139" t="s">
        <v>17847</v>
      </c>
      <c r="C2270" s="131" t="s">
        <v>20479</v>
      </c>
      <c r="D2270" s="131" t="s">
        <v>14975</v>
      </c>
      <c r="E2270" s="131" t="s">
        <v>12630</v>
      </c>
      <c r="F2270" s="140">
        <v>18.87</v>
      </c>
    </row>
    <row r="2271" spans="2:6">
      <c r="B2271" s="139" t="s">
        <v>17848</v>
      </c>
      <c r="C2271" s="131" t="s">
        <v>20480</v>
      </c>
      <c r="D2271" s="131" t="s">
        <v>14976</v>
      </c>
      <c r="E2271" s="131" t="s">
        <v>12630</v>
      </c>
      <c r="F2271" s="140">
        <v>19.47</v>
      </c>
    </row>
    <row r="2272" spans="2:6">
      <c r="B2272" s="139" t="s">
        <v>17849</v>
      </c>
      <c r="C2272" s="131" t="s">
        <v>12936</v>
      </c>
      <c r="D2272" s="131" t="s">
        <v>14977</v>
      </c>
      <c r="E2272" s="131" t="s">
        <v>12808</v>
      </c>
      <c r="F2272" s="140">
        <v>5.49</v>
      </c>
    </row>
    <row r="2273" spans="2:6">
      <c r="B2273" s="139" t="s">
        <v>17850</v>
      </c>
      <c r="C2273" s="131" t="s">
        <v>20481</v>
      </c>
      <c r="D2273" s="131" t="s">
        <v>14978</v>
      </c>
      <c r="E2273" s="131" t="s">
        <v>12630</v>
      </c>
      <c r="F2273" s="140">
        <v>14.94</v>
      </c>
    </row>
    <row r="2274" spans="2:6">
      <c r="B2274" s="139" t="s">
        <v>17851</v>
      </c>
      <c r="C2274" s="131" t="s">
        <v>20482</v>
      </c>
      <c r="D2274" s="131" t="s">
        <v>14979</v>
      </c>
      <c r="E2274" s="131" t="s">
        <v>12630</v>
      </c>
      <c r="F2274" s="140">
        <v>14.94</v>
      </c>
    </row>
    <row r="2275" spans="2:6">
      <c r="B2275" s="139" t="s">
        <v>17852</v>
      </c>
      <c r="C2275" s="131" t="s">
        <v>20483</v>
      </c>
      <c r="D2275" s="131" t="s">
        <v>14980</v>
      </c>
      <c r="E2275" s="131" t="s">
        <v>12630</v>
      </c>
      <c r="F2275" s="140">
        <v>15.78</v>
      </c>
    </row>
    <row r="2276" spans="2:6">
      <c r="B2276" s="139" t="s">
        <v>17853</v>
      </c>
      <c r="C2276" s="131" t="s">
        <v>20484</v>
      </c>
      <c r="D2276" s="131" t="s">
        <v>14981</v>
      </c>
      <c r="E2276" s="131" t="s">
        <v>12808</v>
      </c>
      <c r="F2276" s="140">
        <v>5.0199999999999996</v>
      </c>
    </row>
    <row r="2277" spans="2:6">
      <c r="B2277" s="139" t="s">
        <v>17854</v>
      </c>
      <c r="C2277" s="131" t="s">
        <v>20485</v>
      </c>
      <c r="D2277" s="131" t="s">
        <v>14982</v>
      </c>
      <c r="E2277" s="131" t="s">
        <v>12630</v>
      </c>
      <c r="F2277" s="140">
        <v>9.58</v>
      </c>
    </row>
    <row r="2278" spans="2:6">
      <c r="B2278" s="139" t="s">
        <v>17855</v>
      </c>
      <c r="C2278" s="131" t="s">
        <v>20486</v>
      </c>
      <c r="D2278" s="131" t="s">
        <v>14983</v>
      </c>
      <c r="E2278" s="131" t="s">
        <v>12630</v>
      </c>
      <c r="F2278" s="140">
        <v>11.39</v>
      </c>
    </row>
    <row r="2279" spans="2:6">
      <c r="B2279" s="139" t="s">
        <v>17856</v>
      </c>
      <c r="C2279" s="131" t="s">
        <v>20487</v>
      </c>
      <c r="D2279" s="131" t="s">
        <v>14984</v>
      </c>
      <c r="E2279" s="131" t="s">
        <v>12808</v>
      </c>
      <c r="F2279" s="140">
        <v>13.21</v>
      </c>
    </row>
    <row r="2280" spans="2:6">
      <c r="B2280" s="139" t="s">
        <v>17857</v>
      </c>
      <c r="C2280" s="131" t="s">
        <v>20488</v>
      </c>
      <c r="D2280" s="131" t="s">
        <v>14985</v>
      </c>
      <c r="E2280" s="131" t="s">
        <v>12630</v>
      </c>
      <c r="F2280" s="140">
        <v>19.43</v>
      </c>
    </row>
    <row r="2281" spans="2:6">
      <c r="B2281" s="139" t="s">
        <v>17858</v>
      </c>
      <c r="C2281" s="131" t="s">
        <v>20489</v>
      </c>
      <c r="D2281" s="131" t="s">
        <v>14986</v>
      </c>
      <c r="E2281" s="131" t="s">
        <v>12630</v>
      </c>
      <c r="F2281" s="140">
        <v>12.34</v>
      </c>
    </row>
    <row r="2282" spans="2:6">
      <c r="B2282" s="139" t="s">
        <v>17859</v>
      </c>
      <c r="C2282" s="131" t="s">
        <v>20490</v>
      </c>
      <c r="D2282" s="131" t="s">
        <v>14987</v>
      </c>
      <c r="E2282" s="131" t="s">
        <v>12630</v>
      </c>
      <c r="F2282" s="140">
        <v>14.85</v>
      </c>
    </row>
    <row r="2283" spans="2:6">
      <c r="B2283" s="139" t="s">
        <v>17860</v>
      </c>
      <c r="C2283" s="131" t="s">
        <v>20491</v>
      </c>
      <c r="D2283" s="131" t="s">
        <v>14988</v>
      </c>
      <c r="E2283" s="131" t="s">
        <v>12630</v>
      </c>
      <c r="F2283" s="140">
        <v>18.95</v>
      </c>
    </row>
    <row r="2284" spans="2:6">
      <c r="B2284" s="139" t="s">
        <v>17861</v>
      </c>
      <c r="C2284" s="131" t="s">
        <v>20492</v>
      </c>
      <c r="D2284" s="131" t="s">
        <v>14989</v>
      </c>
      <c r="E2284" s="131" t="s">
        <v>12630</v>
      </c>
      <c r="F2284" s="140">
        <v>16.53</v>
      </c>
    </row>
    <row r="2285" spans="2:6">
      <c r="B2285" s="139" t="s">
        <v>17862</v>
      </c>
      <c r="C2285" s="131" t="s">
        <v>20493</v>
      </c>
      <c r="D2285" s="131" t="s">
        <v>14990</v>
      </c>
      <c r="E2285" s="131" t="s">
        <v>12630</v>
      </c>
      <c r="F2285" s="140">
        <v>23.4</v>
      </c>
    </row>
    <row r="2286" spans="2:6">
      <c r="B2286" s="139" t="s">
        <v>17863</v>
      </c>
      <c r="C2286" s="131" t="s">
        <v>20494</v>
      </c>
      <c r="D2286" s="131" t="s">
        <v>14991</v>
      </c>
      <c r="E2286" s="131" t="s">
        <v>12630</v>
      </c>
      <c r="F2286" s="140">
        <v>15.98</v>
      </c>
    </row>
    <row r="2287" spans="2:6">
      <c r="B2287" s="139" t="s">
        <v>17864</v>
      </c>
      <c r="C2287" s="131" t="s">
        <v>20495</v>
      </c>
      <c r="D2287" s="131" t="s">
        <v>14992</v>
      </c>
      <c r="E2287" s="131" t="s">
        <v>12630</v>
      </c>
      <c r="F2287" s="140">
        <v>24.59</v>
      </c>
    </row>
    <row r="2288" spans="2:6">
      <c r="B2288" s="139" t="s">
        <v>17865</v>
      </c>
      <c r="C2288" s="131" t="s">
        <v>20496</v>
      </c>
      <c r="D2288" s="131" t="s">
        <v>14993</v>
      </c>
      <c r="E2288" s="131" t="s">
        <v>12808</v>
      </c>
      <c r="F2288" s="140">
        <v>15.11</v>
      </c>
    </row>
    <row r="2289" spans="2:6">
      <c r="B2289" s="139" t="s">
        <v>17866</v>
      </c>
      <c r="C2289" s="131" t="s">
        <v>20497</v>
      </c>
      <c r="D2289" s="131" t="s">
        <v>14994</v>
      </c>
      <c r="E2289" s="131" t="s">
        <v>12630</v>
      </c>
      <c r="F2289" s="140">
        <v>23.4</v>
      </c>
    </row>
    <row r="2290" spans="2:6">
      <c r="B2290" s="139" t="s">
        <v>17867</v>
      </c>
      <c r="C2290" s="131" t="s">
        <v>20498</v>
      </c>
      <c r="D2290" s="131" t="s">
        <v>14995</v>
      </c>
      <c r="E2290" s="131" t="s">
        <v>12630</v>
      </c>
      <c r="F2290" s="140">
        <v>8.23</v>
      </c>
    </row>
    <row r="2291" spans="2:6">
      <c r="B2291" s="139" t="s">
        <v>17868</v>
      </c>
      <c r="C2291" s="131" t="s">
        <v>20499</v>
      </c>
      <c r="D2291" s="131" t="s">
        <v>14996</v>
      </c>
      <c r="E2291" s="131" t="s">
        <v>12630</v>
      </c>
      <c r="F2291" s="140">
        <v>16.93</v>
      </c>
    </row>
    <row r="2292" spans="2:6">
      <c r="B2292" s="139" t="s">
        <v>17869</v>
      </c>
      <c r="C2292" s="131" t="s">
        <v>20500</v>
      </c>
      <c r="D2292" s="131" t="s">
        <v>14997</v>
      </c>
      <c r="E2292" s="131" t="s">
        <v>12630</v>
      </c>
      <c r="F2292" s="140">
        <v>10.4</v>
      </c>
    </row>
    <row r="2293" spans="2:6">
      <c r="B2293" s="139" t="s">
        <v>17870</v>
      </c>
      <c r="C2293" s="131" t="s">
        <v>20501</v>
      </c>
      <c r="D2293" s="131" t="s">
        <v>14998</v>
      </c>
      <c r="E2293" s="131" t="s">
        <v>12808</v>
      </c>
      <c r="F2293" s="140">
        <v>3.78</v>
      </c>
    </row>
    <row r="2294" spans="2:6">
      <c r="B2294" s="139" t="s">
        <v>17871</v>
      </c>
      <c r="C2294" s="131" t="s">
        <v>20502</v>
      </c>
      <c r="D2294" s="131" t="s">
        <v>14999</v>
      </c>
      <c r="E2294" s="131" t="s">
        <v>12630</v>
      </c>
      <c r="F2294" s="140">
        <v>9.9700000000000006</v>
      </c>
    </row>
    <row r="2295" spans="2:6">
      <c r="B2295" s="139" t="s">
        <v>17872</v>
      </c>
      <c r="C2295" s="131" t="s">
        <v>20503</v>
      </c>
      <c r="D2295" s="131" t="s">
        <v>15000</v>
      </c>
      <c r="E2295" s="131" t="s">
        <v>12630</v>
      </c>
      <c r="F2295" s="140">
        <v>24.83</v>
      </c>
    </row>
    <row r="2296" spans="2:6">
      <c r="B2296" s="139" t="s">
        <v>17873</v>
      </c>
      <c r="C2296" s="131" t="s">
        <v>20504</v>
      </c>
      <c r="D2296" s="131" t="s">
        <v>15001</v>
      </c>
      <c r="E2296" s="131" t="s">
        <v>12630</v>
      </c>
      <c r="F2296" s="140">
        <v>12.97</v>
      </c>
    </row>
    <row r="2297" spans="2:6">
      <c r="B2297" s="139" t="s">
        <v>17874</v>
      </c>
      <c r="C2297" s="131" t="s">
        <v>20505</v>
      </c>
      <c r="D2297" s="131" t="s">
        <v>15002</v>
      </c>
      <c r="E2297" s="131" t="s">
        <v>12941</v>
      </c>
      <c r="F2297" s="140">
        <v>177.07</v>
      </c>
    </row>
    <row r="2298" spans="2:6">
      <c r="B2298" s="139" t="s">
        <v>17875</v>
      </c>
      <c r="C2298" s="131" t="s">
        <v>20506</v>
      </c>
      <c r="D2298" s="131" t="s">
        <v>15003</v>
      </c>
      <c r="E2298" s="131" t="s">
        <v>12630</v>
      </c>
      <c r="F2298" s="140">
        <v>13.75</v>
      </c>
    </row>
    <row r="2299" spans="2:6">
      <c r="B2299" s="139" t="s">
        <v>17876</v>
      </c>
      <c r="C2299" s="131" t="s">
        <v>20507</v>
      </c>
      <c r="D2299" s="131" t="s">
        <v>15004</v>
      </c>
      <c r="E2299" s="131" t="s">
        <v>12630</v>
      </c>
      <c r="F2299" s="140">
        <v>20.239999999999998</v>
      </c>
    </row>
    <row r="2300" spans="2:6">
      <c r="B2300" s="139" t="s">
        <v>17877</v>
      </c>
      <c r="C2300" s="131" t="s">
        <v>20508</v>
      </c>
      <c r="D2300" s="131" t="s">
        <v>15005</v>
      </c>
      <c r="E2300" s="131" t="s">
        <v>12630</v>
      </c>
      <c r="F2300" s="140">
        <v>3.97</v>
      </c>
    </row>
    <row r="2301" spans="2:6">
      <c r="B2301" s="139" t="s">
        <v>17878</v>
      </c>
      <c r="C2301" s="131" t="s">
        <v>20509</v>
      </c>
      <c r="D2301" s="131" t="s">
        <v>15006</v>
      </c>
      <c r="E2301" s="131" t="s">
        <v>12630</v>
      </c>
      <c r="F2301" s="140">
        <v>4.42</v>
      </c>
    </row>
    <row r="2302" spans="2:6">
      <c r="B2302" s="139" t="s">
        <v>17879</v>
      </c>
      <c r="C2302" s="131" t="s">
        <v>20510</v>
      </c>
      <c r="D2302" s="131" t="s">
        <v>15007</v>
      </c>
      <c r="E2302" s="131" t="s">
        <v>12630</v>
      </c>
      <c r="F2302" s="140">
        <v>5.56</v>
      </c>
    </row>
    <row r="2303" spans="2:6">
      <c r="B2303" s="139" t="s">
        <v>17880</v>
      </c>
      <c r="C2303" s="131" t="s">
        <v>20511</v>
      </c>
      <c r="D2303" s="131" t="s">
        <v>15008</v>
      </c>
      <c r="E2303" s="131" t="s">
        <v>12630</v>
      </c>
      <c r="F2303" s="140">
        <v>34.74</v>
      </c>
    </row>
    <row r="2304" spans="2:6">
      <c r="B2304" s="139" t="s">
        <v>17881</v>
      </c>
      <c r="C2304" s="131" t="s">
        <v>20512</v>
      </c>
      <c r="D2304" s="131" t="s">
        <v>15009</v>
      </c>
      <c r="E2304" s="131" t="s">
        <v>12630</v>
      </c>
      <c r="F2304" s="140">
        <v>34.61</v>
      </c>
    </row>
    <row r="2305" spans="2:6">
      <c r="B2305" s="139">
        <v>351</v>
      </c>
      <c r="C2305" s="131" t="s">
        <v>12936</v>
      </c>
      <c r="D2305" s="131" t="s">
        <v>15010</v>
      </c>
      <c r="E2305" s="131" t="s">
        <v>12950</v>
      </c>
      <c r="F2305" s="140"/>
    </row>
    <row r="2306" spans="2:6">
      <c r="B2306" s="139" t="s">
        <v>17882</v>
      </c>
      <c r="C2306" s="131" t="s">
        <v>20513</v>
      </c>
      <c r="D2306" s="131" t="s">
        <v>15011</v>
      </c>
      <c r="E2306" s="131" t="s">
        <v>12630</v>
      </c>
      <c r="F2306" s="140">
        <v>7.16</v>
      </c>
    </row>
    <row r="2307" spans="2:6">
      <c r="B2307" s="139" t="s">
        <v>17883</v>
      </c>
      <c r="C2307" s="131" t="s">
        <v>20514</v>
      </c>
      <c r="D2307" s="131" t="s">
        <v>15012</v>
      </c>
      <c r="E2307" s="131" t="s">
        <v>12808</v>
      </c>
      <c r="F2307" s="140">
        <v>16.850000000000001</v>
      </c>
    </row>
    <row r="2308" spans="2:6">
      <c r="B2308" s="139" t="s">
        <v>17884</v>
      </c>
      <c r="C2308" s="131" t="s">
        <v>20515</v>
      </c>
      <c r="D2308" s="131" t="s">
        <v>15013</v>
      </c>
      <c r="E2308" s="131" t="s">
        <v>12630</v>
      </c>
      <c r="F2308" s="140">
        <v>2.2599999999999998</v>
      </c>
    </row>
    <row r="2309" spans="2:6">
      <c r="B2309" s="139" t="s">
        <v>17885</v>
      </c>
      <c r="C2309" s="131" t="s">
        <v>20516</v>
      </c>
      <c r="D2309" s="131" t="s">
        <v>15014</v>
      </c>
      <c r="E2309" s="131" t="s">
        <v>12808</v>
      </c>
      <c r="F2309" s="140">
        <v>20.36</v>
      </c>
    </row>
    <row r="2310" spans="2:6">
      <c r="B2310" s="139" t="s">
        <v>17886</v>
      </c>
      <c r="C2310" s="131" t="s">
        <v>20517</v>
      </c>
      <c r="D2310" s="131" t="s">
        <v>15015</v>
      </c>
      <c r="E2310" s="131" t="s">
        <v>12630</v>
      </c>
      <c r="F2310" s="140">
        <v>53.88</v>
      </c>
    </row>
    <row r="2311" spans="2:6">
      <c r="B2311" s="139" t="s">
        <v>17887</v>
      </c>
      <c r="C2311" s="131" t="s">
        <v>20518</v>
      </c>
      <c r="D2311" s="131" t="s">
        <v>15016</v>
      </c>
      <c r="E2311" s="131" t="s">
        <v>12630</v>
      </c>
      <c r="F2311" s="140">
        <v>23.42</v>
      </c>
    </row>
    <row r="2312" spans="2:6">
      <c r="B2312" s="139" t="s">
        <v>17888</v>
      </c>
      <c r="C2312" s="131" t="s">
        <v>20519</v>
      </c>
      <c r="D2312" s="131" t="s">
        <v>15017</v>
      </c>
      <c r="E2312" s="131" t="s">
        <v>12630</v>
      </c>
      <c r="F2312" s="140">
        <v>25.21</v>
      </c>
    </row>
    <row r="2313" spans="2:6">
      <c r="B2313" s="139" t="s">
        <v>17889</v>
      </c>
      <c r="C2313" s="131" t="s">
        <v>20520</v>
      </c>
      <c r="D2313" s="131" t="s">
        <v>15018</v>
      </c>
      <c r="E2313" s="131" t="s">
        <v>12630</v>
      </c>
      <c r="F2313" s="140">
        <v>26.99</v>
      </c>
    </row>
    <row r="2314" spans="2:6">
      <c r="B2314" s="139" t="s">
        <v>17890</v>
      </c>
      <c r="C2314" s="131" t="s">
        <v>20521</v>
      </c>
      <c r="D2314" s="131" t="s">
        <v>15019</v>
      </c>
      <c r="E2314" s="131" t="s">
        <v>12630</v>
      </c>
      <c r="F2314" s="140">
        <v>36.85</v>
      </c>
    </row>
    <row r="2315" spans="2:6">
      <c r="B2315" s="139" t="s">
        <v>17891</v>
      </c>
      <c r="C2315" s="131" t="s">
        <v>20522</v>
      </c>
      <c r="D2315" s="131" t="s">
        <v>15020</v>
      </c>
      <c r="E2315" s="131" t="s">
        <v>12808</v>
      </c>
      <c r="F2315" s="140">
        <v>104.62</v>
      </c>
    </row>
    <row r="2316" spans="2:6">
      <c r="B2316" s="139" t="s">
        <v>17892</v>
      </c>
      <c r="C2316" s="131" t="s">
        <v>20523</v>
      </c>
      <c r="D2316" s="131" t="s">
        <v>15021</v>
      </c>
      <c r="E2316" s="131" t="s">
        <v>12808</v>
      </c>
      <c r="F2316" s="140">
        <v>8.4499999999999993</v>
      </c>
    </row>
    <row r="2317" spans="2:6">
      <c r="B2317" s="139" t="s">
        <v>17893</v>
      </c>
      <c r="C2317" s="131" t="s">
        <v>20524</v>
      </c>
      <c r="D2317" s="131" t="s">
        <v>15022</v>
      </c>
      <c r="E2317" s="131" t="s">
        <v>12630</v>
      </c>
      <c r="F2317" s="140">
        <v>77.59</v>
      </c>
    </row>
    <row r="2318" spans="2:6">
      <c r="B2318" s="139" t="s">
        <v>17894</v>
      </c>
      <c r="C2318" s="131" t="s">
        <v>20525</v>
      </c>
      <c r="D2318" s="131" t="s">
        <v>15023</v>
      </c>
      <c r="E2318" s="131" t="s">
        <v>12630</v>
      </c>
      <c r="F2318" s="140">
        <v>81.81</v>
      </c>
    </row>
    <row r="2319" spans="2:6">
      <c r="B2319" s="139" t="s">
        <v>17895</v>
      </c>
      <c r="C2319" s="131" t="s">
        <v>20526</v>
      </c>
      <c r="D2319" s="131" t="s">
        <v>15024</v>
      </c>
      <c r="E2319" s="131" t="s">
        <v>12630</v>
      </c>
      <c r="F2319" s="140">
        <v>84.55</v>
      </c>
    </row>
    <row r="2320" spans="2:6">
      <c r="B2320" s="139" t="s">
        <v>17896</v>
      </c>
      <c r="C2320" s="131" t="s">
        <v>20527</v>
      </c>
      <c r="D2320" s="131" t="s">
        <v>15025</v>
      </c>
      <c r="E2320" s="131" t="s">
        <v>12630</v>
      </c>
      <c r="F2320" s="140">
        <v>88.06</v>
      </c>
    </row>
    <row r="2321" spans="2:6">
      <c r="B2321" s="139" t="s">
        <v>17897</v>
      </c>
      <c r="C2321" s="131" t="s">
        <v>20528</v>
      </c>
      <c r="D2321" s="131" t="s">
        <v>15026</v>
      </c>
      <c r="E2321" s="131" t="s">
        <v>12630</v>
      </c>
      <c r="F2321" s="140">
        <v>88.98</v>
      </c>
    </row>
    <row r="2322" spans="2:6">
      <c r="B2322" s="139" t="s">
        <v>17898</v>
      </c>
      <c r="C2322" s="131" t="s">
        <v>20529</v>
      </c>
      <c r="D2322" s="131" t="s">
        <v>15027</v>
      </c>
      <c r="E2322" s="131" t="s">
        <v>12630</v>
      </c>
      <c r="F2322" s="140">
        <v>35.25</v>
      </c>
    </row>
    <row r="2323" spans="2:6">
      <c r="B2323" s="139" t="s">
        <v>17899</v>
      </c>
      <c r="C2323" s="131" t="s">
        <v>20530</v>
      </c>
      <c r="D2323" s="131" t="s">
        <v>15028</v>
      </c>
      <c r="E2323" s="131" t="s">
        <v>12630</v>
      </c>
      <c r="F2323" s="140">
        <v>38.99</v>
      </c>
    </row>
    <row r="2324" spans="2:6">
      <c r="B2324" s="139" t="s">
        <v>17900</v>
      </c>
      <c r="C2324" s="131" t="s">
        <v>20531</v>
      </c>
      <c r="D2324" s="131" t="s">
        <v>15029</v>
      </c>
      <c r="E2324" s="131" t="s">
        <v>12630</v>
      </c>
      <c r="F2324" s="140">
        <v>74.010000000000005</v>
      </c>
    </row>
    <row r="2325" spans="2:6">
      <c r="B2325" s="139" t="s">
        <v>17901</v>
      </c>
      <c r="C2325" s="131" t="s">
        <v>20532</v>
      </c>
      <c r="D2325" s="131" t="s">
        <v>15030</v>
      </c>
      <c r="E2325" s="131" t="s">
        <v>12630</v>
      </c>
      <c r="F2325" s="140">
        <v>74.63</v>
      </c>
    </row>
    <row r="2326" spans="2:6">
      <c r="B2326" s="139" t="s">
        <v>17902</v>
      </c>
      <c r="C2326" s="131" t="s">
        <v>20533</v>
      </c>
      <c r="D2326" s="131" t="s">
        <v>15031</v>
      </c>
      <c r="E2326" s="131" t="s">
        <v>12630</v>
      </c>
      <c r="F2326" s="140">
        <v>74.89</v>
      </c>
    </row>
    <row r="2327" spans="2:6">
      <c r="B2327" s="139" t="s">
        <v>17903</v>
      </c>
      <c r="C2327" s="131" t="s">
        <v>20534</v>
      </c>
      <c r="D2327" s="131" t="s">
        <v>15032</v>
      </c>
      <c r="E2327" s="131" t="s">
        <v>12630</v>
      </c>
      <c r="F2327" s="140">
        <v>49.33</v>
      </c>
    </row>
    <row r="2328" spans="2:6">
      <c r="B2328" s="139" t="s">
        <v>17904</v>
      </c>
      <c r="C2328" s="131" t="s">
        <v>20535</v>
      </c>
      <c r="D2328" s="131" t="s">
        <v>15033</v>
      </c>
      <c r="E2328" s="131" t="s">
        <v>12630</v>
      </c>
      <c r="F2328" s="140">
        <v>77.52</v>
      </c>
    </row>
    <row r="2329" spans="2:6">
      <c r="B2329" s="139" t="s">
        <v>17905</v>
      </c>
      <c r="C2329" s="131" t="s">
        <v>20536</v>
      </c>
      <c r="D2329" s="131" t="s">
        <v>15034</v>
      </c>
      <c r="E2329" s="131" t="s">
        <v>12630</v>
      </c>
      <c r="F2329" s="140">
        <v>23</v>
      </c>
    </row>
    <row r="2330" spans="2:6">
      <c r="B2330" s="139" t="s">
        <v>17906</v>
      </c>
      <c r="C2330" s="131" t="s">
        <v>20537</v>
      </c>
      <c r="D2330" s="131" t="s">
        <v>15035</v>
      </c>
      <c r="E2330" s="131" t="s">
        <v>12630</v>
      </c>
      <c r="F2330" s="140">
        <v>84.18</v>
      </c>
    </row>
    <row r="2331" spans="2:6">
      <c r="B2331" s="139" t="s">
        <v>17907</v>
      </c>
      <c r="C2331" s="131" t="s">
        <v>20538</v>
      </c>
      <c r="D2331" s="131" t="s">
        <v>15036</v>
      </c>
      <c r="E2331" s="131" t="s">
        <v>12630</v>
      </c>
      <c r="F2331" s="140">
        <v>30.62</v>
      </c>
    </row>
    <row r="2332" spans="2:6">
      <c r="B2332" s="139" t="s">
        <v>17908</v>
      </c>
      <c r="C2332" s="131" t="s">
        <v>20539</v>
      </c>
      <c r="D2332" s="131" t="s">
        <v>15037</v>
      </c>
      <c r="E2332" s="131" t="s">
        <v>12630</v>
      </c>
      <c r="F2332" s="140">
        <v>36.020000000000003</v>
      </c>
    </row>
    <row r="2333" spans="2:6">
      <c r="B2333" s="139" t="s">
        <v>17909</v>
      </c>
      <c r="C2333" s="131" t="s">
        <v>20540</v>
      </c>
      <c r="D2333" s="131" t="s">
        <v>15038</v>
      </c>
      <c r="E2333" s="131" t="s">
        <v>12630</v>
      </c>
      <c r="F2333" s="140">
        <v>35.25</v>
      </c>
    </row>
    <row r="2334" spans="2:6">
      <c r="B2334" s="139" t="s">
        <v>17910</v>
      </c>
      <c r="C2334" s="131" t="s">
        <v>20541</v>
      </c>
      <c r="D2334" s="131" t="s">
        <v>15039</v>
      </c>
      <c r="E2334" s="131" t="s">
        <v>12630</v>
      </c>
      <c r="F2334" s="140">
        <v>37.14</v>
      </c>
    </row>
    <row r="2335" spans="2:6">
      <c r="B2335" s="139" t="s">
        <v>17911</v>
      </c>
      <c r="C2335" s="131" t="s">
        <v>20542</v>
      </c>
      <c r="D2335" s="131" t="s">
        <v>15040</v>
      </c>
      <c r="E2335" s="131" t="s">
        <v>12630</v>
      </c>
      <c r="F2335" s="140">
        <v>39.520000000000003</v>
      </c>
    </row>
    <row r="2336" spans="2:6">
      <c r="B2336" s="139" t="s">
        <v>17912</v>
      </c>
      <c r="C2336" s="131" t="s">
        <v>20543</v>
      </c>
      <c r="D2336" s="131" t="s">
        <v>15041</v>
      </c>
      <c r="E2336" s="131" t="s">
        <v>12630</v>
      </c>
      <c r="F2336" s="140">
        <v>38.75</v>
      </c>
    </row>
    <row r="2337" spans="2:6">
      <c r="B2337" s="139" t="s">
        <v>17913</v>
      </c>
      <c r="C2337" s="131" t="s">
        <v>20544</v>
      </c>
      <c r="D2337" s="131" t="s">
        <v>15042</v>
      </c>
      <c r="E2337" s="131" t="s">
        <v>12630</v>
      </c>
      <c r="F2337" s="140">
        <v>40.64</v>
      </c>
    </row>
    <row r="2338" spans="2:6">
      <c r="B2338" s="139" t="s">
        <v>17914</v>
      </c>
      <c r="C2338" s="131" t="s">
        <v>20545</v>
      </c>
      <c r="D2338" s="131" t="s">
        <v>15043</v>
      </c>
      <c r="E2338" s="131" t="s">
        <v>12630</v>
      </c>
      <c r="F2338" s="140">
        <v>50.09</v>
      </c>
    </row>
    <row r="2339" spans="2:6">
      <c r="B2339" s="139" t="s">
        <v>17915</v>
      </c>
      <c r="C2339" s="131" t="s">
        <v>20546</v>
      </c>
      <c r="D2339" s="131" t="s">
        <v>15044</v>
      </c>
      <c r="E2339" s="131" t="s">
        <v>12630</v>
      </c>
      <c r="F2339" s="140">
        <v>31.81</v>
      </c>
    </row>
    <row r="2340" spans="2:6">
      <c r="B2340" s="139" t="s">
        <v>17916</v>
      </c>
      <c r="C2340" s="131" t="s">
        <v>20547</v>
      </c>
      <c r="D2340" s="131" t="s">
        <v>15045</v>
      </c>
      <c r="E2340" s="131" t="s">
        <v>12630</v>
      </c>
      <c r="F2340" s="140">
        <v>27.44</v>
      </c>
    </row>
    <row r="2341" spans="2:6">
      <c r="B2341" s="139" t="s">
        <v>17917</v>
      </c>
      <c r="C2341" s="131" t="s">
        <v>20548</v>
      </c>
      <c r="D2341" s="131" t="s">
        <v>15046</v>
      </c>
      <c r="E2341" s="131" t="s">
        <v>12630</v>
      </c>
      <c r="F2341" s="140">
        <v>37.479999999999997</v>
      </c>
    </row>
    <row r="2342" spans="2:6">
      <c r="B2342" s="139" t="s">
        <v>17918</v>
      </c>
      <c r="C2342" s="131" t="s">
        <v>20549</v>
      </c>
      <c r="D2342" s="131" t="s">
        <v>15047</v>
      </c>
      <c r="E2342" s="131" t="s">
        <v>12630</v>
      </c>
      <c r="F2342" s="140">
        <v>36.71</v>
      </c>
    </row>
    <row r="2343" spans="2:6">
      <c r="B2343" s="139" t="s">
        <v>17919</v>
      </c>
      <c r="C2343" s="131" t="s">
        <v>20550</v>
      </c>
      <c r="D2343" s="131" t="s">
        <v>15048</v>
      </c>
      <c r="E2343" s="131" t="s">
        <v>12630</v>
      </c>
      <c r="F2343" s="140">
        <v>38.6</v>
      </c>
    </row>
    <row r="2344" spans="2:6">
      <c r="B2344" s="139" t="s">
        <v>17920</v>
      </c>
      <c r="C2344" s="131" t="s">
        <v>20551</v>
      </c>
      <c r="D2344" s="131" t="s">
        <v>15049</v>
      </c>
      <c r="E2344" s="131" t="s">
        <v>12630</v>
      </c>
      <c r="F2344" s="140">
        <v>29.23</v>
      </c>
    </row>
    <row r="2345" spans="2:6">
      <c r="B2345" s="139" t="s">
        <v>17921</v>
      </c>
      <c r="C2345" s="131" t="s">
        <v>20552</v>
      </c>
      <c r="D2345" s="131" t="s">
        <v>15050</v>
      </c>
      <c r="E2345" s="131" t="s">
        <v>12630</v>
      </c>
      <c r="F2345" s="140">
        <v>40.729999999999997</v>
      </c>
    </row>
    <row r="2346" spans="2:6">
      <c r="B2346" s="139" t="s">
        <v>17922</v>
      </c>
      <c r="C2346" s="131" t="s">
        <v>20553</v>
      </c>
      <c r="D2346" s="131" t="s">
        <v>15051</v>
      </c>
      <c r="E2346" s="131" t="s">
        <v>12630</v>
      </c>
      <c r="F2346" s="140">
        <v>39.96</v>
      </c>
    </row>
    <row r="2347" spans="2:6">
      <c r="B2347" s="139" t="s">
        <v>17923</v>
      </c>
      <c r="C2347" s="131" t="s">
        <v>20554</v>
      </c>
      <c r="D2347" s="131" t="s">
        <v>15052</v>
      </c>
      <c r="E2347" s="131" t="s">
        <v>12630</v>
      </c>
      <c r="F2347" s="140">
        <v>41.85</v>
      </c>
    </row>
    <row r="2348" spans="2:6">
      <c r="B2348" s="139" t="s">
        <v>17924</v>
      </c>
      <c r="C2348" s="131" t="s">
        <v>20555</v>
      </c>
      <c r="D2348" s="131" t="s">
        <v>15053</v>
      </c>
      <c r="E2348" s="131" t="s">
        <v>12630</v>
      </c>
      <c r="F2348" s="140">
        <v>31.01</v>
      </c>
    </row>
    <row r="2349" spans="2:6">
      <c r="B2349" s="139" t="s">
        <v>17925</v>
      </c>
      <c r="C2349" s="131" t="s">
        <v>20556</v>
      </c>
      <c r="D2349" s="131" t="s">
        <v>15054</v>
      </c>
      <c r="E2349" s="131" t="s">
        <v>12630</v>
      </c>
      <c r="F2349" s="140">
        <v>52.49</v>
      </c>
    </row>
    <row r="2350" spans="2:6">
      <c r="B2350" s="139" t="s">
        <v>17926</v>
      </c>
      <c r="C2350" s="131" t="s">
        <v>20557</v>
      </c>
      <c r="D2350" s="131" t="s">
        <v>15055</v>
      </c>
      <c r="E2350" s="131" t="s">
        <v>12630</v>
      </c>
      <c r="F2350" s="140">
        <v>42.27</v>
      </c>
    </row>
    <row r="2351" spans="2:6">
      <c r="B2351" s="139" t="s">
        <v>17927</v>
      </c>
      <c r="C2351" s="131" t="s">
        <v>20558</v>
      </c>
      <c r="D2351" s="131" t="s">
        <v>15056</v>
      </c>
      <c r="E2351" s="131" t="s">
        <v>12630</v>
      </c>
      <c r="F2351" s="140">
        <v>53.48</v>
      </c>
    </row>
    <row r="2352" spans="2:6">
      <c r="B2352" s="139" t="s">
        <v>17928</v>
      </c>
      <c r="C2352" s="131" t="s">
        <v>20559</v>
      </c>
      <c r="D2352" s="131" t="s">
        <v>15057</v>
      </c>
      <c r="E2352" s="131" t="s">
        <v>57</v>
      </c>
      <c r="F2352" s="140">
        <v>2261.9899999999998</v>
      </c>
    </row>
    <row r="2353" spans="2:6">
      <c r="B2353" s="139" t="s">
        <v>17929</v>
      </c>
      <c r="C2353" s="131" t="s">
        <v>12936</v>
      </c>
      <c r="D2353" s="131" t="s">
        <v>15058</v>
      </c>
      <c r="E2353" s="131" t="s">
        <v>12630</v>
      </c>
      <c r="F2353" s="140">
        <v>35.25</v>
      </c>
    </row>
    <row r="2354" spans="2:6">
      <c r="B2354" s="139" t="s">
        <v>17930</v>
      </c>
      <c r="C2354" s="131" t="s">
        <v>20560</v>
      </c>
      <c r="D2354" s="131" t="s">
        <v>15059</v>
      </c>
      <c r="E2354" s="131" t="s">
        <v>12630</v>
      </c>
      <c r="F2354" s="140">
        <v>54.95</v>
      </c>
    </row>
    <row r="2355" spans="2:6">
      <c r="B2355" s="139" t="s">
        <v>17931</v>
      </c>
      <c r="C2355" s="131" t="s">
        <v>12936</v>
      </c>
      <c r="D2355" s="131" t="s">
        <v>15060</v>
      </c>
      <c r="E2355" s="131" t="s">
        <v>12630</v>
      </c>
      <c r="F2355" s="140">
        <v>76.900000000000006</v>
      </c>
    </row>
    <row r="2356" spans="2:6">
      <c r="B2356" s="139" t="s">
        <v>17932</v>
      </c>
      <c r="C2356" s="131" t="s">
        <v>12936</v>
      </c>
      <c r="D2356" s="131" t="s">
        <v>15061</v>
      </c>
      <c r="E2356" s="131" t="s">
        <v>12630</v>
      </c>
      <c r="F2356" s="140">
        <v>83.24</v>
      </c>
    </row>
    <row r="2357" spans="2:6">
      <c r="B2357" s="139" t="s">
        <v>17933</v>
      </c>
      <c r="C2357" s="131" t="s">
        <v>12936</v>
      </c>
      <c r="D2357" s="131" t="s">
        <v>15062</v>
      </c>
      <c r="E2357" s="131" t="s">
        <v>12630</v>
      </c>
      <c r="F2357" s="140">
        <v>61.17</v>
      </c>
    </row>
    <row r="2358" spans="2:6">
      <c r="B2358" s="139" t="s">
        <v>17934</v>
      </c>
      <c r="C2358" s="131" t="s">
        <v>12936</v>
      </c>
      <c r="D2358" s="131" t="s">
        <v>15063</v>
      </c>
      <c r="E2358" s="131" t="s">
        <v>12630</v>
      </c>
      <c r="F2358" s="140">
        <v>40.15</v>
      </c>
    </row>
    <row r="2359" spans="2:6">
      <c r="B2359" s="139" t="s">
        <v>17935</v>
      </c>
      <c r="C2359" s="131" t="s">
        <v>20561</v>
      </c>
      <c r="D2359" s="131" t="s">
        <v>15064</v>
      </c>
      <c r="E2359" s="131" t="s">
        <v>12630</v>
      </c>
      <c r="F2359" s="140">
        <v>117.12</v>
      </c>
    </row>
    <row r="2360" spans="2:6">
      <c r="B2360" s="139" t="s">
        <v>17936</v>
      </c>
      <c r="C2360" s="131" t="s">
        <v>20562</v>
      </c>
      <c r="D2360" s="131" t="s">
        <v>15065</v>
      </c>
      <c r="E2360" s="131" t="s">
        <v>12630</v>
      </c>
      <c r="F2360" s="140">
        <v>60.87</v>
      </c>
    </row>
    <row r="2361" spans="2:6">
      <c r="B2361" s="139" t="s">
        <v>17937</v>
      </c>
      <c r="C2361" s="131" t="s">
        <v>20563</v>
      </c>
      <c r="D2361" s="131" t="s">
        <v>15066</v>
      </c>
      <c r="E2361" s="131" t="s">
        <v>12630</v>
      </c>
      <c r="F2361" s="140">
        <v>60.87</v>
      </c>
    </row>
    <row r="2362" spans="2:6">
      <c r="B2362" s="139" t="s">
        <v>17938</v>
      </c>
      <c r="C2362" s="131" t="s">
        <v>20564</v>
      </c>
      <c r="D2362" s="131" t="s">
        <v>15067</v>
      </c>
      <c r="E2362" s="131" t="s">
        <v>12630</v>
      </c>
      <c r="F2362" s="140">
        <v>89</v>
      </c>
    </row>
    <row r="2363" spans="2:6">
      <c r="B2363" s="139" t="s">
        <v>17939</v>
      </c>
      <c r="C2363" s="131" t="s">
        <v>20565</v>
      </c>
      <c r="D2363" s="131" t="s">
        <v>15068</v>
      </c>
      <c r="E2363" s="131" t="s">
        <v>12630</v>
      </c>
      <c r="F2363" s="140">
        <v>87.31</v>
      </c>
    </row>
    <row r="2364" spans="2:6">
      <c r="B2364" s="139" t="s">
        <v>17940</v>
      </c>
      <c r="C2364" s="131" t="s">
        <v>20566</v>
      </c>
      <c r="D2364" s="131" t="s">
        <v>15069</v>
      </c>
      <c r="E2364" s="131" t="s">
        <v>12630</v>
      </c>
      <c r="F2364" s="140">
        <v>75.56</v>
      </c>
    </row>
    <row r="2365" spans="2:6">
      <c r="B2365" s="139" t="s">
        <v>17941</v>
      </c>
      <c r="C2365" s="131" t="s">
        <v>20567</v>
      </c>
      <c r="D2365" s="131" t="s">
        <v>15070</v>
      </c>
      <c r="E2365" s="131" t="s">
        <v>12630</v>
      </c>
      <c r="F2365" s="140">
        <v>73.87</v>
      </c>
    </row>
    <row r="2366" spans="2:6">
      <c r="B2366" s="139" t="s">
        <v>17942</v>
      </c>
      <c r="C2366" s="131" t="s">
        <v>20568</v>
      </c>
      <c r="D2366" s="131" t="s">
        <v>15071</v>
      </c>
      <c r="E2366" s="131" t="s">
        <v>12630</v>
      </c>
      <c r="F2366" s="140">
        <v>77.099999999999994</v>
      </c>
    </row>
    <row r="2367" spans="2:6">
      <c r="B2367" s="139" t="s">
        <v>17943</v>
      </c>
      <c r="C2367" s="131" t="s">
        <v>20569</v>
      </c>
      <c r="D2367" s="131" t="s">
        <v>15072</v>
      </c>
      <c r="E2367" s="131" t="s">
        <v>12630</v>
      </c>
      <c r="F2367" s="140">
        <v>68.98</v>
      </c>
    </row>
    <row r="2368" spans="2:6">
      <c r="B2368" s="139" t="s">
        <v>17944</v>
      </c>
      <c r="C2368" s="131" t="s">
        <v>20570</v>
      </c>
      <c r="D2368" s="131" t="s">
        <v>15073</v>
      </c>
      <c r="E2368" s="131" t="s">
        <v>12630</v>
      </c>
      <c r="F2368" s="140">
        <v>190.4</v>
      </c>
    </row>
    <row r="2369" spans="2:6">
      <c r="B2369" s="139" t="s">
        <v>17945</v>
      </c>
      <c r="C2369" s="131" t="s">
        <v>20571</v>
      </c>
      <c r="D2369" s="131" t="s">
        <v>15074</v>
      </c>
      <c r="E2369" s="131" t="s">
        <v>12630</v>
      </c>
      <c r="F2369" s="140">
        <v>190.4</v>
      </c>
    </row>
    <row r="2370" spans="2:6">
      <c r="B2370" s="139" t="s">
        <v>17946</v>
      </c>
      <c r="C2370" s="131" t="s">
        <v>20572</v>
      </c>
      <c r="D2370" s="131" t="s">
        <v>15075</v>
      </c>
      <c r="E2370" s="131" t="s">
        <v>12630</v>
      </c>
      <c r="F2370" s="140">
        <v>125.13</v>
      </c>
    </row>
    <row r="2371" spans="2:6">
      <c r="B2371" s="139" t="s">
        <v>17947</v>
      </c>
      <c r="C2371" s="131" t="s">
        <v>20573</v>
      </c>
      <c r="D2371" s="131" t="s">
        <v>15076</v>
      </c>
      <c r="E2371" s="131" t="s">
        <v>12630</v>
      </c>
      <c r="F2371" s="140">
        <v>125.13</v>
      </c>
    </row>
    <row r="2372" spans="2:6">
      <c r="B2372" s="139" t="s">
        <v>17948</v>
      </c>
      <c r="C2372" s="131" t="s">
        <v>20574</v>
      </c>
      <c r="D2372" s="131" t="s">
        <v>15077</v>
      </c>
      <c r="E2372" s="131" t="s">
        <v>12630</v>
      </c>
      <c r="F2372" s="140">
        <v>190.4</v>
      </c>
    </row>
    <row r="2373" spans="2:6">
      <c r="B2373" s="139" t="s">
        <v>17949</v>
      </c>
      <c r="C2373" s="131" t="s">
        <v>20575</v>
      </c>
      <c r="D2373" s="131" t="s">
        <v>15078</v>
      </c>
      <c r="E2373" s="131" t="s">
        <v>12630</v>
      </c>
      <c r="F2373" s="140">
        <v>190.4</v>
      </c>
    </row>
    <row r="2374" spans="2:6">
      <c r="B2374" s="139" t="s">
        <v>17950</v>
      </c>
      <c r="C2374" s="131" t="s">
        <v>20576</v>
      </c>
      <c r="D2374" s="131" t="s">
        <v>15079</v>
      </c>
      <c r="E2374" s="131" t="s">
        <v>12630</v>
      </c>
      <c r="F2374" s="140">
        <v>125.13</v>
      </c>
    </row>
    <row r="2375" spans="2:6">
      <c r="B2375" s="139" t="s">
        <v>17951</v>
      </c>
      <c r="C2375" s="131" t="s">
        <v>20577</v>
      </c>
      <c r="D2375" s="131" t="s">
        <v>15080</v>
      </c>
      <c r="E2375" s="131" t="s">
        <v>12630</v>
      </c>
      <c r="F2375" s="140">
        <v>125.13</v>
      </c>
    </row>
    <row r="2376" spans="2:6">
      <c r="B2376" s="139" t="s">
        <v>17952</v>
      </c>
      <c r="C2376" s="131" t="s">
        <v>20578</v>
      </c>
      <c r="D2376" s="131" t="s">
        <v>15081</v>
      </c>
      <c r="E2376" s="131" t="s">
        <v>12630</v>
      </c>
      <c r="F2376" s="140">
        <v>68.7</v>
      </c>
    </row>
    <row r="2377" spans="2:6">
      <c r="B2377" s="139" t="s">
        <v>17953</v>
      </c>
      <c r="C2377" s="131" t="s">
        <v>20579</v>
      </c>
      <c r="D2377" s="131" t="s">
        <v>15082</v>
      </c>
      <c r="E2377" s="131" t="s">
        <v>12630</v>
      </c>
      <c r="F2377" s="140">
        <v>68.7</v>
      </c>
    </row>
    <row r="2378" spans="2:6">
      <c r="B2378" s="139" t="s">
        <v>17954</v>
      </c>
      <c r="C2378" s="131" t="s">
        <v>20580</v>
      </c>
      <c r="D2378" s="131" t="s">
        <v>15083</v>
      </c>
      <c r="E2378" s="131" t="s">
        <v>12630</v>
      </c>
      <c r="F2378" s="140">
        <v>211.67</v>
      </c>
    </row>
    <row r="2379" spans="2:6">
      <c r="B2379" s="139" t="s">
        <v>17955</v>
      </c>
      <c r="C2379" s="131" t="s">
        <v>20581</v>
      </c>
      <c r="D2379" s="131" t="s">
        <v>15084</v>
      </c>
      <c r="E2379" s="131" t="s">
        <v>12630</v>
      </c>
      <c r="F2379" s="140">
        <v>48.02</v>
      </c>
    </row>
    <row r="2380" spans="2:6">
      <c r="B2380" s="139" t="s">
        <v>17956</v>
      </c>
      <c r="C2380" s="131" t="s">
        <v>20582</v>
      </c>
      <c r="D2380" s="131" t="s">
        <v>15085</v>
      </c>
      <c r="E2380" s="131" t="s">
        <v>12630</v>
      </c>
      <c r="F2380" s="140">
        <v>51.11</v>
      </c>
    </row>
    <row r="2381" spans="2:6">
      <c r="B2381" s="139" t="s">
        <v>17957</v>
      </c>
      <c r="C2381" s="131" t="s">
        <v>20583</v>
      </c>
      <c r="D2381" s="131" t="s">
        <v>15086</v>
      </c>
      <c r="E2381" s="131" t="s">
        <v>12630</v>
      </c>
      <c r="F2381" s="140">
        <v>14.5</v>
      </c>
    </row>
    <row r="2382" spans="2:6">
      <c r="B2382" s="139" t="s">
        <v>17958</v>
      </c>
      <c r="C2382" s="131" t="s">
        <v>20584</v>
      </c>
      <c r="D2382" s="131" t="s">
        <v>15087</v>
      </c>
      <c r="E2382" s="131" t="s">
        <v>12630</v>
      </c>
      <c r="F2382" s="140">
        <v>30</v>
      </c>
    </row>
    <row r="2383" spans="2:6">
      <c r="B2383" s="139" t="s">
        <v>17959</v>
      </c>
      <c r="C2383" s="131" t="s">
        <v>20585</v>
      </c>
      <c r="D2383" s="131" t="s">
        <v>15088</v>
      </c>
      <c r="E2383" s="131" t="s">
        <v>12630</v>
      </c>
      <c r="F2383" s="140">
        <v>23.97</v>
      </c>
    </row>
    <row r="2384" spans="2:6">
      <c r="B2384" s="139" t="s">
        <v>17960</v>
      </c>
      <c r="C2384" s="131" t="s">
        <v>20586</v>
      </c>
      <c r="D2384" s="131" t="s">
        <v>15089</v>
      </c>
      <c r="E2384" s="131" t="s">
        <v>12630</v>
      </c>
      <c r="F2384" s="140">
        <v>15.16</v>
      </c>
    </row>
    <row r="2385" spans="2:6">
      <c r="B2385" s="139" t="s">
        <v>17961</v>
      </c>
      <c r="C2385" s="131" t="s">
        <v>20587</v>
      </c>
      <c r="D2385" s="131" t="s">
        <v>15090</v>
      </c>
      <c r="E2385" s="131" t="s">
        <v>12630</v>
      </c>
      <c r="F2385" s="140">
        <v>40.57</v>
      </c>
    </row>
    <row r="2386" spans="2:6">
      <c r="B2386" s="139" t="s">
        <v>17962</v>
      </c>
      <c r="C2386" s="131" t="s">
        <v>20588</v>
      </c>
      <c r="D2386" s="131" t="s">
        <v>15091</v>
      </c>
      <c r="E2386" s="131" t="s">
        <v>12630</v>
      </c>
      <c r="F2386" s="140">
        <v>28.01</v>
      </c>
    </row>
    <row r="2387" spans="2:6">
      <c r="B2387" s="139" t="s">
        <v>17963</v>
      </c>
      <c r="C2387" s="131" t="s">
        <v>20589</v>
      </c>
      <c r="D2387" s="131" t="s">
        <v>15092</v>
      </c>
      <c r="E2387" s="131" t="s">
        <v>12630</v>
      </c>
      <c r="F2387" s="140">
        <v>37.9</v>
      </c>
    </row>
    <row r="2388" spans="2:6">
      <c r="B2388" s="139" t="s">
        <v>17964</v>
      </c>
      <c r="C2388" s="131" t="s">
        <v>20590</v>
      </c>
      <c r="D2388" s="131" t="s">
        <v>15093</v>
      </c>
      <c r="E2388" s="131" t="s">
        <v>12630</v>
      </c>
      <c r="F2388" s="140">
        <v>38.64</v>
      </c>
    </row>
    <row r="2389" spans="2:6">
      <c r="B2389" s="139" t="s">
        <v>17965</v>
      </c>
      <c r="C2389" s="131" t="s">
        <v>20591</v>
      </c>
      <c r="D2389" s="131" t="s">
        <v>15094</v>
      </c>
      <c r="E2389" s="131" t="s">
        <v>12630</v>
      </c>
      <c r="F2389" s="140">
        <v>39.69</v>
      </c>
    </row>
    <row r="2390" spans="2:6">
      <c r="B2390" s="139" t="s">
        <v>17966</v>
      </c>
      <c r="C2390" s="131" t="s">
        <v>20592</v>
      </c>
      <c r="D2390" s="131" t="s">
        <v>15095</v>
      </c>
      <c r="E2390" s="131" t="s">
        <v>12630</v>
      </c>
      <c r="F2390" s="140">
        <v>45.98</v>
      </c>
    </row>
    <row r="2391" spans="2:6">
      <c r="B2391" s="139" t="s">
        <v>17967</v>
      </c>
      <c r="C2391" s="131" t="s">
        <v>20593</v>
      </c>
      <c r="D2391" s="131" t="s">
        <v>15096</v>
      </c>
      <c r="E2391" s="131" t="s">
        <v>12630</v>
      </c>
      <c r="F2391" s="140">
        <v>54.01</v>
      </c>
    </row>
    <row r="2392" spans="2:6">
      <c r="B2392" s="139" t="s">
        <v>17968</v>
      </c>
      <c r="C2392" s="131" t="s">
        <v>20594</v>
      </c>
      <c r="D2392" s="131" t="s">
        <v>15097</v>
      </c>
      <c r="E2392" s="131" t="s">
        <v>12630</v>
      </c>
      <c r="F2392" s="140">
        <v>71.31</v>
      </c>
    </row>
    <row r="2393" spans="2:6">
      <c r="B2393" s="139" t="s">
        <v>17969</v>
      </c>
      <c r="C2393" s="131" t="s">
        <v>20595</v>
      </c>
      <c r="D2393" s="131" t="s">
        <v>15098</v>
      </c>
      <c r="E2393" s="131" t="s">
        <v>12630</v>
      </c>
      <c r="F2393" s="140">
        <v>203.29</v>
      </c>
    </row>
    <row r="2394" spans="2:6">
      <c r="B2394" s="139" t="s">
        <v>17970</v>
      </c>
      <c r="C2394" s="131" t="s">
        <v>20596</v>
      </c>
      <c r="D2394" s="131" t="s">
        <v>15099</v>
      </c>
      <c r="E2394" s="131" t="s">
        <v>12630</v>
      </c>
      <c r="F2394" s="140">
        <v>75.319999999999993</v>
      </c>
    </row>
    <row r="2395" spans="2:6">
      <c r="B2395" s="139" t="s">
        <v>17971</v>
      </c>
      <c r="C2395" s="131" t="s">
        <v>20597</v>
      </c>
      <c r="D2395" s="131" t="s">
        <v>15100</v>
      </c>
      <c r="E2395" s="131" t="s">
        <v>12630</v>
      </c>
      <c r="F2395" s="140">
        <v>73.22</v>
      </c>
    </row>
    <row r="2396" spans="2:6">
      <c r="B2396" s="139" t="s">
        <v>17972</v>
      </c>
      <c r="C2396" s="131" t="s">
        <v>20598</v>
      </c>
      <c r="D2396" s="131" t="s">
        <v>15101</v>
      </c>
      <c r="E2396" s="131" t="s">
        <v>12630</v>
      </c>
      <c r="F2396" s="140">
        <v>55.9</v>
      </c>
    </row>
    <row r="2397" spans="2:6">
      <c r="B2397" s="139" t="s">
        <v>17973</v>
      </c>
      <c r="C2397" s="131" t="s">
        <v>20599</v>
      </c>
      <c r="D2397" s="131" t="s">
        <v>15102</v>
      </c>
      <c r="E2397" s="131" t="s">
        <v>12630</v>
      </c>
      <c r="F2397" s="140">
        <v>82.15</v>
      </c>
    </row>
    <row r="2398" spans="2:6">
      <c r="B2398" s="139" t="s">
        <v>12413</v>
      </c>
      <c r="C2398" s="131" t="s">
        <v>20600</v>
      </c>
      <c r="D2398" s="131" t="s">
        <v>15103</v>
      </c>
      <c r="E2398" s="131" t="s">
        <v>12630</v>
      </c>
      <c r="F2398" s="140">
        <v>76.900000000000006</v>
      </c>
    </row>
    <row r="2399" spans="2:6">
      <c r="B2399" s="139" t="s">
        <v>17974</v>
      </c>
      <c r="C2399" s="131" t="s">
        <v>20601</v>
      </c>
      <c r="D2399" s="131" t="s">
        <v>15104</v>
      </c>
      <c r="E2399" s="131" t="s">
        <v>12630</v>
      </c>
      <c r="F2399" s="140">
        <v>58.52</v>
      </c>
    </row>
    <row r="2400" spans="2:6">
      <c r="B2400" s="139" t="s">
        <v>17975</v>
      </c>
      <c r="C2400" s="131" t="s">
        <v>20602</v>
      </c>
      <c r="D2400" s="131" t="s">
        <v>15105</v>
      </c>
      <c r="E2400" s="131" t="s">
        <v>12630</v>
      </c>
      <c r="F2400" s="140">
        <v>186.09</v>
      </c>
    </row>
    <row r="2401" spans="2:6">
      <c r="B2401" s="139" t="s">
        <v>17976</v>
      </c>
      <c r="C2401" s="131" t="s">
        <v>20603</v>
      </c>
      <c r="D2401" s="131" t="s">
        <v>15106</v>
      </c>
      <c r="E2401" s="131" t="s">
        <v>12630</v>
      </c>
      <c r="F2401" s="140">
        <v>238.26</v>
      </c>
    </row>
    <row r="2402" spans="2:6">
      <c r="B2402" s="139" t="s">
        <v>17977</v>
      </c>
      <c r="C2402" s="131" t="s">
        <v>20604</v>
      </c>
      <c r="D2402" s="131" t="s">
        <v>15107</v>
      </c>
      <c r="E2402" s="131" t="s">
        <v>12630</v>
      </c>
      <c r="F2402" s="140">
        <v>57.45</v>
      </c>
    </row>
    <row r="2403" spans="2:6">
      <c r="B2403" s="139" t="s">
        <v>17978</v>
      </c>
      <c r="C2403" s="131" t="s">
        <v>20605</v>
      </c>
      <c r="D2403" s="131" t="s">
        <v>15108</v>
      </c>
      <c r="E2403" s="131" t="s">
        <v>12630</v>
      </c>
      <c r="F2403" s="140">
        <v>71.45</v>
      </c>
    </row>
    <row r="2404" spans="2:6">
      <c r="B2404" s="139" t="s">
        <v>17979</v>
      </c>
      <c r="C2404" s="131" t="s">
        <v>20606</v>
      </c>
      <c r="D2404" s="131" t="s">
        <v>15109</v>
      </c>
      <c r="E2404" s="131" t="s">
        <v>12630</v>
      </c>
      <c r="F2404" s="140">
        <v>125.67</v>
      </c>
    </row>
    <row r="2405" spans="2:6">
      <c r="B2405" s="139" t="s">
        <v>17980</v>
      </c>
      <c r="C2405" s="131" t="s">
        <v>20607</v>
      </c>
      <c r="D2405" s="131" t="s">
        <v>15110</v>
      </c>
      <c r="E2405" s="131" t="s">
        <v>12630</v>
      </c>
      <c r="F2405" s="140">
        <v>100.8</v>
      </c>
    </row>
    <row r="2406" spans="2:6">
      <c r="B2406" s="139" t="s">
        <v>17981</v>
      </c>
      <c r="C2406" s="131" t="s">
        <v>20608</v>
      </c>
      <c r="D2406" s="131" t="s">
        <v>15111</v>
      </c>
      <c r="E2406" s="131" t="s">
        <v>12630</v>
      </c>
      <c r="F2406" s="140">
        <v>110.23</v>
      </c>
    </row>
    <row r="2407" spans="2:6">
      <c r="B2407" s="139" t="s">
        <v>17982</v>
      </c>
      <c r="C2407" s="131" t="s">
        <v>20609</v>
      </c>
      <c r="D2407" s="131" t="s">
        <v>15112</v>
      </c>
      <c r="E2407" s="131" t="s">
        <v>12630</v>
      </c>
      <c r="F2407" s="140">
        <v>85.36</v>
      </c>
    </row>
    <row r="2408" spans="2:6">
      <c r="B2408" s="139">
        <v>352</v>
      </c>
      <c r="C2408" s="131" t="s">
        <v>12936</v>
      </c>
      <c r="D2408" s="131" t="s">
        <v>15113</v>
      </c>
      <c r="E2408" s="131" t="s">
        <v>12950</v>
      </c>
      <c r="F2408" s="140"/>
    </row>
    <row r="2409" spans="2:6">
      <c r="B2409" s="139" t="s">
        <v>17983</v>
      </c>
      <c r="C2409" s="131" t="s">
        <v>20610</v>
      </c>
      <c r="D2409" s="131" t="s">
        <v>15114</v>
      </c>
      <c r="E2409" s="131" t="s">
        <v>12941</v>
      </c>
      <c r="F2409" s="140">
        <v>7.23</v>
      </c>
    </row>
    <row r="2410" spans="2:6">
      <c r="B2410" s="139" t="s">
        <v>17984</v>
      </c>
      <c r="C2410" s="131" t="s">
        <v>20611</v>
      </c>
      <c r="D2410" s="131" t="s">
        <v>15115</v>
      </c>
      <c r="E2410" s="131" t="s">
        <v>12941</v>
      </c>
      <c r="F2410" s="140">
        <v>7.6</v>
      </c>
    </row>
    <row r="2411" spans="2:6">
      <c r="B2411" s="139" t="s">
        <v>17985</v>
      </c>
      <c r="C2411" s="131" t="s">
        <v>20612</v>
      </c>
      <c r="D2411" s="131" t="s">
        <v>15116</v>
      </c>
      <c r="E2411" s="131" t="s">
        <v>12941</v>
      </c>
      <c r="F2411" s="140">
        <v>42.4</v>
      </c>
    </row>
    <row r="2412" spans="2:6">
      <c r="B2412" s="139" t="s">
        <v>17986</v>
      </c>
      <c r="C2412" s="131" t="s">
        <v>20613</v>
      </c>
      <c r="D2412" s="131" t="s">
        <v>15117</v>
      </c>
      <c r="E2412" s="131" t="s">
        <v>12941</v>
      </c>
      <c r="F2412" s="140">
        <v>46.4</v>
      </c>
    </row>
    <row r="2413" spans="2:6">
      <c r="B2413" s="139" t="s">
        <v>17987</v>
      </c>
      <c r="C2413" s="131" t="s">
        <v>20614</v>
      </c>
      <c r="D2413" s="131" t="s">
        <v>15118</v>
      </c>
      <c r="E2413" s="131" t="s">
        <v>12941</v>
      </c>
      <c r="F2413" s="140">
        <v>44.7</v>
      </c>
    </row>
    <row r="2414" spans="2:6">
      <c r="B2414" s="139" t="s">
        <v>17988</v>
      </c>
      <c r="C2414" s="131" t="s">
        <v>20615</v>
      </c>
      <c r="D2414" s="131" t="s">
        <v>15119</v>
      </c>
      <c r="E2414" s="131" t="s">
        <v>12941</v>
      </c>
      <c r="F2414" s="140">
        <v>738.57</v>
      </c>
    </row>
    <row r="2415" spans="2:6">
      <c r="B2415" s="139" t="s">
        <v>17989</v>
      </c>
      <c r="C2415" s="131" t="s">
        <v>20616</v>
      </c>
      <c r="D2415" s="131" t="s">
        <v>15120</v>
      </c>
      <c r="E2415" s="131" t="s">
        <v>12941</v>
      </c>
      <c r="F2415" s="140">
        <v>14.08</v>
      </c>
    </row>
    <row r="2416" spans="2:6">
      <c r="B2416" s="139" t="s">
        <v>17990</v>
      </c>
      <c r="C2416" s="131" t="s">
        <v>20617</v>
      </c>
      <c r="D2416" s="131" t="s">
        <v>15121</v>
      </c>
      <c r="E2416" s="131" t="s">
        <v>12941</v>
      </c>
      <c r="F2416" s="140">
        <v>14.08</v>
      </c>
    </row>
    <row r="2417" spans="2:6">
      <c r="B2417" s="139" t="s">
        <v>17991</v>
      </c>
      <c r="C2417" s="131" t="s">
        <v>20618</v>
      </c>
      <c r="D2417" s="131" t="s">
        <v>15122</v>
      </c>
      <c r="E2417" s="131" t="s">
        <v>12941</v>
      </c>
      <c r="F2417" s="140">
        <v>597.38</v>
      </c>
    </row>
    <row r="2418" spans="2:6">
      <c r="B2418" s="139" t="s">
        <v>17992</v>
      </c>
      <c r="C2418" s="131" t="s">
        <v>20619</v>
      </c>
      <c r="D2418" s="131" t="s">
        <v>15123</v>
      </c>
      <c r="E2418" s="131" t="s">
        <v>13129</v>
      </c>
      <c r="F2418" s="140">
        <v>844.26</v>
      </c>
    </row>
    <row r="2419" spans="2:6">
      <c r="B2419" s="139" t="s">
        <v>17993</v>
      </c>
      <c r="C2419" s="131" t="s">
        <v>20620</v>
      </c>
      <c r="D2419" s="131" t="s">
        <v>15124</v>
      </c>
      <c r="E2419" s="131" t="s">
        <v>12941</v>
      </c>
      <c r="F2419" s="140">
        <v>184.34</v>
      </c>
    </row>
    <row r="2420" spans="2:6">
      <c r="B2420" s="139" t="s">
        <v>17994</v>
      </c>
      <c r="C2420" s="131" t="s">
        <v>20621</v>
      </c>
      <c r="D2420" s="131" t="s">
        <v>15125</v>
      </c>
      <c r="E2420" s="131" t="s">
        <v>12941</v>
      </c>
      <c r="F2420" s="140">
        <v>54.4</v>
      </c>
    </row>
    <row r="2421" spans="2:6">
      <c r="B2421" s="139" t="s">
        <v>17995</v>
      </c>
      <c r="C2421" s="131" t="s">
        <v>20622</v>
      </c>
      <c r="D2421" s="131" t="s">
        <v>15126</v>
      </c>
      <c r="E2421" s="131" t="s">
        <v>12941</v>
      </c>
      <c r="F2421" s="140">
        <v>64.59</v>
      </c>
    </row>
    <row r="2422" spans="2:6">
      <c r="B2422" s="139" t="s">
        <v>17996</v>
      </c>
      <c r="C2422" s="131" t="s">
        <v>20623</v>
      </c>
      <c r="D2422" s="131" t="s">
        <v>15127</v>
      </c>
      <c r="E2422" s="131" t="s">
        <v>12393</v>
      </c>
      <c r="F2422" s="140">
        <v>435.26</v>
      </c>
    </row>
    <row r="2423" spans="2:6">
      <c r="B2423" s="139" t="s">
        <v>17997</v>
      </c>
      <c r="C2423" s="131" t="s">
        <v>20624</v>
      </c>
      <c r="D2423" s="131" t="s">
        <v>15128</v>
      </c>
      <c r="E2423" s="131" t="s">
        <v>12941</v>
      </c>
      <c r="F2423" s="140">
        <v>435.26</v>
      </c>
    </row>
    <row r="2424" spans="2:6">
      <c r="B2424" s="139">
        <v>353</v>
      </c>
      <c r="C2424" s="131" t="s">
        <v>12936</v>
      </c>
      <c r="D2424" s="131" t="s">
        <v>15129</v>
      </c>
      <c r="E2424" s="131" t="s">
        <v>12950</v>
      </c>
      <c r="F2424" s="140"/>
    </row>
    <row r="2425" spans="2:6">
      <c r="B2425" s="139" t="s">
        <v>17998</v>
      </c>
      <c r="C2425" s="131" t="s">
        <v>20625</v>
      </c>
      <c r="D2425" s="131" t="s">
        <v>15130</v>
      </c>
      <c r="E2425" s="131" t="s">
        <v>12808</v>
      </c>
      <c r="F2425" s="140">
        <v>19.09</v>
      </c>
    </row>
    <row r="2426" spans="2:6">
      <c r="B2426" s="139" t="s">
        <v>17999</v>
      </c>
      <c r="C2426" s="131" t="s">
        <v>20626</v>
      </c>
      <c r="D2426" s="131" t="s">
        <v>15131</v>
      </c>
      <c r="E2426" s="131" t="s">
        <v>12808</v>
      </c>
      <c r="F2426" s="140">
        <v>99.08</v>
      </c>
    </row>
    <row r="2427" spans="2:6">
      <c r="B2427" s="139" t="s">
        <v>18000</v>
      </c>
      <c r="C2427" s="131" t="s">
        <v>20627</v>
      </c>
      <c r="D2427" s="131" t="s">
        <v>15132</v>
      </c>
      <c r="E2427" s="131" t="s">
        <v>12808</v>
      </c>
      <c r="F2427" s="140">
        <v>52.31</v>
      </c>
    </row>
    <row r="2428" spans="2:6">
      <c r="B2428" s="139" t="s">
        <v>18001</v>
      </c>
      <c r="C2428" s="131" t="s">
        <v>20628</v>
      </c>
      <c r="D2428" s="131" t="s">
        <v>15133</v>
      </c>
      <c r="E2428" s="131" t="s">
        <v>12808</v>
      </c>
      <c r="F2428" s="140">
        <v>63.02</v>
      </c>
    </row>
    <row r="2429" spans="2:6">
      <c r="B2429" s="139" t="s">
        <v>18002</v>
      </c>
      <c r="C2429" s="131" t="s">
        <v>20629</v>
      </c>
      <c r="D2429" s="131" t="s">
        <v>15134</v>
      </c>
      <c r="E2429" s="131" t="s">
        <v>12808</v>
      </c>
      <c r="F2429" s="140">
        <v>68.42</v>
      </c>
    </row>
    <row r="2430" spans="2:6">
      <c r="B2430" s="139" t="s">
        <v>18003</v>
      </c>
      <c r="C2430" s="131" t="s">
        <v>20630</v>
      </c>
      <c r="D2430" s="131" t="s">
        <v>15135</v>
      </c>
      <c r="E2430" s="131" t="s">
        <v>12808</v>
      </c>
      <c r="F2430" s="140">
        <v>77.13</v>
      </c>
    </row>
    <row r="2431" spans="2:6">
      <c r="B2431" s="139" t="s">
        <v>18004</v>
      </c>
      <c r="C2431" s="131" t="s">
        <v>20631</v>
      </c>
      <c r="D2431" s="131" t="s">
        <v>15136</v>
      </c>
      <c r="E2431" s="131" t="s">
        <v>12808</v>
      </c>
      <c r="F2431" s="140">
        <v>82.12</v>
      </c>
    </row>
    <row r="2432" spans="2:6">
      <c r="B2432" s="139" t="s">
        <v>18005</v>
      </c>
      <c r="C2432" s="131" t="s">
        <v>20632</v>
      </c>
      <c r="D2432" s="131" t="s">
        <v>15137</v>
      </c>
      <c r="E2432" s="131" t="s">
        <v>12808</v>
      </c>
      <c r="F2432" s="140">
        <v>89.18</v>
      </c>
    </row>
    <row r="2433" spans="2:6">
      <c r="B2433" s="139" t="s">
        <v>18006</v>
      </c>
      <c r="C2433" s="131" t="s">
        <v>20633</v>
      </c>
      <c r="D2433" s="131" t="s">
        <v>15138</v>
      </c>
      <c r="E2433" s="131" t="s">
        <v>12808</v>
      </c>
      <c r="F2433" s="140">
        <v>49.04</v>
      </c>
    </row>
    <row r="2434" spans="2:6">
      <c r="B2434" s="139" t="s">
        <v>18007</v>
      </c>
      <c r="C2434" s="131" t="s">
        <v>20634</v>
      </c>
      <c r="D2434" s="131" t="s">
        <v>15139</v>
      </c>
      <c r="E2434" s="131" t="s">
        <v>12808</v>
      </c>
      <c r="F2434" s="140">
        <v>59.02</v>
      </c>
    </row>
    <row r="2435" spans="2:6">
      <c r="B2435" s="139" t="s">
        <v>18008</v>
      </c>
      <c r="C2435" s="131" t="s">
        <v>20635</v>
      </c>
      <c r="D2435" s="131" t="s">
        <v>15140</v>
      </c>
      <c r="E2435" s="131" t="s">
        <v>12808</v>
      </c>
      <c r="F2435" s="140">
        <v>63.47</v>
      </c>
    </row>
    <row r="2436" spans="2:6">
      <c r="B2436" s="139" t="s">
        <v>18009</v>
      </c>
      <c r="C2436" s="131" t="s">
        <v>20636</v>
      </c>
      <c r="D2436" s="131" t="s">
        <v>15141</v>
      </c>
      <c r="E2436" s="131" t="s">
        <v>12808</v>
      </c>
      <c r="F2436" s="140">
        <v>65.5</v>
      </c>
    </row>
    <row r="2437" spans="2:6">
      <c r="B2437" s="139" t="s">
        <v>18010</v>
      </c>
      <c r="C2437" s="131" t="s">
        <v>20637</v>
      </c>
      <c r="D2437" s="131" t="s">
        <v>15142</v>
      </c>
      <c r="E2437" s="131" t="s">
        <v>12808</v>
      </c>
      <c r="F2437" s="140">
        <v>70.599999999999994</v>
      </c>
    </row>
    <row r="2438" spans="2:6">
      <c r="B2438" s="139" t="s">
        <v>18011</v>
      </c>
      <c r="C2438" s="131" t="s">
        <v>20638</v>
      </c>
      <c r="D2438" s="131" t="s">
        <v>15143</v>
      </c>
      <c r="E2438" s="131" t="s">
        <v>12808</v>
      </c>
      <c r="F2438" s="140">
        <v>74.61</v>
      </c>
    </row>
    <row r="2439" spans="2:6">
      <c r="B2439" s="139" t="s">
        <v>18012</v>
      </c>
      <c r="C2439" s="131" t="s">
        <v>20639</v>
      </c>
      <c r="D2439" s="131" t="s">
        <v>15144</v>
      </c>
      <c r="E2439" s="131" t="s">
        <v>12808</v>
      </c>
      <c r="F2439" s="140">
        <v>80.27</v>
      </c>
    </row>
    <row r="2440" spans="2:6">
      <c r="B2440" s="139" t="s">
        <v>18013</v>
      </c>
      <c r="C2440" s="131" t="s">
        <v>20640</v>
      </c>
      <c r="D2440" s="131" t="s">
        <v>15145</v>
      </c>
      <c r="E2440" s="131" t="s">
        <v>12808</v>
      </c>
      <c r="F2440" s="140">
        <v>46.09</v>
      </c>
    </row>
    <row r="2441" spans="2:6">
      <c r="B2441" s="139" t="s">
        <v>18014</v>
      </c>
      <c r="C2441" s="131" t="s">
        <v>20641</v>
      </c>
      <c r="D2441" s="131" t="s">
        <v>15146</v>
      </c>
      <c r="E2441" s="131" t="s">
        <v>12808</v>
      </c>
      <c r="F2441" s="140">
        <v>55.45</v>
      </c>
    </row>
    <row r="2442" spans="2:6">
      <c r="B2442" s="139" t="s">
        <v>18015</v>
      </c>
      <c r="C2442" s="131" t="s">
        <v>20642</v>
      </c>
      <c r="D2442" s="131" t="s">
        <v>15147</v>
      </c>
      <c r="E2442" s="131" t="s">
        <v>12808</v>
      </c>
      <c r="F2442" s="140">
        <v>59.02</v>
      </c>
    </row>
    <row r="2443" spans="2:6">
      <c r="B2443" s="139" t="s">
        <v>18016</v>
      </c>
      <c r="C2443" s="131" t="s">
        <v>20643</v>
      </c>
      <c r="D2443" s="131" t="s">
        <v>15148</v>
      </c>
      <c r="E2443" s="131" t="s">
        <v>12808</v>
      </c>
      <c r="F2443" s="140">
        <v>64.709999999999994</v>
      </c>
    </row>
    <row r="2444" spans="2:6">
      <c r="B2444" s="139" t="s">
        <v>18017</v>
      </c>
      <c r="C2444" s="131" t="s">
        <v>20644</v>
      </c>
      <c r="D2444" s="131" t="s">
        <v>15149</v>
      </c>
      <c r="E2444" s="131" t="s">
        <v>12808</v>
      </c>
      <c r="F2444" s="140">
        <v>67.930000000000007</v>
      </c>
    </row>
    <row r="2445" spans="2:6">
      <c r="B2445" s="139" t="s">
        <v>18018</v>
      </c>
      <c r="C2445" s="131" t="s">
        <v>20645</v>
      </c>
      <c r="D2445" s="131" t="s">
        <v>15150</v>
      </c>
      <c r="E2445" s="131" t="s">
        <v>12808</v>
      </c>
      <c r="F2445" s="140">
        <v>52.62</v>
      </c>
    </row>
    <row r="2446" spans="2:6">
      <c r="B2446" s="139" t="s">
        <v>18019</v>
      </c>
      <c r="C2446" s="131" t="s">
        <v>20646</v>
      </c>
      <c r="D2446" s="131" t="s">
        <v>15151</v>
      </c>
      <c r="E2446" s="131" t="s">
        <v>12808</v>
      </c>
      <c r="F2446" s="140">
        <v>55.94</v>
      </c>
    </row>
    <row r="2447" spans="2:6">
      <c r="B2447" s="139" t="s">
        <v>18020</v>
      </c>
      <c r="C2447" s="131" t="s">
        <v>20647</v>
      </c>
      <c r="D2447" s="131" t="s">
        <v>15152</v>
      </c>
      <c r="E2447" s="131" t="s">
        <v>12808</v>
      </c>
      <c r="F2447" s="140">
        <v>53.27</v>
      </c>
    </row>
    <row r="2448" spans="2:6">
      <c r="B2448" s="139" t="s">
        <v>18021</v>
      </c>
      <c r="C2448" s="131" t="s">
        <v>20648</v>
      </c>
      <c r="D2448" s="131" t="s">
        <v>15153</v>
      </c>
      <c r="E2448" s="131" t="s">
        <v>12808</v>
      </c>
      <c r="F2448" s="140">
        <v>197.62</v>
      </c>
    </row>
    <row r="2449" spans="2:6">
      <c r="B2449" s="139" t="s">
        <v>18022</v>
      </c>
      <c r="C2449" s="131" t="s">
        <v>20649</v>
      </c>
      <c r="D2449" s="131" t="s">
        <v>15154</v>
      </c>
      <c r="E2449" s="131" t="s">
        <v>12941</v>
      </c>
      <c r="F2449" s="140">
        <v>32.99</v>
      </c>
    </row>
    <row r="2450" spans="2:6">
      <c r="B2450" s="139" t="s">
        <v>18023</v>
      </c>
      <c r="C2450" s="131" t="s">
        <v>20650</v>
      </c>
      <c r="D2450" s="131" t="s">
        <v>15155</v>
      </c>
      <c r="E2450" s="131" t="s">
        <v>12941</v>
      </c>
      <c r="F2450" s="140">
        <v>49.97</v>
      </c>
    </row>
    <row r="2451" spans="2:6">
      <c r="B2451" s="139" t="s">
        <v>18024</v>
      </c>
      <c r="C2451" s="131" t="s">
        <v>20651</v>
      </c>
      <c r="D2451" s="131" t="s">
        <v>15156</v>
      </c>
      <c r="E2451" s="131" t="s">
        <v>12941</v>
      </c>
      <c r="F2451" s="140">
        <v>30.96</v>
      </c>
    </row>
    <row r="2452" spans="2:6">
      <c r="B2452" s="139" t="s">
        <v>18025</v>
      </c>
      <c r="C2452" s="131" t="s">
        <v>20652</v>
      </c>
      <c r="D2452" s="131" t="s">
        <v>15157</v>
      </c>
      <c r="E2452" s="131" t="s">
        <v>12808</v>
      </c>
      <c r="F2452" s="140">
        <v>24.43</v>
      </c>
    </row>
    <row r="2453" spans="2:6">
      <c r="B2453" s="139" t="s">
        <v>18026</v>
      </c>
      <c r="C2453" s="131" t="s">
        <v>20653</v>
      </c>
      <c r="D2453" s="131" t="s">
        <v>15158</v>
      </c>
      <c r="E2453" s="131" t="s">
        <v>12808</v>
      </c>
      <c r="F2453" s="140">
        <v>26.66</v>
      </c>
    </row>
    <row r="2454" spans="2:6">
      <c r="B2454" s="139" t="s">
        <v>18027</v>
      </c>
      <c r="C2454" s="131" t="s">
        <v>20654</v>
      </c>
      <c r="D2454" s="131" t="s">
        <v>15159</v>
      </c>
      <c r="E2454" s="131" t="s">
        <v>12808</v>
      </c>
      <c r="F2454" s="140">
        <v>28.89</v>
      </c>
    </row>
    <row r="2455" spans="2:6">
      <c r="B2455" s="139" t="s">
        <v>18028</v>
      </c>
      <c r="C2455" s="131" t="s">
        <v>20655</v>
      </c>
      <c r="D2455" s="131" t="s">
        <v>15160</v>
      </c>
      <c r="E2455" s="131" t="s">
        <v>12808</v>
      </c>
      <c r="F2455" s="140">
        <v>32.450000000000003</v>
      </c>
    </row>
    <row r="2456" spans="2:6">
      <c r="B2456" s="139" t="s">
        <v>18029</v>
      </c>
      <c r="C2456" s="131" t="s">
        <v>20656</v>
      </c>
      <c r="D2456" s="131" t="s">
        <v>15161</v>
      </c>
      <c r="E2456" s="131" t="s">
        <v>12808</v>
      </c>
      <c r="F2456" s="140">
        <v>40.020000000000003</v>
      </c>
    </row>
    <row r="2457" spans="2:6">
      <c r="B2457" s="139" t="s">
        <v>18030</v>
      </c>
      <c r="C2457" s="131" t="s">
        <v>20657</v>
      </c>
      <c r="D2457" s="131" t="s">
        <v>15162</v>
      </c>
      <c r="E2457" s="131" t="s">
        <v>12808</v>
      </c>
      <c r="F2457" s="140">
        <v>44.48</v>
      </c>
    </row>
    <row r="2458" spans="2:6">
      <c r="B2458" s="139" t="s">
        <v>18031</v>
      </c>
      <c r="C2458" s="131" t="s">
        <v>20658</v>
      </c>
      <c r="D2458" s="131" t="s">
        <v>15163</v>
      </c>
      <c r="E2458" s="131" t="s">
        <v>12808</v>
      </c>
      <c r="F2458" s="140">
        <v>48.93</v>
      </c>
    </row>
    <row r="2459" spans="2:6">
      <c r="B2459" s="139" t="s">
        <v>18032</v>
      </c>
      <c r="C2459" s="131" t="s">
        <v>20659</v>
      </c>
      <c r="D2459" s="131" t="s">
        <v>15164</v>
      </c>
      <c r="E2459" s="131" t="s">
        <v>12808</v>
      </c>
      <c r="F2459" s="140">
        <v>23.09</v>
      </c>
    </row>
    <row r="2460" spans="2:6">
      <c r="B2460" s="139" t="s">
        <v>18033</v>
      </c>
      <c r="C2460" s="131" t="s">
        <v>20660</v>
      </c>
      <c r="D2460" s="131" t="s">
        <v>15165</v>
      </c>
      <c r="E2460" s="131" t="s">
        <v>12808</v>
      </c>
      <c r="F2460" s="140">
        <v>24.87</v>
      </c>
    </row>
    <row r="2461" spans="2:6">
      <c r="B2461" s="139" t="s">
        <v>18034</v>
      </c>
      <c r="C2461" s="131" t="s">
        <v>20661</v>
      </c>
      <c r="D2461" s="131" t="s">
        <v>15166</v>
      </c>
      <c r="E2461" s="131" t="s">
        <v>12808</v>
      </c>
      <c r="F2461" s="140">
        <v>26.66</v>
      </c>
    </row>
    <row r="2462" spans="2:6">
      <c r="B2462" s="139" t="s">
        <v>18035</v>
      </c>
      <c r="C2462" s="131" t="s">
        <v>20662</v>
      </c>
      <c r="D2462" s="131" t="s">
        <v>15167</v>
      </c>
      <c r="E2462" s="131" t="s">
        <v>12808</v>
      </c>
      <c r="F2462" s="140">
        <v>29.5</v>
      </c>
    </row>
    <row r="2463" spans="2:6">
      <c r="B2463" s="139">
        <v>354</v>
      </c>
      <c r="C2463" s="131" t="s">
        <v>12936</v>
      </c>
      <c r="D2463" s="131" t="s">
        <v>15168</v>
      </c>
      <c r="E2463" s="131" t="s">
        <v>12950</v>
      </c>
      <c r="F2463" s="140"/>
    </row>
    <row r="2464" spans="2:6">
      <c r="B2464" s="139" t="s">
        <v>18036</v>
      </c>
      <c r="C2464" s="131" t="s">
        <v>20663</v>
      </c>
      <c r="D2464" s="131" t="s">
        <v>15169</v>
      </c>
      <c r="E2464" s="131" t="s">
        <v>12630</v>
      </c>
      <c r="F2464" s="140">
        <v>170.42</v>
      </c>
    </row>
    <row r="2465" spans="2:6">
      <c r="B2465" s="139" t="s">
        <v>18037</v>
      </c>
      <c r="C2465" s="131" t="s">
        <v>20664</v>
      </c>
      <c r="D2465" s="131" t="s">
        <v>15170</v>
      </c>
      <c r="E2465" s="131" t="s">
        <v>12630</v>
      </c>
      <c r="F2465" s="140">
        <v>162.84</v>
      </c>
    </row>
    <row r="2466" spans="2:6">
      <c r="B2466" s="139" t="s">
        <v>18038</v>
      </c>
      <c r="C2466" s="131" t="s">
        <v>20665</v>
      </c>
      <c r="D2466" s="131" t="s">
        <v>15171</v>
      </c>
      <c r="E2466" s="131" t="s">
        <v>12630</v>
      </c>
      <c r="F2466" s="140">
        <v>179.71</v>
      </c>
    </row>
    <row r="2467" spans="2:6">
      <c r="B2467" s="139" t="s">
        <v>18039</v>
      </c>
      <c r="C2467" s="131" t="s">
        <v>20666</v>
      </c>
      <c r="D2467" s="131" t="s">
        <v>15172</v>
      </c>
      <c r="E2467" s="131" t="s">
        <v>12630</v>
      </c>
      <c r="F2467" s="140">
        <v>171.09</v>
      </c>
    </row>
    <row r="2468" spans="2:6">
      <c r="B2468" s="139" t="s">
        <v>18040</v>
      </c>
      <c r="C2468" s="131" t="s">
        <v>20667</v>
      </c>
      <c r="D2468" s="131" t="s">
        <v>15173</v>
      </c>
      <c r="E2468" s="131" t="s">
        <v>12630</v>
      </c>
      <c r="F2468" s="140">
        <v>210.16</v>
      </c>
    </row>
    <row r="2469" spans="2:6">
      <c r="B2469" s="139" t="s">
        <v>18041</v>
      </c>
      <c r="C2469" s="131" t="s">
        <v>20668</v>
      </c>
      <c r="D2469" s="131" t="s">
        <v>15174</v>
      </c>
      <c r="E2469" s="131" t="s">
        <v>12630</v>
      </c>
      <c r="F2469" s="140">
        <v>203.88</v>
      </c>
    </row>
    <row r="2470" spans="2:6">
      <c r="B2470" s="139" t="s">
        <v>18042</v>
      </c>
      <c r="C2470" s="131" t="s">
        <v>20669</v>
      </c>
      <c r="D2470" s="131" t="s">
        <v>15175</v>
      </c>
      <c r="E2470" s="131" t="s">
        <v>12630</v>
      </c>
      <c r="F2470" s="140">
        <v>152.28</v>
      </c>
    </row>
    <row r="2471" spans="2:6">
      <c r="B2471" s="139" t="s">
        <v>18043</v>
      </c>
      <c r="C2471" s="131" t="s">
        <v>20670</v>
      </c>
      <c r="D2471" s="131" t="s">
        <v>15176</v>
      </c>
      <c r="E2471" s="131" t="s">
        <v>12630</v>
      </c>
      <c r="F2471" s="140">
        <v>155.46</v>
      </c>
    </row>
    <row r="2472" spans="2:6">
      <c r="B2472" s="139" t="s">
        <v>18044</v>
      </c>
      <c r="C2472" s="131" t="s">
        <v>20671</v>
      </c>
      <c r="D2472" s="131" t="s">
        <v>15177</v>
      </c>
      <c r="E2472" s="131" t="s">
        <v>12630</v>
      </c>
      <c r="F2472" s="140">
        <v>252.14</v>
      </c>
    </row>
    <row r="2473" spans="2:6">
      <c r="B2473" s="139" t="s">
        <v>18045</v>
      </c>
      <c r="C2473" s="131" t="s">
        <v>20672</v>
      </c>
      <c r="D2473" s="131" t="s">
        <v>15178</v>
      </c>
      <c r="E2473" s="131" t="s">
        <v>12630</v>
      </c>
      <c r="F2473" s="140">
        <v>245.86</v>
      </c>
    </row>
    <row r="2474" spans="2:6">
      <c r="B2474" s="139">
        <v>355</v>
      </c>
      <c r="C2474" s="131" t="s">
        <v>12936</v>
      </c>
      <c r="D2474" s="131" t="s">
        <v>15179</v>
      </c>
      <c r="E2474" s="131" t="s">
        <v>12950</v>
      </c>
      <c r="F2474" s="140"/>
    </row>
    <row r="2475" spans="2:6">
      <c r="B2475" s="139" t="s">
        <v>18046</v>
      </c>
      <c r="C2475" s="131" t="s">
        <v>20673</v>
      </c>
      <c r="D2475" s="131" t="s">
        <v>15180</v>
      </c>
      <c r="E2475" s="131" t="s">
        <v>12630</v>
      </c>
      <c r="F2475" s="140">
        <v>0.95</v>
      </c>
    </row>
    <row r="2476" spans="2:6">
      <c r="B2476" s="139" t="s">
        <v>18047</v>
      </c>
      <c r="C2476" s="131" t="s">
        <v>20674</v>
      </c>
      <c r="D2476" s="131" t="s">
        <v>15181</v>
      </c>
      <c r="E2476" s="131" t="s">
        <v>12941</v>
      </c>
      <c r="F2476" s="140">
        <v>27.26</v>
      </c>
    </row>
    <row r="2477" spans="2:6">
      <c r="B2477" s="139" t="s">
        <v>18048</v>
      </c>
      <c r="C2477" s="131" t="s">
        <v>20675</v>
      </c>
      <c r="D2477" s="131" t="s">
        <v>15182</v>
      </c>
      <c r="E2477" s="131" t="s">
        <v>12941</v>
      </c>
      <c r="F2477" s="140">
        <v>31.87</v>
      </c>
    </row>
    <row r="2478" spans="2:6">
      <c r="B2478" s="139" t="s">
        <v>18049</v>
      </c>
      <c r="C2478" s="131" t="s">
        <v>20676</v>
      </c>
      <c r="D2478" s="131" t="s">
        <v>15183</v>
      </c>
      <c r="E2478" s="131" t="s">
        <v>12941</v>
      </c>
      <c r="F2478" s="140">
        <v>19.920000000000002</v>
      </c>
    </row>
    <row r="2479" spans="2:6">
      <c r="B2479" s="139" t="s">
        <v>18050</v>
      </c>
      <c r="C2479" s="131" t="s">
        <v>20677</v>
      </c>
      <c r="D2479" s="131" t="s">
        <v>15184</v>
      </c>
      <c r="E2479" s="131" t="s">
        <v>12941</v>
      </c>
      <c r="F2479" s="140">
        <v>24.52</v>
      </c>
    </row>
    <row r="2480" spans="2:6">
      <c r="B2480" s="139" t="s">
        <v>18051</v>
      </c>
      <c r="C2480" s="131" t="s">
        <v>20678</v>
      </c>
      <c r="D2480" s="131" t="s">
        <v>15185</v>
      </c>
      <c r="E2480" s="131" t="s">
        <v>12630</v>
      </c>
      <c r="F2480" s="140">
        <v>0.33</v>
      </c>
    </row>
    <row r="2481" spans="2:6">
      <c r="B2481" s="139" t="s">
        <v>18052</v>
      </c>
      <c r="C2481" s="131" t="s">
        <v>20679</v>
      </c>
      <c r="D2481" s="131" t="s">
        <v>15186</v>
      </c>
      <c r="E2481" s="131" t="s">
        <v>12630</v>
      </c>
      <c r="F2481" s="140">
        <v>2.19</v>
      </c>
    </row>
    <row r="2482" spans="2:6">
      <c r="B2482" s="139" t="s">
        <v>18053</v>
      </c>
      <c r="C2482" s="131" t="s">
        <v>12936</v>
      </c>
      <c r="D2482" s="131" t="s">
        <v>15187</v>
      </c>
      <c r="E2482" s="131" t="s">
        <v>12630</v>
      </c>
      <c r="F2482" s="140">
        <v>1.1399999999999999</v>
      </c>
    </row>
    <row r="2483" spans="2:6">
      <c r="B2483" s="139">
        <v>356</v>
      </c>
      <c r="C2483" s="131" t="s">
        <v>12936</v>
      </c>
      <c r="D2483" s="131" t="s">
        <v>15188</v>
      </c>
      <c r="E2483" s="131" t="s">
        <v>12950</v>
      </c>
      <c r="F2483" s="140"/>
    </row>
    <row r="2484" spans="2:6">
      <c r="B2484" s="139" t="s">
        <v>18054</v>
      </c>
      <c r="C2484" s="131" t="s">
        <v>20680</v>
      </c>
      <c r="D2484" s="131" t="s">
        <v>15189</v>
      </c>
      <c r="E2484" s="131" t="s">
        <v>12808</v>
      </c>
      <c r="F2484" s="140">
        <v>4.46</v>
      </c>
    </row>
    <row r="2485" spans="2:6">
      <c r="B2485" s="139" t="s">
        <v>18055</v>
      </c>
      <c r="C2485" s="131" t="s">
        <v>20681</v>
      </c>
      <c r="D2485" s="131" t="s">
        <v>15190</v>
      </c>
      <c r="E2485" s="131" t="s">
        <v>12808</v>
      </c>
      <c r="F2485" s="140">
        <v>5.78</v>
      </c>
    </row>
    <row r="2486" spans="2:6">
      <c r="B2486" s="139" t="s">
        <v>18056</v>
      </c>
      <c r="C2486" s="131" t="s">
        <v>20682</v>
      </c>
      <c r="D2486" s="131" t="s">
        <v>15191</v>
      </c>
      <c r="E2486" s="131" t="s">
        <v>12808</v>
      </c>
      <c r="F2486" s="140">
        <v>10.23</v>
      </c>
    </row>
    <row r="2487" spans="2:6">
      <c r="B2487" s="139" t="s">
        <v>18057</v>
      </c>
      <c r="C2487" s="131" t="s">
        <v>20683</v>
      </c>
      <c r="D2487" s="131" t="s">
        <v>15192</v>
      </c>
      <c r="E2487" s="131" t="s">
        <v>12808</v>
      </c>
      <c r="F2487" s="140">
        <v>5.09</v>
      </c>
    </row>
    <row r="2488" spans="2:6">
      <c r="B2488" s="139" t="s">
        <v>18058</v>
      </c>
      <c r="C2488" s="131" t="s">
        <v>20684</v>
      </c>
      <c r="D2488" s="131" t="s">
        <v>15193</v>
      </c>
      <c r="E2488" s="131" t="s">
        <v>12808</v>
      </c>
      <c r="F2488" s="140">
        <v>7.93</v>
      </c>
    </row>
    <row r="2489" spans="2:6">
      <c r="B2489" s="139" t="s">
        <v>18059</v>
      </c>
      <c r="C2489" s="131" t="s">
        <v>20685</v>
      </c>
      <c r="D2489" s="131" t="s">
        <v>15194</v>
      </c>
      <c r="E2489" s="131" t="s">
        <v>12808</v>
      </c>
      <c r="F2489" s="140">
        <v>10.19</v>
      </c>
    </row>
    <row r="2490" spans="2:6">
      <c r="B2490" s="139" t="s">
        <v>18060</v>
      </c>
      <c r="C2490" s="131" t="s">
        <v>20686</v>
      </c>
      <c r="D2490" s="131" t="s">
        <v>15195</v>
      </c>
      <c r="E2490" s="131" t="s">
        <v>12808</v>
      </c>
      <c r="F2490" s="140">
        <v>14.26</v>
      </c>
    </row>
    <row r="2491" spans="2:6">
      <c r="B2491" s="139" t="s">
        <v>18061</v>
      </c>
      <c r="C2491" s="131" t="s">
        <v>20687</v>
      </c>
      <c r="D2491" s="131" t="s">
        <v>15196</v>
      </c>
      <c r="E2491" s="131" t="s">
        <v>12808</v>
      </c>
      <c r="F2491" s="140">
        <v>15.51</v>
      </c>
    </row>
    <row r="2492" spans="2:6">
      <c r="B2492" s="139" t="s">
        <v>18062</v>
      </c>
      <c r="C2492" s="131" t="s">
        <v>20688</v>
      </c>
      <c r="D2492" s="131" t="s">
        <v>15197</v>
      </c>
      <c r="E2492" s="131" t="s">
        <v>12808</v>
      </c>
      <c r="F2492" s="140">
        <v>19.82</v>
      </c>
    </row>
    <row r="2493" spans="2:6">
      <c r="B2493" s="139">
        <v>357</v>
      </c>
      <c r="C2493" s="131" t="s">
        <v>12936</v>
      </c>
      <c r="D2493" s="131" t="s">
        <v>15198</v>
      </c>
      <c r="E2493" s="131" t="s">
        <v>12950</v>
      </c>
      <c r="F2493" s="140"/>
    </row>
    <row r="2494" spans="2:6">
      <c r="B2494" s="139" t="s">
        <v>18063</v>
      </c>
      <c r="C2494" s="131" t="s">
        <v>20689</v>
      </c>
      <c r="D2494" s="131" t="s">
        <v>15199</v>
      </c>
      <c r="E2494" s="131" t="s">
        <v>12630</v>
      </c>
      <c r="F2494" s="140">
        <v>4.4800000000000004</v>
      </c>
    </row>
    <row r="2495" spans="2:6">
      <c r="B2495" s="139" t="s">
        <v>18064</v>
      </c>
      <c r="C2495" s="131" t="s">
        <v>12936</v>
      </c>
      <c r="D2495" s="131" t="s">
        <v>15200</v>
      </c>
      <c r="E2495" s="131" t="s">
        <v>12630</v>
      </c>
      <c r="F2495" s="140">
        <v>4.03</v>
      </c>
    </row>
    <row r="2496" spans="2:6">
      <c r="B2496" s="139" t="s">
        <v>18065</v>
      </c>
      <c r="C2496" s="131" t="s">
        <v>20690</v>
      </c>
      <c r="D2496" s="131" t="s">
        <v>15201</v>
      </c>
      <c r="E2496" s="131" t="s">
        <v>12808</v>
      </c>
      <c r="F2496" s="140">
        <v>17.53</v>
      </c>
    </row>
    <row r="2497" spans="2:6">
      <c r="B2497" s="139" t="s">
        <v>18066</v>
      </c>
      <c r="C2497" s="131" t="s">
        <v>20691</v>
      </c>
      <c r="D2497" s="131" t="s">
        <v>15202</v>
      </c>
      <c r="E2497" s="131" t="s">
        <v>12808</v>
      </c>
      <c r="F2497" s="140">
        <v>18.28</v>
      </c>
    </row>
    <row r="2498" spans="2:6">
      <c r="B2498" s="139" t="s">
        <v>18067</v>
      </c>
      <c r="C2498" s="131" t="s">
        <v>20692</v>
      </c>
      <c r="D2498" s="131" t="s">
        <v>15203</v>
      </c>
      <c r="E2498" s="131" t="s">
        <v>12808</v>
      </c>
      <c r="F2498" s="140">
        <v>28.14</v>
      </c>
    </row>
    <row r="2499" spans="2:6">
      <c r="B2499" s="139" t="s">
        <v>18068</v>
      </c>
      <c r="C2499" s="131" t="s">
        <v>20693</v>
      </c>
      <c r="D2499" s="131" t="s">
        <v>15204</v>
      </c>
      <c r="E2499" s="131" t="s">
        <v>12630</v>
      </c>
      <c r="F2499" s="140">
        <v>11.74</v>
      </c>
    </row>
    <row r="2500" spans="2:6">
      <c r="B2500" s="139" t="s">
        <v>18069</v>
      </c>
      <c r="C2500" s="131" t="s">
        <v>20694</v>
      </c>
      <c r="D2500" s="131" t="s">
        <v>15205</v>
      </c>
      <c r="E2500" s="131" t="s">
        <v>12630</v>
      </c>
      <c r="F2500" s="140">
        <v>9.18</v>
      </c>
    </row>
    <row r="2501" spans="2:6">
      <c r="B2501" s="139" t="s">
        <v>18070</v>
      </c>
      <c r="C2501" s="131" t="s">
        <v>20695</v>
      </c>
      <c r="D2501" s="131" t="s">
        <v>15206</v>
      </c>
      <c r="E2501" s="131" t="s">
        <v>12630</v>
      </c>
      <c r="F2501" s="140">
        <v>8.7200000000000006</v>
      </c>
    </row>
    <row r="2502" spans="2:6">
      <c r="B2502" s="139" t="s">
        <v>18071</v>
      </c>
      <c r="C2502" s="131" t="s">
        <v>20696</v>
      </c>
      <c r="D2502" s="131" t="s">
        <v>15207</v>
      </c>
      <c r="E2502" s="131" t="s">
        <v>12630</v>
      </c>
      <c r="F2502" s="140">
        <v>5.97</v>
      </c>
    </row>
    <row r="2503" spans="2:6">
      <c r="B2503" s="139" t="s">
        <v>18072</v>
      </c>
      <c r="C2503" s="131" t="s">
        <v>20697</v>
      </c>
      <c r="D2503" s="131" t="s">
        <v>15208</v>
      </c>
      <c r="E2503" s="131" t="s">
        <v>12630</v>
      </c>
      <c r="F2503" s="140">
        <v>8.48</v>
      </c>
    </row>
    <row r="2504" spans="2:6">
      <c r="B2504" s="139" t="s">
        <v>18073</v>
      </c>
      <c r="C2504" s="131" t="s">
        <v>20698</v>
      </c>
      <c r="D2504" s="131" t="s">
        <v>15209</v>
      </c>
      <c r="E2504" s="131" t="s">
        <v>12630</v>
      </c>
      <c r="F2504" s="140">
        <v>22.38</v>
      </c>
    </row>
    <row r="2505" spans="2:6">
      <c r="B2505" s="139" t="s">
        <v>18074</v>
      </c>
      <c r="C2505" s="131" t="s">
        <v>20699</v>
      </c>
      <c r="D2505" s="131" t="s">
        <v>15210</v>
      </c>
      <c r="E2505" s="131" t="s">
        <v>12808</v>
      </c>
      <c r="F2505" s="140">
        <v>20.420000000000002</v>
      </c>
    </row>
    <row r="2506" spans="2:6">
      <c r="B2506" s="139" t="s">
        <v>18075</v>
      </c>
      <c r="C2506" s="131" t="s">
        <v>20700</v>
      </c>
      <c r="D2506" s="131" t="s">
        <v>15211</v>
      </c>
      <c r="E2506" s="131" t="s">
        <v>12808</v>
      </c>
      <c r="F2506" s="140">
        <v>17.059999999999999</v>
      </c>
    </row>
    <row r="2507" spans="2:6">
      <c r="B2507" s="139" t="s">
        <v>18076</v>
      </c>
      <c r="C2507" s="131" t="s">
        <v>20701</v>
      </c>
      <c r="D2507" s="131" t="s">
        <v>15212</v>
      </c>
      <c r="E2507" s="131" t="s">
        <v>12630</v>
      </c>
      <c r="F2507" s="140">
        <v>19.05</v>
      </c>
    </row>
    <row r="2508" spans="2:6">
      <c r="B2508" s="139" t="s">
        <v>18077</v>
      </c>
      <c r="C2508" s="131" t="s">
        <v>20702</v>
      </c>
      <c r="D2508" s="131" t="s">
        <v>15213</v>
      </c>
      <c r="E2508" s="131" t="s">
        <v>12630</v>
      </c>
      <c r="F2508" s="140">
        <v>72.53</v>
      </c>
    </row>
    <row r="2509" spans="2:6">
      <c r="B2509" s="139" t="s">
        <v>18078</v>
      </c>
      <c r="C2509" s="131" t="s">
        <v>12936</v>
      </c>
      <c r="D2509" s="131" t="s">
        <v>15214</v>
      </c>
      <c r="E2509" s="131" t="s">
        <v>12630</v>
      </c>
      <c r="F2509" s="140">
        <v>8.52</v>
      </c>
    </row>
    <row r="2510" spans="2:6">
      <c r="B2510" s="139" t="s">
        <v>18079</v>
      </c>
      <c r="C2510" s="131" t="s">
        <v>20703</v>
      </c>
      <c r="D2510" s="131" t="s">
        <v>15215</v>
      </c>
      <c r="E2510" s="131" t="s">
        <v>12630</v>
      </c>
      <c r="F2510" s="140">
        <v>23.18</v>
      </c>
    </row>
    <row r="2511" spans="2:6">
      <c r="B2511" s="139" t="s">
        <v>18080</v>
      </c>
      <c r="C2511" s="131" t="s">
        <v>20704</v>
      </c>
      <c r="D2511" s="131" t="s">
        <v>15216</v>
      </c>
      <c r="E2511" s="131" t="s">
        <v>12630</v>
      </c>
      <c r="F2511" s="140">
        <v>28.36</v>
      </c>
    </row>
    <row r="2512" spans="2:6">
      <c r="B2512" s="139" t="s">
        <v>18081</v>
      </c>
      <c r="C2512" s="131" t="s">
        <v>20705</v>
      </c>
      <c r="D2512" s="131" t="s">
        <v>15217</v>
      </c>
      <c r="E2512" s="131" t="s">
        <v>12630</v>
      </c>
      <c r="F2512" s="140">
        <v>21.06</v>
      </c>
    </row>
    <row r="2513" spans="2:6">
      <c r="B2513" s="139" t="s">
        <v>18082</v>
      </c>
      <c r="C2513" s="131" t="s">
        <v>20706</v>
      </c>
      <c r="D2513" s="131" t="s">
        <v>15218</v>
      </c>
      <c r="E2513" s="131" t="s">
        <v>12630</v>
      </c>
      <c r="F2513" s="140">
        <v>37.58</v>
      </c>
    </row>
    <row r="2514" spans="2:6">
      <c r="B2514" s="139" t="s">
        <v>18083</v>
      </c>
      <c r="C2514" s="131" t="s">
        <v>20707</v>
      </c>
      <c r="D2514" s="131" t="s">
        <v>15219</v>
      </c>
      <c r="E2514" s="131" t="s">
        <v>12630</v>
      </c>
      <c r="F2514" s="140">
        <v>128.63999999999999</v>
      </c>
    </row>
    <row r="2515" spans="2:6">
      <c r="B2515" s="139" t="s">
        <v>18084</v>
      </c>
      <c r="C2515" s="131" t="s">
        <v>20708</v>
      </c>
      <c r="D2515" s="131" t="s">
        <v>15220</v>
      </c>
      <c r="E2515" s="131" t="s">
        <v>12630</v>
      </c>
      <c r="F2515" s="140">
        <v>21.46</v>
      </c>
    </row>
    <row r="2516" spans="2:6">
      <c r="B2516" s="139" t="s">
        <v>18085</v>
      </c>
      <c r="C2516" s="131" t="s">
        <v>20709</v>
      </c>
      <c r="D2516" s="131" t="s">
        <v>15221</v>
      </c>
      <c r="E2516" s="131" t="s">
        <v>12630</v>
      </c>
      <c r="F2516" s="140">
        <v>22.93</v>
      </c>
    </row>
    <row r="2517" spans="2:6">
      <c r="B2517" s="139" t="s">
        <v>18086</v>
      </c>
      <c r="C2517" s="131" t="s">
        <v>20710</v>
      </c>
      <c r="D2517" s="131" t="s">
        <v>15222</v>
      </c>
      <c r="E2517" s="131" t="s">
        <v>12630</v>
      </c>
      <c r="F2517" s="140">
        <v>55.43</v>
      </c>
    </row>
    <row r="2518" spans="2:6">
      <c r="B2518" s="139" t="s">
        <v>18087</v>
      </c>
      <c r="C2518" s="131" t="s">
        <v>20711</v>
      </c>
      <c r="D2518" s="131" t="s">
        <v>15223</v>
      </c>
      <c r="E2518" s="131" t="s">
        <v>12630</v>
      </c>
      <c r="F2518" s="140">
        <v>48.43</v>
      </c>
    </row>
    <row r="2519" spans="2:6">
      <c r="B2519" s="139" t="s">
        <v>18088</v>
      </c>
      <c r="C2519" s="131" t="s">
        <v>20712</v>
      </c>
      <c r="D2519" s="131" t="s">
        <v>15224</v>
      </c>
      <c r="E2519" s="131" t="s">
        <v>12630</v>
      </c>
      <c r="F2519" s="140">
        <v>51.25</v>
      </c>
    </row>
    <row r="2520" spans="2:6">
      <c r="B2520" s="139" t="s">
        <v>18089</v>
      </c>
      <c r="C2520" s="131" t="s">
        <v>12936</v>
      </c>
      <c r="D2520" s="131" t="s">
        <v>15225</v>
      </c>
      <c r="E2520" s="131" t="s">
        <v>12630</v>
      </c>
      <c r="F2520" s="140">
        <v>57.1</v>
      </c>
    </row>
    <row r="2521" spans="2:6">
      <c r="B2521" s="139" t="s">
        <v>18090</v>
      </c>
      <c r="C2521" s="131" t="s">
        <v>20713</v>
      </c>
      <c r="D2521" s="131" t="s">
        <v>15226</v>
      </c>
      <c r="E2521" s="131" t="s">
        <v>12630</v>
      </c>
      <c r="F2521" s="140">
        <v>45.05</v>
      </c>
    </row>
    <row r="2522" spans="2:6">
      <c r="B2522" s="139" t="s">
        <v>18091</v>
      </c>
      <c r="C2522" s="131" t="s">
        <v>20714</v>
      </c>
      <c r="D2522" s="131" t="s">
        <v>15227</v>
      </c>
      <c r="E2522" s="131" t="s">
        <v>12630</v>
      </c>
      <c r="F2522" s="140">
        <v>44.04</v>
      </c>
    </row>
    <row r="2523" spans="2:6">
      <c r="B2523" s="139" t="s">
        <v>18092</v>
      </c>
      <c r="C2523" s="131" t="s">
        <v>20715</v>
      </c>
      <c r="D2523" s="131" t="s">
        <v>15228</v>
      </c>
      <c r="E2523" s="131" t="s">
        <v>12630</v>
      </c>
      <c r="F2523" s="140">
        <v>66.540000000000006</v>
      </c>
    </row>
    <row r="2524" spans="2:6">
      <c r="B2524" s="139" t="s">
        <v>18093</v>
      </c>
      <c r="C2524" s="131" t="s">
        <v>20716</v>
      </c>
      <c r="D2524" s="131" t="s">
        <v>15229</v>
      </c>
      <c r="E2524" s="131" t="s">
        <v>12630</v>
      </c>
      <c r="F2524" s="140">
        <v>211.74</v>
      </c>
    </row>
    <row r="2525" spans="2:6">
      <c r="B2525" s="139" t="s">
        <v>18094</v>
      </c>
      <c r="C2525" s="131" t="s">
        <v>20717</v>
      </c>
      <c r="D2525" s="131" t="s">
        <v>15230</v>
      </c>
      <c r="E2525" s="131" t="s">
        <v>12630</v>
      </c>
      <c r="F2525" s="140">
        <v>42.57</v>
      </c>
    </row>
    <row r="2526" spans="2:6">
      <c r="B2526" s="139" t="s">
        <v>18095</v>
      </c>
      <c r="C2526" s="131" t="s">
        <v>20718</v>
      </c>
      <c r="D2526" s="131" t="s">
        <v>15231</v>
      </c>
      <c r="E2526" s="131" t="s">
        <v>12630</v>
      </c>
      <c r="F2526" s="140">
        <v>58.21</v>
      </c>
    </row>
    <row r="2527" spans="2:6">
      <c r="B2527" s="139" t="s">
        <v>18096</v>
      </c>
      <c r="C2527" s="131" t="s">
        <v>20719</v>
      </c>
      <c r="D2527" s="131" t="s">
        <v>15232</v>
      </c>
      <c r="E2527" s="131" t="s">
        <v>12630</v>
      </c>
      <c r="F2527" s="140">
        <v>60.83</v>
      </c>
    </row>
    <row r="2528" spans="2:6">
      <c r="B2528" s="139" t="s">
        <v>18097</v>
      </c>
      <c r="C2528" s="131" t="s">
        <v>20720</v>
      </c>
      <c r="D2528" s="131" t="s">
        <v>15233</v>
      </c>
      <c r="E2528" s="131" t="s">
        <v>12630</v>
      </c>
      <c r="F2528" s="140">
        <v>189.8</v>
      </c>
    </row>
    <row r="2529" spans="2:6">
      <c r="B2529" s="139" t="s">
        <v>18098</v>
      </c>
      <c r="C2529" s="131" t="s">
        <v>20721</v>
      </c>
      <c r="D2529" s="131" t="s">
        <v>15234</v>
      </c>
      <c r="E2529" s="131" t="s">
        <v>12630</v>
      </c>
      <c r="F2529" s="140">
        <v>285.08</v>
      </c>
    </row>
    <row r="2530" spans="2:6">
      <c r="B2530" s="139" t="s">
        <v>18099</v>
      </c>
      <c r="C2530" s="131" t="s">
        <v>20722</v>
      </c>
      <c r="D2530" s="131" t="s">
        <v>15235</v>
      </c>
      <c r="E2530" s="131" t="s">
        <v>12630</v>
      </c>
      <c r="F2530" s="140">
        <v>191.46</v>
      </c>
    </row>
    <row r="2531" spans="2:6">
      <c r="B2531" s="139" t="s">
        <v>18100</v>
      </c>
      <c r="C2531" s="131" t="s">
        <v>20723</v>
      </c>
      <c r="D2531" s="131" t="s">
        <v>15236</v>
      </c>
      <c r="E2531" s="131" t="s">
        <v>12630</v>
      </c>
      <c r="F2531" s="140">
        <v>97.5</v>
      </c>
    </row>
    <row r="2532" spans="2:6">
      <c r="B2532" s="139" t="s">
        <v>18101</v>
      </c>
      <c r="C2532" s="131" t="s">
        <v>20724</v>
      </c>
      <c r="D2532" s="131" t="s">
        <v>15237</v>
      </c>
      <c r="E2532" s="131" t="s">
        <v>12630</v>
      </c>
      <c r="F2532" s="140">
        <v>74.209999999999994</v>
      </c>
    </row>
    <row r="2533" spans="2:6">
      <c r="B2533" s="139" t="s">
        <v>18102</v>
      </c>
      <c r="C2533" s="131" t="s">
        <v>20725</v>
      </c>
      <c r="D2533" s="131" t="s">
        <v>15238</v>
      </c>
      <c r="E2533" s="131" t="s">
        <v>12630</v>
      </c>
      <c r="F2533" s="140">
        <v>83.18</v>
      </c>
    </row>
    <row r="2534" spans="2:6">
      <c r="B2534" s="139" t="s">
        <v>18103</v>
      </c>
      <c r="C2534" s="131" t="s">
        <v>20726</v>
      </c>
      <c r="D2534" s="131" t="s">
        <v>15239</v>
      </c>
      <c r="E2534" s="131" t="s">
        <v>12630</v>
      </c>
      <c r="F2534" s="140">
        <v>15.64</v>
      </c>
    </row>
    <row r="2535" spans="2:6">
      <c r="B2535" s="139" t="s">
        <v>18104</v>
      </c>
      <c r="C2535" s="131" t="s">
        <v>12936</v>
      </c>
      <c r="D2535" s="131" t="s">
        <v>15240</v>
      </c>
      <c r="E2535" s="131" t="s">
        <v>12630</v>
      </c>
      <c r="F2535" s="140">
        <v>18.12</v>
      </c>
    </row>
    <row r="2536" spans="2:6">
      <c r="B2536" s="139" t="s">
        <v>18105</v>
      </c>
      <c r="C2536" s="131" t="s">
        <v>20727</v>
      </c>
      <c r="D2536" s="131" t="s">
        <v>15241</v>
      </c>
      <c r="E2536" s="131" t="s">
        <v>12630</v>
      </c>
      <c r="F2536" s="140">
        <v>96.91</v>
      </c>
    </row>
    <row r="2537" spans="2:6">
      <c r="B2537" s="139" t="s">
        <v>18106</v>
      </c>
      <c r="C2537" s="131" t="s">
        <v>12936</v>
      </c>
      <c r="D2537" s="131" t="s">
        <v>15242</v>
      </c>
      <c r="E2537" s="131" t="s">
        <v>12630</v>
      </c>
      <c r="F2537" s="140">
        <v>53.46</v>
      </c>
    </row>
    <row r="2538" spans="2:6">
      <c r="B2538" s="139" t="s">
        <v>18107</v>
      </c>
      <c r="C2538" s="131" t="s">
        <v>12936</v>
      </c>
      <c r="D2538" s="131" t="s">
        <v>15243</v>
      </c>
      <c r="E2538" s="131" t="s">
        <v>12630</v>
      </c>
      <c r="F2538" s="140">
        <v>44.98</v>
      </c>
    </row>
    <row r="2539" spans="2:6">
      <c r="B2539" s="139" t="s">
        <v>18108</v>
      </c>
      <c r="C2539" s="131" t="s">
        <v>12936</v>
      </c>
      <c r="D2539" s="131" t="s">
        <v>15244</v>
      </c>
      <c r="E2539" s="131" t="s">
        <v>12630</v>
      </c>
      <c r="F2539" s="140">
        <v>12.48</v>
      </c>
    </row>
    <row r="2540" spans="2:6">
      <c r="B2540" s="139" t="s">
        <v>18109</v>
      </c>
      <c r="C2540" s="131" t="s">
        <v>20728</v>
      </c>
      <c r="D2540" s="131" t="s">
        <v>15245</v>
      </c>
      <c r="E2540" s="131" t="s">
        <v>12630</v>
      </c>
      <c r="F2540" s="140">
        <v>33.94</v>
      </c>
    </row>
    <row r="2541" spans="2:6">
      <c r="B2541" s="139">
        <v>358</v>
      </c>
      <c r="C2541" s="131" t="s">
        <v>12936</v>
      </c>
      <c r="D2541" s="131" t="s">
        <v>15246</v>
      </c>
      <c r="E2541" s="131" t="s">
        <v>12950</v>
      </c>
      <c r="F2541" s="140"/>
    </row>
    <row r="2542" spans="2:6">
      <c r="B2542" s="139" t="s">
        <v>18110</v>
      </c>
      <c r="C2542" s="131" t="s">
        <v>20729</v>
      </c>
      <c r="D2542" s="131" t="s">
        <v>15247</v>
      </c>
      <c r="E2542" s="131" t="s">
        <v>12808</v>
      </c>
      <c r="F2542" s="140">
        <v>27.75</v>
      </c>
    </row>
    <row r="2543" spans="2:6">
      <c r="B2543" s="139" t="s">
        <v>18111</v>
      </c>
      <c r="C2543" s="131" t="s">
        <v>20730</v>
      </c>
      <c r="D2543" s="131" t="s">
        <v>15248</v>
      </c>
      <c r="E2543" s="131" t="s">
        <v>12808</v>
      </c>
      <c r="F2543" s="140">
        <v>27.85</v>
      </c>
    </row>
    <row r="2544" spans="2:6">
      <c r="B2544" s="139" t="s">
        <v>18112</v>
      </c>
      <c r="C2544" s="131" t="s">
        <v>20731</v>
      </c>
      <c r="D2544" s="131" t="s">
        <v>15249</v>
      </c>
      <c r="E2544" s="131" t="s">
        <v>12808</v>
      </c>
      <c r="F2544" s="140">
        <v>14.47</v>
      </c>
    </row>
    <row r="2545" spans="2:6">
      <c r="B2545" s="139" t="s">
        <v>18113</v>
      </c>
      <c r="C2545" s="131" t="s">
        <v>20732</v>
      </c>
      <c r="D2545" s="131" t="s">
        <v>15250</v>
      </c>
      <c r="E2545" s="131" t="s">
        <v>12808</v>
      </c>
      <c r="F2545" s="140">
        <v>12.63</v>
      </c>
    </row>
    <row r="2546" spans="2:6">
      <c r="B2546" s="139" t="s">
        <v>18114</v>
      </c>
      <c r="C2546" s="131" t="s">
        <v>20733</v>
      </c>
      <c r="D2546" s="131" t="s">
        <v>15251</v>
      </c>
      <c r="E2546" s="131" t="s">
        <v>12808</v>
      </c>
      <c r="F2546" s="140">
        <v>13.89</v>
      </c>
    </row>
    <row r="2547" spans="2:6">
      <c r="B2547" s="139" t="s">
        <v>18115</v>
      </c>
      <c r="C2547" s="131" t="s">
        <v>20734</v>
      </c>
      <c r="D2547" s="131" t="s">
        <v>15252</v>
      </c>
      <c r="E2547" s="131" t="s">
        <v>12808</v>
      </c>
      <c r="F2547" s="140">
        <v>9.3699999999999992</v>
      </c>
    </row>
    <row r="2548" spans="2:6">
      <c r="B2548" s="139" t="s">
        <v>18116</v>
      </c>
      <c r="C2548" s="131" t="s">
        <v>20735</v>
      </c>
      <c r="D2548" s="131" t="s">
        <v>15253</v>
      </c>
      <c r="E2548" s="131" t="s">
        <v>12808</v>
      </c>
      <c r="F2548" s="140">
        <v>28.49</v>
      </c>
    </row>
    <row r="2549" spans="2:6">
      <c r="B2549" s="139" t="s">
        <v>18117</v>
      </c>
      <c r="C2549" s="131" t="s">
        <v>20736</v>
      </c>
      <c r="D2549" s="131" t="s">
        <v>15254</v>
      </c>
      <c r="E2549" s="131" t="s">
        <v>12808</v>
      </c>
      <c r="F2549" s="140">
        <v>17.38</v>
      </c>
    </row>
    <row r="2550" spans="2:6">
      <c r="B2550" s="139" t="s">
        <v>18118</v>
      </c>
      <c r="C2550" s="131" t="s">
        <v>20737</v>
      </c>
      <c r="D2550" s="131" t="s">
        <v>15255</v>
      </c>
      <c r="E2550" s="131" t="s">
        <v>12808</v>
      </c>
      <c r="F2550" s="140">
        <v>20.87</v>
      </c>
    </row>
    <row r="2551" spans="2:6">
      <c r="B2551" s="139" t="s">
        <v>18119</v>
      </c>
      <c r="C2551" s="131" t="s">
        <v>20738</v>
      </c>
      <c r="D2551" s="131" t="s">
        <v>15256</v>
      </c>
      <c r="E2551" s="131" t="s">
        <v>12808</v>
      </c>
      <c r="F2551" s="140">
        <v>28.19</v>
      </c>
    </row>
    <row r="2552" spans="2:6">
      <c r="B2552" s="139" t="s">
        <v>18120</v>
      </c>
      <c r="C2552" s="131" t="s">
        <v>20739</v>
      </c>
      <c r="D2552" s="131" t="s">
        <v>15257</v>
      </c>
      <c r="E2552" s="131" t="s">
        <v>12808</v>
      </c>
      <c r="F2552" s="140">
        <v>18.29</v>
      </c>
    </row>
    <row r="2553" spans="2:6">
      <c r="B2553" s="139" t="s">
        <v>18121</v>
      </c>
      <c r="C2553" s="131" t="s">
        <v>20740</v>
      </c>
      <c r="D2553" s="131" t="s">
        <v>15258</v>
      </c>
      <c r="E2553" s="131" t="s">
        <v>12808</v>
      </c>
      <c r="F2553" s="140">
        <v>21.1</v>
      </c>
    </row>
    <row r="2554" spans="2:6">
      <c r="B2554" s="139" t="s">
        <v>18122</v>
      </c>
      <c r="C2554" s="131" t="s">
        <v>20741</v>
      </c>
      <c r="D2554" s="131" t="s">
        <v>15259</v>
      </c>
      <c r="E2554" s="131" t="s">
        <v>12808</v>
      </c>
      <c r="F2554" s="140">
        <v>7.93</v>
      </c>
    </row>
    <row r="2555" spans="2:6">
      <c r="B2555" s="139" t="s">
        <v>18123</v>
      </c>
      <c r="C2555" s="131" t="s">
        <v>20742</v>
      </c>
      <c r="D2555" s="131" t="s">
        <v>15260</v>
      </c>
      <c r="E2555" s="131" t="s">
        <v>12808</v>
      </c>
      <c r="F2555" s="140">
        <v>8.16</v>
      </c>
    </row>
    <row r="2556" spans="2:6">
      <c r="B2556" s="139" t="s">
        <v>18124</v>
      </c>
      <c r="C2556" s="131" t="s">
        <v>20743</v>
      </c>
      <c r="D2556" s="131" t="s">
        <v>15261</v>
      </c>
      <c r="E2556" s="131" t="s">
        <v>12808</v>
      </c>
      <c r="F2556" s="140">
        <v>35.5</v>
      </c>
    </row>
    <row r="2557" spans="2:6">
      <c r="B2557" s="139" t="s">
        <v>18125</v>
      </c>
      <c r="C2557" s="131" t="s">
        <v>20744</v>
      </c>
      <c r="D2557" s="131" t="s">
        <v>15262</v>
      </c>
      <c r="E2557" s="131" t="s">
        <v>12808</v>
      </c>
      <c r="F2557" s="140">
        <v>27</v>
      </c>
    </row>
    <row r="2558" spans="2:6">
      <c r="B2558" s="139" t="s">
        <v>18126</v>
      </c>
      <c r="C2558" s="131" t="s">
        <v>20745</v>
      </c>
      <c r="D2558" s="131" t="s">
        <v>15263</v>
      </c>
      <c r="E2558" s="131" t="s">
        <v>12808</v>
      </c>
      <c r="F2558" s="140">
        <v>30.4</v>
      </c>
    </row>
    <row r="2559" spans="2:6">
      <c r="B2559" s="139" t="s">
        <v>18127</v>
      </c>
      <c r="C2559" s="131" t="s">
        <v>20746</v>
      </c>
      <c r="D2559" s="131" t="s">
        <v>15264</v>
      </c>
      <c r="E2559" s="131" t="s">
        <v>12808</v>
      </c>
      <c r="F2559" s="140">
        <v>27.72</v>
      </c>
    </row>
    <row r="2560" spans="2:6">
      <c r="B2560" s="139" t="s">
        <v>18128</v>
      </c>
      <c r="C2560" s="131" t="s">
        <v>20747</v>
      </c>
      <c r="D2560" s="131" t="s">
        <v>15265</v>
      </c>
      <c r="E2560" s="131" t="s">
        <v>12808</v>
      </c>
      <c r="F2560" s="140">
        <v>23.11</v>
      </c>
    </row>
    <row r="2561" spans="2:6">
      <c r="B2561" s="139" t="s">
        <v>18129</v>
      </c>
      <c r="C2561" s="131" t="s">
        <v>20748</v>
      </c>
      <c r="D2561" s="131" t="s">
        <v>15266</v>
      </c>
      <c r="E2561" s="131" t="s">
        <v>12808</v>
      </c>
      <c r="F2561" s="140">
        <v>24.95</v>
      </c>
    </row>
    <row r="2562" spans="2:6">
      <c r="B2562" s="139" t="s">
        <v>18130</v>
      </c>
      <c r="C2562" s="131" t="s">
        <v>20749</v>
      </c>
      <c r="D2562" s="131" t="s">
        <v>15267</v>
      </c>
      <c r="E2562" s="131" t="s">
        <v>12808</v>
      </c>
      <c r="F2562" s="140">
        <v>14.39</v>
      </c>
    </row>
    <row r="2563" spans="2:6">
      <c r="B2563" s="139">
        <v>359</v>
      </c>
      <c r="C2563" s="131" t="s">
        <v>12936</v>
      </c>
      <c r="D2563" s="131" t="s">
        <v>15268</v>
      </c>
      <c r="E2563" s="131" t="s">
        <v>12950</v>
      </c>
      <c r="F2563" s="140"/>
    </row>
    <row r="2564" spans="2:6">
      <c r="B2564" s="139" t="s">
        <v>18131</v>
      </c>
      <c r="C2564" s="131" t="s">
        <v>20750</v>
      </c>
      <c r="D2564" s="131" t="s">
        <v>15269</v>
      </c>
      <c r="E2564" s="131" t="s">
        <v>12808</v>
      </c>
      <c r="F2564" s="140">
        <v>369.22</v>
      </c>
    </row>
    <row r="2565" spans="2:6">
      <c r="B2565" s="139" t="s">
        <v>18132</v>
      </c>
      <c r="C2565" s="131" t="s">
        <v>20751</v>
      </c>
      <c r="D2565" s="131" t="s">
        <v>15270</v>
      </c>
      <c r="E2565" s="131" t="s">
        <v>12941</v>
      </c>
      <c r="F2565" s="140">
        <v>135.47</v>
      </c>
    </row>
    <row r="2566" spans="2:6">
      <c r="B2566" s="139" t="s">
        <v>18133</v>
      </c>
      <c r="C2566" s="131" t="s">
        <v>20752</v>
      </c>
      <c r="D2566" s="131" t="s">
        <v>15271</v>
      </c>
      <c r="E2566" s="131" t="s">
        <v>12630</v>
      </c>
      <c r="F2566" s="140">
        <v>104.31</v>
      </c>
    </row>
    <row r="2567" spans="2:6">
      <c r="B2567" s="139" t="s">
        <v>18134</v>
      </c>
      <c r="C2567" s="131" t="s">
        <v>20753</v>
      </c>
      <c r="D2567" s="131" t="s">
        <v>15272</v>
      </c>
      <c r="E2567" s="131" t="s">
        <v>12941</v>
      </c>
      <c r="F2567" s="140">
        <v>352.05</v>
      </c>
    </row>
    <row r="2568" spans="2:6">
      <c r="B2568" s="139" t="s">
        <v>18135</v>
      </c>
      <c r="C2568" s="131" t="s">
        <v>20754</v>
      </c>
      <c r="D2568" s="131" t="s">
        <v>15273</v>
      </c>
      <c r="E2568" s="131" t="s">
        <v>12941</v>
      </c>
      <c r="F2568" s="140">
        <v>966.49</v>
      </c>
    </row>
    <row r="2569" spans="2:6">
      <c r="B2569" s="139" t="s">
        <v>18136</v>
      </c>
      <c r="C2569" s="131" t="s">
        <v>20755</v>
      </c>
      <c r="D2569" s="131" t="s">
        <v>15274</v>
      </c>
      <c r="E2569" s="131" t="s">
        <v>12941</v>
      </c>
      <c r="F2569" s="140">
        <v>1752.21</v>
      </c>
    </row>
    <row r="2570" spans="2:6">
      <c r="B2570" s="139" t="s">
        <v>18137</v>
      </c>
      <c r="C2570" s="131" t="s">
        <v>20756</v>
      </c>
      <c r="D2570" s="131" t="s">
        <v>15275</v>
      </c>
      <c r="E2570" s="131" t="s">
        <v>12941</v>
      </c>
      <c r="F2570" s="140">
        <v>662.02</v>
      </c>
    </row>
    <row r="2571" spans="2:6">
      <c r="B2571" s="139" t="s">
        <v>18138</v>
      </c>
      <c r="C2571" s="131" t="s">
        <v>20757</v>
      </c>
      <c r="D2571" s="131" t="s">
        <v>15276</v>
      </c>
      <c r="E2571" s="131" t="s">
        <v>12941</v>
      </c>
      <c r="F2571" s="140">
        <v>186.35</v>
      </c>
    </row>
    <row r="2572" spans="2:6">
      <c r="B2572" s="139" t="s">
        <v>18139</v>
      </c>
      <c r="C2572" s="131" t="s">
        <v>20758</v>
      </c>
      <c r="D2572" s="131" t="s">
        <v>15277</v>
      </c>
      <c r="E2572" s="131" t="s">
        <v>12941</v>
      </c>
      <c r="F2572" s="140">
        <v>420.57</v>
      </c>
    </row>
    <row r="2573" spans="2:6">
      <c r="B2573" s="139" t="s">
        <v>18140</v>
      </c>
      <c r="C2573" s="131" t="s">
        <v>20759</v>
      </c>
      <c r="D2573" s="131" t="s">
        <v>15278</v>
      </c>
      <c r="E2573" s="131" t="s">
        <v>12630</v>
      </c>
      <c r="F2573" s="140">
        <v>792.83</v>
      </c>
    </row>
    <row r="2574" spans="2:6">
      <c r="B2574" s="139" t="s">
        <v>18141</v>
      </c>
      <c r="C2574" s="131" t="s">
        <v>20760</v>
      </c>
      <c r="D2574" s="131" t="s">
        <v>15279</v>
      </c>
      <c r="E2574" s="131" t="s">
        <v>12808</v>
      </c>
      <c r="F2574" s="140">
        <v>476.02</v>
      </c>
    </row>
    <row r="2575" spans="2:6">
      <c r="B2575" s="139" t="s">
        <v>18142</v>
      </c>
      <c r="C2575" s="131" t="s">
        <v>20761</v>
      </c>
      <c r="D2575" s="131" t="s">
        <v>15280</v>
      </c>
      <c r="E2575" s="131" t="s">
        <v>12941</v>
      </c>
      <c r="F2575" s="140">
        <v>64.19</v>
      </c>
    </row>
    <row r="2576" spans="2:6">
      <c r="B2576" s="139" t="s">
        <v>18143</v>
      </c>
      <c r="C2576" s="131" t="s">
        <v>20762</v>
      </c>
      <c r="D2576" s="131" t="s">
        <v>15281</v>
      </c>
      <c r="E2576" s="131" t="s">
        <v>12808</v>
      </c>
      <c r="F2576" s="140">
        <v>304.33999999999997</v>
      </c>
    </row>
    <row r="2577" spans="2:6">
      <c r="B2577" s="139" t="s">
        <v>18144</v>
      </c>
      <c r="C2577" s="131" t="s">
        <v>20763</v>
      </c>
      <c r="D2577" s="131" t="s">
        <v>15282</v>
      </c>
      <c r="E2577" s="131" t="s">
        <v>12630</v>
      </c>
      <c r="F2577" s="140">
        <v>484.31</v>
      </c>
    </row>
    <row r="2578" spans="2:6">
      <c r="B2578" s="139" t="s">
        <v>18145</v>
      </c>
      <c r="C2578" s="131" t="s">
        <v>20764</v>
      </c>
      <c r="D2578" s="131" t="s">
        <v>15283</v>
      </c>
      <c r="E2578" s="131" t="s">
        <v>12630</v>
      </c>
      <c r="F2578" s="140">
        <v>389.47</v>
      </c>
    </row>
    <row r="2579" spans="2:6">
      <c r="B2579" s="139" t="s">
        <v>18146</v>
      </c>
      <c r="C2579" s="131" t="s">
        <v>20765</v>
      </c>
      <c r="D2579" s="131" t="s">
        <v>15284</v>
      </c>
      <c r="E2579" s="131" t="s">
        <v>12630</v>
      </c>
      <c r="F2579" s="140">
        <v>549.30999999999995</v>
      </c>
    </row>
    <row r="2580" spans="2:6">
      <c r="B2580" s="139" t="s">
        <v>18147</v>
      </c>
      <c r="C2580" s="131" t="s">
        <v>20766</v>
      </c>
      <c r="D2580" s="131" t="s">
        <v>15285</v>
      </c>
      <c r="E2580" s="131" t="s">
        <v>12630</v>
      </c>
      <c r="F2580" s="140">
        <v>364.31</v>
      </c>
    </row>
    <row r="2581" spans="2:6">
      <c r="B2581" s="139" t="s">
        <v>18148</v>
      </c>
      <c r="C2581" s="131" t="s">
        <v>20767</v>
      </c>
      <c r="D2581" s="131" t="s">
        <v>15286</v>
      </c>
      <c r="E2581" s="131" t="s">
        <v>12630</v>
      </c>
      <c r="F2581" s="140">
        <v>324.31</v>
      </c>
    </row>
    <row r="2582" spans="2:6">
      <c r="B2582" s="139" t="s">
        <v>18149</v>
      </c>
      <c r="C2582" s="131" t="s">
        <v>20768</v>
      </c>
      <c r="D2582" s="131" t="s">
        <v>15287</v>
      </c>
      <c r="E2582" s="131" t="s">
        <v>12630</v>
      </c>
      <c r="F2582" s="140">
        <v>334.31</v>
      </c>
    </row>
    <row r="2583" spans="2:6">
      <c r="B2583" s="139" t="s">
        <v>18150</v>
      </c>
      <c r="C2583" s="131" t="s">
        <v>20769</v>
      </c>
      <c r="D2583" s="131" t="s">
        <v>15288</v>
      </c>
      <c r="E2583" s="131" t="s">
        <v>12630</v>
      </c>
      <c r="F2583" s="140">
        <v>334.31</v>
      </c>
    </row>
    <row r="2584" spans="2:6">
      <c r="B2584" s="139" t="s">
        <v>18151</v>
      </c>
      <c r="C2584" s="131" t="s">
        <v>20770</v>
      </c>
      <c r="D2584" s="131" t="s">
        <v>15289</v>
      </c>
      <c r="E2584" s="131" t="s">
        <v>12630</v>
      </c>
      <c r="F2584" s="140">
        <v>490.88</v>
      </c>
    </row>
    <row r="2585" spans="2:6">
      <c r="B2585" s="139" t="s">
        <v>18152</v>
      </c>
      <c r="C2585" s="131" t="s">
        <v>20771</v>
      </c>
      <c r="D2585" s="131" t="s">
        <v>15290</v>
      </c>
      <c r="E2585" s="131" t="s">
        <v>12630</v>
      </c>
      <c r="F2585" s="140">
        <v>490.88</v>
      </c>
    </row>
    <row r="2586" spans="2:6">
      <c r="B2586" s="139" t="s">
        <v>18153</v>
      </c>
      <c r="C2586" s="131" t="s">
        <v>20772</v>
      </c>
      <c r="D2586" s="131" t="s">
        <v>15291</v>
      </c>
      <c r="E2586" s="131" t="s">
        <v>12941</v>
      </c>
      <c r="F2586" s="140">
        <v>294.19</v>
      </c>
    </row>
    <row r="2587" spans="2:6">
      <c r="B2587" s="139" t="s">
        <v>18154</v>
      </c>
      <c r="C2587" s="131" t="s">
        <v>20773</v>
      </c>
      <c r="D2587" s="131" t="s">
        <v>15292</v>
      </c>
      <c r="E2587" s="131" t="s">
        <v>57</v>
      </c>
      <c r="F2587" s="140">
        <v>1314.38</v>
      </c>
    </row>
    <row r="2588" spans="2:6">
      <c r="B2588" s="139" t="s">
        <v>18155</v>
      </c>
      <c r="C2588" s="131" t="s">
        <v>20774</v>
      </c>
      <c r="D2588" s="131" t="s">
        <v>15293</v>
      </c>
      <c r="E2588" s="131" t="s">
        <v>12808</v>
      </c>
      <c r="F2588" s="140">
        <v>93.04</v>
      </c>
    </row>
    <row r="2589" spans="2:6">
      <c r="B2589" s="139" t="s">
        <v>18156</v>
      </c>
      <c r="C2589" s="131" t="s">
        <v>20775</v>
      </c>
      <c r="D2589" s="131" t="s">
        <v>15294</v>
      </c>
      <c r="E2589" s="131" t="s">
        <v>12808</v>
      </c>
      <c r="F2589" s="140">
        <v>232.9</v>
      </c>
    </row>
    <row r="2590" spans="2:6">
      <c r="B2590" s="139" t="s">
        <v>18157</v>
      </c>
      <c r="C2590" s="131" t="s">
        <v>20776</v>
      </c>
      <c r="D2590" s="131" t="s">
        <v>15295</v>
      </c>
      <c r="E2590" s="131" t="s">
        <v>12808</v>
      </c>
      <c r="F2590" s="140">
        <v>1214.73</v>
      </c>
    </row>
    <row r="2591" spans="2:6">
      <c r="B2591" s="139" t="s">
        <v>18158</v>
      </c>
      <c r="C2591" s="131" t="s">
        <v>20777</v>
      </c>
      <c r="D2591" s="131" t="s">
        <v>15296</v>
      </c>
      <c r="E2591" s="131" t="s">
        <v>12630</v>
      </c>
      <c r="F2591" s="140">
        <v>904.31</v>
      </c>
    </row>
    <row r="2592" spans="2:6">
      <c r="B2592" s="139" t="s">
        <v>18159</v>
      </c>
      <c r="C2592" s="131" t="s">
        <v>20778</v>
      </c>
      <c r="D2592" s="131" t="s">
        <v>15297</v>
      </c>
      <c r="E2592" s="131" t="s">
        <v>12630</v>
      </c>
      <c r="F2592" s="140">
        <v>254.31</v>
      </c>
    </row>
    <row r="2593" spans="2:6">
      <c r="B2593" s="139" t="s">
        <v>18160</v>
      </c>
      <c r="C2593" s="131" t="s">
        <v>20779</v>
      </c>
      <c r="D2593" s="131" t="s">
        <v>15298</v>
      </c>
      <c r="E2593" s="131" t="s">
        <v>12630</v>
      </c>
      <c r="F2593" s="140">
        <v>584.30999999999995</v>
      </c>
    </row>
    <row r="2594" spans="2:6">
      <c r="B2594" s="139" t="s">
        <v>18161</v>
      </c>
      <c r="C2594" s="131" t="s">
        <v>20780</v>
      </c>
      <c r="D2594" s="131" t="s">
        <v>15299</v>
      </c>
      <c r="E2594" s="131" t="s">
        <v>12630</v>
      </c>
      <c r="F2594" s="140">
        <v>754.31</v>
      </c>
    </row>
    <row r="2595" spans="2:6">
      <c r="B2595" s="139" t="s">
        <v>18162</v>
      </c>
      <c r="C2595" s="131" t="s">
        <v>20781</v>
      </c>
      <c r="D2595" s="131" t="s">
        <v>15300</v>
      </c>
      <c r="E2595" s="131" t="s">
        <v>12630</v>
      </c>
      <c r="F2595" s="140">
        <v>554.30999999999995</v>
      </c>
    </row>
    <row r="2596" spans="2:6">
      <c r="B2596" s="139" t="s">
        <v>18163</v>
      </c>
      <c r="C2596" s="131" t="s">
        <v>20782</v>
      </c>
      <c r="D2596" s="131" t="s">
        <v>15301</v>
      </c>
      <c r="E2596" s="131" t="s">
        <v>12630</v>
      </c>
      <c r="F2596" s="140">
        <v>554.30999999999995</v>
      </c>
    </row>
    <row r="2597" spans="2:6">
      <c r="B2597" s="139" t="s">
        <v>18164</v>
      </c>
      <c r="C2597" s="131" t="s">
        <v>20783</v>
      </c>
      <c r="D2597" s="131" t="s">
        <v>15302</v>
      </c>
      <c r="E2597" s="131" t="s">
        <v>12630</v>
      </c>
      <c r="F2597" s="140">
        <v>354.31</v>
      </c>
    </row>
    <row r="2598" spans="2:6">
      <c r="B2598" s="139" t="s">
        <v>18165</v>
      </c>
      <c r="C2598" s="131" t="s">
        <v>20784</v>
      </c>
      <c r="D2598" s="131" t="s">
        <v>15303</v>
      </c>
      <c r="E2598" s="131" t="s">
        <v>12808</v>
      </c>
      <c r="F2598" s="140">
        <v>147.94</v>
      </c>
    </row>
    <row r="2599" spans="2:6">
      <c r="B2599" s="139" t="s">
        <v>18166</v>
      </c>
      <c r="C2599" s="131" t="s">
        <v>20785</v>
      </c>
      <c r="D2599" s="131" t="s">
        <v>15304</v>
      </c>
      <c r="E2599" s="131" t="s">
        <v>12808</v>
      </c>
      <c r="F2599" s="140">
        <v>157.68</v>
      </c>
    </row>
    <row r="2600" spans="2:6">
      <c r="B2600" s="139" t="s">
        <v>18167</v>
      </c>
      <c r="C2600" s="131" t="s">
        <v>20786</v>
      </c>
      <c r="D2600" s="131" t="s">
        <v>15305</v>
      </c>
      <c r="E2600" s="131" t="s">
        <v>12941</v>
      </c>
      <c r="F2600" s="140">
        <v>181.75</v>
      </c>
    </row>
    <row r="2601" spans="2:6">
      <c r="B2601" s="139" t="s">
        <v>18168</v>
      </c>
      <c r="C2601" s="131" t="s">
        <v>20787</v>
      </c>
      <c r="D2601" s="131" t="s">
        <v>15306</v>
      </c>
      <c r="E2601" s="131" t="s">
        <v>12941</v>
      </c>
      <c r="F2601" s="140">
        <v>260.44</v>
      </c>
    </row>
    <row r="2602" spans="2:6">
      <c r="B2602" s="139" t="s">
        <v>18169</v>
      </c>
      <c r="C2602" s="131" t="s">
        <v>20788</v>
      </c>
      <c r="D2602" s="131" t="s">
        <v>15307</v>
      </c>
      <c r="E2602" s="131" t="s">
        <v>12941</v>
      </c>
      <c r="F2602" s="140">
        <v>173.65</v>
      </c>
    </row>
    <row r="2603" spans="2:6">
      <c r="B2603" s="139">
        <v>360</v>
      </c>
      <c r="C2603" s="131" t="s">
        <v>12936</v>
      </c>
      <c r="D2603" s="131" t="s">
        <v>15308</v>
      </c>
      <c r="E2603" s="131" t="s">
        <v>12950</v>
      </c>
      <c r="F2603" s="140"/>
    </row>
    <row r="2604" spans="2:6">
      <c r="B2604" s="139" t="s">
        <v>18170</v>
      </c>
      <c r="C2604" s="131" t="s">
        <v>20789</v>
      </c>
      <c r="D2604" s="131" t="s">
        <v>15309</v>
      </c>
      <c r="E2604" s="131" t="s">
        <v>13129</v>
      </c>
      <c r="F2604" s="140">
        <v>560.9</v>
      </c>
    </row>
    <row r="2605" spans="2:6">
      <c r="B2605" s="139" t="s">
        <v>18171</v>
      </c>
      <c r="C2605" s="131" t="s">
        <v>20790</v>
      </c>
      <c r="D2605" s="131" t="s">
        <v>15310</v>
      </c>
      <c r="E2605" s="131" t="s">
        <v>12808</v>
      </c>
      <c r="F2605" s="140">
        <v>486.38</v>
      </c>
    </row>
    <row r="2606" spans="2:6">
      <c r="B2606" s="139" t="s">
        <v>18172</v>
      </c>
      <c r="C2606" s="131" t="s">
        <v>20791</v>
      </c>
      <c r="D2606" s="131" t="s">
        <v>15311</v>
      </c>
      <c r="E2606" s="131" t="s">
        <v>12808</v>
      </c>
      <c r="F2606" s="140">
        <v>532.84</v>
      </c>
    </row>
    <row r="2607" spans="2:6">
      <c r="B2607" s="139" t="s">
        <v>18173</v>
      </c>
      <c r="C2607" s="131" t="s">
        <v>20792</v>
      </c>
      <c r="D2607" s="131" t="s">
        <v>15312</v>
      </c>
      <c r="E2607" s="131" t="s">
        <v>12808</v>
      </c>
      <c r="F2607" s="140">
        <v>648.98</v>
      </c>
    </row>
    <row r="2608" spans="2:6">
      <c r="B2608" s="139" t="s">
        <v>18174</v>
      </c>
      <c r="C2608" s="131" t="s">
        <v>20793</v>
      </c>
      <c r="D2608" s="131" t="s">
        <v>15313</v>
      </c>
      <c r="E2608" s="131" t="s">
        <v>12941</v>
      </c>
      <c r="F2608" s="140">
        <v>242.71</v>
      </c>
    </row>
    <row r="2609" spans="2:6">
      <c r="B2609" s="139" t="s">
        <v>18175</v>
      </c>
      <c r="C2609" s="131" t="s">
        <v>20794</v>
      </c>
      <c r="D2609" s="131" t="s">
        <v>15314</v>
      </c>
      <c r="E2609" s="131" t="s">
        <v>12941</v>
      </c>
      <c r="F2609" s="140">
        <v>240.02</v>
      </c>
    </row>
    <row r="2610" spans="2:6">
      <c r="B2610" s="139" t="s">
        <v>18176</v>
      </c>
      <c r="C2610" s="131" t="s">
        <v>20795</v>
      </c>
      <c r="D2610" s="131" t="s">
        <v>15315</v>
      </c>
      <c r="E2610" s="131" t="s">
        <v>12941</v>
      </c>
      <c r="F2610" s="140">
        <v>164.4</v>
      </c>
    </row>
    <row r="2611" spans="2:6">
      <c r="B2611" s="139" t="s">
        <v>18177</v>
      </c>
      <c r="C2611" s="131" t="s">
        <v>20796</v>
      </c>
      <c r="D2611" s="131" t="s">
        <v>15316</v>
      </c>
      <c r="E2611" s="131" t="s">
        <v>13129</v>
      </c>
      <c r="F2611" s="140">
        <v>821.6</v>
      </c>
    </row>
    <row r="2612" spans="2:6">
      <c r="B2612" s="139" t="s">
        <v>18178</v>
      </c>
      <c r="C2612" s="131" t="s">
        <v>20797</v>
      </c>
      <c r="D2612" s="131" t="s">
        <v>15317</v>
      </c>
      <c r="E2612" s="131" t="s">
        <v>12808</v>
      </c>
      <c r="F2612" s="140">
        <v>43.89</v>
      </c>
    </row>
    <row r="2613" spans="2:6">
      <c r="B2613" s="139" t="s">
        <v>18179</v>
      </c>
      <c r="C2613" s="131" t="s">
        <v>20798</v>
      </c>
      <c r="D2613" s="131" t="s">
        <v>15318</v>
      </c>
      <c r="E2613" s="131" t="s">
        <v>13129</v>
      </c>
      <c r="F2613" s="140">
        <v>435</v>
      </c>
    </row>
    <row r="2614" spans="2:6">
      <c r="B2614" s="139" t="s">
        <v>18180</v>
      </c>
      <c r="C2614" s="131" t="s">
        <v>20799</v>
      </c>
      <c r="D2614" s="131" t="s">
        <v>15319</v>
      </c>
      <c r="E2614" s="131" t="s">
        <v>13129</v>
      </c>
      <c r="F2614" s="140">
        <v>4679.99</v>
      </c>
    </row>
    <row r="2615" spans="2:6">
      <c r="B2615" s="139" t="s">
        <v>18181</v>
      </c>
      <c r="C2615" s="131" t="s">
        <v>20800</v>
      </c>
      <c r="D2615" s="131" t="s">
        <v>15320</v>
      </c>
      <c r="E2615" s="131" t="s">
        <v>12808</v>
      </c>
      <c r="F2615" s="140">
        <v>15.09</v>
      </c>
    </row>
    <row r="2616" spans="2:6">
      <c r="B2616" s="139" t="s">
        <v>18182</v>
      </c>
      <c r="C2616" s="131" t="s">
        <v>20801</v>
      </c>
      <c r="D2616" s="131" t="s">
        <v>15321</v>
      </c>
      <c r="E2616" s="131" t="s">
        <v>12941</v>
      </c>
      <c r="F2616" s="140">
        <v>4275.1000000000004</v>
      </c>
    </row>
    <row r="2617" spans="2:6">
      <c r="B2617" s="139" t="s">
        <v>18183</v>
      </c>
      <c r="C2617" s="131" t="s">
        <v>20802</v>
      </c>
      <c r="D2617" s="131" t="s">
        <v>15322</v>
      </c>
      <c r="E2617" s="131" t="s">
        <v>57</v>
      </c>
      <c r="F2617" s="140">
        <v>2425.14</v>
      </c>
    </row>
    <row r="2618" spans="2:6">
      <c r="B2618" s="139" t="s">
        <v>18184</v>
      </c>
      <c r="C2618" s="131" t="s">
        <v>20803</v>
      </c>
      <c r="D2618" s="131" t="s">
        <v>15323</v>
      </c>
      <c r="E2618" s="131" t="s">
        <v>57</v>
      </c>
      <c r="F2618" s="140">
        <v>2425.14</v>
      </c>
    </row>
    <row r="2619" spans="2:6">
      <c r="B2619" s="139" t="s">
        <v>18185</v>
      </c>
      <c r="C2619" s="131" t="s">
        <v>20804</v>
      </c>
      <c r="D2619" s="131" t="s">
        <v>15324</v>
      </c>
      <c r="E2619" s="131" t="s">
        <v>57</v>
      </c>
      <c r="F2619" s="140">
        <v>1110.8</v>
      </c>
    </row>
    <row r="2620" spans="2:6">
      <c r="B2620" s="139" t="s">
        <v>18186</v>
      </c>
      <c r="C2620" s="131" t="s">
        <v>20805</v>
      </c>
      <c r="D2620" s="131" t="s">
        <v>15325</v>
      </c>
      <c r="E2620" s="131" t="s">
        <v>57</v>
      </c>
      <c r="F2620" s="140">
        <v>1110.8</v>
      </c>
    </row>
    <row r="2621" spans="2:6">
      <c r="B2621" s="139" t="s">
        <v>18187</v>
      </c>
      <c r="C2621" s="131" t="s">
        <v>20806</v>
      </c>
      <c r="D2621" s="131" t="s">
        <v>15326</v>
      </c>
      <c r="E2621" s="131" t="s">
        <v>57</v>
      </c>
      <c r="F2621" s="140">
        <v>1235.3499999999999</v>
      </c>
    </row>
    <row r="2622" spans="2:6">
      <c r="B2622" s="139" t="s">
        <v>18188</v>
      </c>
      <c r="C2622" s="131" t="s">
        <v>20807</v>
      </c>
      <c r="D2622" s="131" t="s">
        <v>15327</v>
      </c>
      <c r="E2622" s="131" t="s">
        <v>12630</v>
      </c>
      <c r="F2622" s="140">
        <v>90.37</v>
      </c>
    </row>
    <row r="2623" spans="2:6">
      <c r="B2623" s="139" t="s">
        <v>18189</v>
      </c>
      <c r="C2623" s="131" t="s">
        <v>20808</v>
      </c>
      <c r="D2623" s="131" t="s">
        <v>15328</v>
      </c>
      <c r="E2623" s="131" t="s">
        <v>57</v>
      </c>
      <c r="F2623" s="140">
        <v>1507.75</v>
      </c>
    </row>
    <row r="2624" spans="2:6">
      <c r="B2624" s="139" t="s">
        <v>18190</v>
      </c>
      <c r="C2624" s="131" t="s">
        <v>20809</v>
      </c>
      <c r="D2624" s="131" t="s">
        <v>15329</v>
      </c>
      <c r="E2624" s="131" t="s">
        <v>12630</v>
      </c>
      <c r="F2624" s="140">
        <v>100.54</v>
      </c>
    </row>
    <row r="2625" spans="2:6">
      <c r="B2625" s="139" t="s">
        <v>18191</v>
      </c>
      <c r="C2625" s="131" t="s">
        <v>20810</v>
      </c>
      <c r="D2625" s="131" t="s">
        <v>15330</v>
      </c>
      <c r="E2625" s="131" t="s">
        <v>12941</v>
      </c>
      <c r="F2625" s="140">
        <v>198</v>
      </c>
    </row>
    <row r="2626" spans="2:6">
      <c r="B2626" s="139" t="s">
        <v>18192</v>
      </c>
      <c r="C2626" s="131" t="s">
        <v>20811</v>
      </c>
      <c r="D2626" s="131" t="s">
        <v>15331</v>
      </c>
      <c r="E2626" s="131" t="s">
        <v>12941</v>
      </c>
      <c r="F2626" s="140">
        <v>10064.08</v>
      </c>
    </row>
    <row r="2627" spans="2:6">
      <c r="B2627" s="139" t="s">
        <v>18193</v>
      </c>
      <c r="C2627" s="131" t="s">
        <v>20812</v>
      </c>
      <c r="D2627" s="131" t="s">
        <v>15332</v>
      </c>
      <c r="E2627" s="131" t="s">
        <v>12941</v>
      </c>
      <c r="F2627" s="140">
        <v>12488.5</v>
      </c>
    </row>
    <row r="2628" spans="2:6">
      <c r="B2628" s="139" t="s">
        <v>18194</v>
      </c>
      <c r="C2628" s="131" t="s">
        <v>20813</v>
      </c>
      <c r="D2628" s="131" t="s">
        <v>15333</v>
      </c>
      <c r="E2628" s="131" t="s">
        <v>12941</v>
      </c>
      <c r="F2628" s="140">
        <v>13774.39</v>
      </c>
    </row>
    <row r="2629" spans="2:6">
      <c r="B2629" s="139" t="s">
        <v>18195</v>
      </c>
      <c r="C2629" s="131" t="s">
        <v>20814</v>
      </c>
      <c r="D2629" s="131" t="s">
        <v>15334</v>
      </c>
      <c r="E2629" s="131" t="s">
        <v>12941</v>
      </c>
      <c r="F2629" s="140">
        <v>15106.59</v>
      </c>
    </row>
    <row r="2630" spans="2:6">
      <c r="B2630" s="139" t="s">
        <v>18196</v>
      </c>
      <c r="C2630" s="131" t="s">
        <v>20815</v>
      </c>
      <c r="D2630" s="131" t="s">
        <v>15335</v>
      </c>
      <c r="E2630" s="131" t="s">
        <v>12941</v>
      </c>
      <c r="F2630" s="140">
        <v>16258.71</v>
      </c>
    </row>
    <row r="2631" spans="2:6">
      <c r="B2631" s="139" t="s">
        <v>18197</v>
      </c>
      <c r="C2631" s="131" t="s">
        <v>20816</v>
      </c>
      <c r="D2631" s="131" t="s">
        <v>15336</v>
      </c>
      <c r="E2631" s="131" t="s">
        <v>12941</v>
      </c>
      <c r="F2631" s="140">
        <v>1254.98</v>
      </c>
    </row>
    <row r="2632" spans="2:6">
      <c r="B2632" s="139" t="s">
        <v>18198</v>
      </c>
      <c r="C2632" s="131" t="s">
        <v>20817</v>
      </c>
      <c r="D2632" s="131" t="s">
        <v>15337</v>
      </c>
      <c r="E2632" s="131" t="s">
        <v>12941</v>
      </c>
      <c r="F2632" s="140">
        <v>1428.08</v>
      </c>
    </row>
    <row r="2633" spans="2:6">
      <c r="B2633" s="139" t="s">
        <v>18199</v>
      </c>
      <c r="C2633" s="131" t="s">
        <v>20818</v>
      </c>
      <c r="D2633" s="131" t="s">
        <v>15338</v>
      </c>
      <c r="E2633" s="131" t="s">
        <v>12941</v>
      </c>
      <c r="F2633" s="140">
        <v>908.77</v>
      </c>
    </row>
    <row r="2634" spans="2:6">
      <c r="B2634" s="139" t="s">
        <v>18200</v>
      </c>
      <c r="C2634" s="131" t="s">
        <v>20819</v>
      </c>
      <c r="D2634" s="131" t="s">
        <v>15339</v>
      </c>
      <c r="E2634" s="131" t="s">
        <v>12941</v>
      </c>
      <c r="F2634" s="140">
        <v>1428.08</v>
      </c>
    </row>
    <row r="2635" spans="2:6">
      <c r="B2635" s="139" t="s">
        <v>18201</v>
      </c>
      <c r="C2635" s="131" t="s">
        <v>20820</v>
      </c>
      <c r="D2635" s="131" t="s">
        <v>15340</v>
      </c>
      <c r="E2635" s="131" t="s">
        <v>12941</v>
      </c>
      <c r="F2635" s="140">
        <v>519.29999999999995</v>
      </c>
    </row>
    <row r="2636" spans="2:6">
      <c r="B2636" s="139" t="s">
        <v>18202</v>
      </c>
      <c r="C2636" s="131" t="s">
        <v>20821</v>
      </c>
      <c r="D2636" s="131" t="s">
        <v>15341</v>
      </c>
      <c r="E2636" s="131" t="s">
        <v>12941</v>
      </c>
      <c r="F2636" s="140">
        <v>692.4</v>
      </c>
    </row>
    <row r="2637" spans="2:6">
      <c r="B2637" s="139" t="s">
        <v>18203</v>
      </c>
      <c r="C2637" s="131" t="s">
        <v>20822</v>
      </c>
      <c r="D2637" s="131" t="s">
        <v>15342</v>
      </c>
      <c r="E2637" s="131" t="s">
        <v>12941</v>
      </c>
      <c r="F2637" s="140">
        <v>330.92</v>
      </c>
    </row>
    <row r="2638" spans="2:6">
      <c r="B2638" s="139" t="s">
        <v>18204</v>
      </c>
      <c r="C2638" s="131" t="s">
        <v>20823</v>
      </c>
      <c r="D2638" s="131" t="s">
        <v>15343</v>
      </c>
      <c r="E2638" s="131" t="s">
        <v>12941</v>
      </c>
      <c r="F2638" s="140">
        <v>1601.18</v>
      </c>
    </row>
    <row r="2639" spans="2:6">
      <c r="B2639" s="139" t="s">
        <v>18205</v>
      </c>
      <c r="C2639" s="131" t="s">
        <v>20824</v>
      </c>
      <c r="D2639" s="131" t="s">
        <v>15344</v>
      </c>
      <c r="E2639" s="131" t="s">
        <v>12941</v>
      </c>
      <c r="F2639" s="140">
        <v>346.2</v>
      </c>
    </row>
    <row r="2640" spans="2:6">
      <c r="B2640" s="139" t="s">
        <v>18206</v>
      </c>
      <c r="C2640" s="131" t="s">
        <v>20825</v>
      </c>
      <c r="D2640" s="131" t="s">
        <v>15345</v>
      </c>
      <c r="E2640" s="131" t="s">
        <v>12941</v>
      </c>
      <c r="F2640" s="140">
        <v>723.96</v>
      </c>
    </row>
    <row r="2641" spans="2:6">
      <c r="B2641" s="139" t="s">
        <v>18207</v>
      </c>
      <c r="C2641" s="131" t="s">
        <v>20826</v>
      </c>
      <c r="D2641" s="131" t="s">
        <v>15346</v>
      </c>
      <c r="E2641" s="131" t="s">
        <v>12941</v>
      </c>
      <c r="F2641" s="140">
        <v>128.66</v>
      </c>
    </row>
    <row r="2642" spans="2:6">
      <c r="B2642" s="139" t="s">
        <v>18208</v>
      </c>
      <c r="C2642" s="131" t="s">
        <v>20827</v>
      </c>
      <c r="D2642" s="131" t="s">
        <v>15347</v>
      </c>
      <c r="E2642" s="131" t="s">
        <v>12941</v>
      </c>
      <c r="F2642" s="140">
        <v>257.33</v>
      </c>
    </row>
    <row r="2643" spans="2:6">
      <c r="B2643" s="139" t="s">
        <v>18209</v>
      </c>
      <c r="C2643" s="131" t="s">
        <v>20828</v>
      </c>
      <c r="D2643" s="131" t="s">
        <v>15348</v>
      </c>
      <c r="E2643" s="131" t="s">
        <v>12941</v>
      </c>
      <c r="F2643" s="140">
        <v>471.64</v>
      </c>
    </row>
    <row r="2644" spans="2:6">
      <c r="B2644" s="139" t="s">
        <v>18210</v>
      </c>
      <c r="C2644" s="131" t="s">
        <v>20829</v>
      </c>
      <c r="D2644" s="131" t="s">
        <v>15349</v>
      </c>
      <c r="E2644" s="131" t="s">
        <v>12941</v>
      </c>
      <c r="F2644" s="140">
        <v>478.58</v>
      </c>
    </row>
    <row r="2645" spans="2:6">
      <c r="B2645" s="139" t="s">
        <v>18211</v>
      </c>
      <c r="C2645" s="131" t="s">
        <v>20830</v>
      </c>
      <c r="D2645" s="131" t="s">
        <v>15350</v>
      </c>
      <c r="E2645" s="131" t="s">
        <v>12941</v>
      </c>
      <c r="F2645" s="140">
        <v>707.47</v>
      </c>
    </row>
    <row r="2646" spans="2:6">
      <c r="B2646" s="139" t="s">
        <v>18212</v>
      </c>
      <c r="C2646" s="131" t="s">
        <v>20831</v>
      </c>
      <c r="D2646" s="131" t="s">
        <v>15351</v>
      </c>
      <c r="E2646" s="131" t="s">
        <v>12941</v>
      </c>
      <c r="F2646" s="140">
        <v>717.87</v>
      </c>
    </row>
    <row r="2647" spans="2:6">
      <c r="B2647" s="139" t="s">
        <v>18213</v>
      </c>
      <c r="C2647" s="131" t="s">
        <v>20832</v>
      </c>
      <c r="D2647" s="131" t="s">
        <v>15352</v>
      </c>
      <c r="E2647" s="131" t="s">
        <v>12941</v>
      </c>
      <c r="F2647" s="140">
        <v>943.29</v>
      </c>
    </row>
    <row r="2648" spans="2:6">
      <c r="B2648" s="139" t="s">
        <v>18214</v>
      </c>
      <c r="C2648" s="131" t="s">
        <v>20833</v>
      </c>
      <c r="D2648" s="131" t="s">
        <v>15353</v>
      </c>
      <c r="E2648" s="131" t="s">
        <v>12941</v>
      </c>
      <c r="F2648" s="140">
        <v>957.16</v>
      </c>
    </row>
    <row r="2649" spans="2:6">
      <c r="B2649" s="139" t="s">
        <v>18215</v>
      </c>
      <c r="C2649" s="131" t="s">
        <v>20834</v>
      </c>
      <c r="D2649" s="131" t="s">
        <v>15354</v>
      </c>
      <c r="E2649" s="131" t="s">
        <v>12941</v>
      </c>
      <c r="F2649" s="140">
        <v>468.18</v>
      </c>
    </row>
    <row r="2650" spans="2:6">
      <c r="B2650" s="139" t="s">
        <v>18216</v>
      </c>
      <c r="C2650" s="131" t="s">
        <v>20835</v>
      </c>
      <c r="D2650" s="131" t="s">
        <v>15355</v>
      </c>
      <c r="E2650" s="131" t="s">
        <v>12941</v>
      </c>
      <c r="F2650" s="140">
        <v>239.29</v>
      </c>
    </row>
    <row r="2651" spans="2:6">
      <c r="B2651" s="139" t="s">
        <v>18217</v>
      </c>
      <c r="C2651" s="131" t="s">
        <v>20836</v>
      </c>
      <c r="D2651" s="131" t="s">
        <v>15356</v>
      </c>
      <c r="E2651" s="131" t="s">
        <v>12941</v>
      </c>
      <c r="F2651" s="140">
        <v>270.5</v>
      </c>
    </row>
    <row r="2652" spans="2:6">
      <c r="B2652" s="139" t="s">
        <v>18218</v>
      </c>
      <c r="C2652" s="131" t="s">
        <v>20837</v>
      </c>
      <c r="D2652" s="131" t="s">
        <v>15357</v>
      </c>
      <c r="E2652" s="131" t="s">
        <v>12941</v>
      </c>
      <c r="F2652" s="140">
        <v>305.18</v>
      </c>
    </row>
    <row r="2653" spans="2:6">
      <c r="B2653" s="139" t="s">
        <v>18219</v>
      </c>
      <c r="C2653" s="131" t="s">
        <v>20838</v>
      </c>
      <c r="D2653" s="131" t="s">
        <v>15358</v>
      </c>
      <c r="E2653" s="131" t="s">
        <v>12941</v>
      </c>
      <c r="F2653" s="140">
        <v>114.09</v>
      </c>
    </row>
    <row r="2654" spans="2:6">
      <c r="B2654" s="139" t="s">
        <v>18220</v>
      </c>
      <c r="C2654" s="131" t="s">
        <v>20839</v>
      </c>
      <c r="D2654" s="131" t="s">
        <v>15359</v>
      </c>
      <c r="E2654" s="131" t="s">
        <v>12941</v>
      </c>
      <c r="F2654" s="140">
        <v>225.42</v>
      </c>
    </row>
    <row r="2655" spans="2:6">
      <c r="B2655" s="139" t="s">
        <v>18221</v>
      </c>
      <c r="C2655" s="131" t="s">
        <v>20840</v>
      </c>
      <c r="D2655" s="131" t="s">
        <v>15360</v>
      </c>
      <c r="E2655" s="131" t="s">
        <v>12941</v>
      </c>
      <c r="F2655" s="140">
        <v>228.88</v>
      </c>
    </row>
    <row r="2656" spans="2:6">
      <c r="B2656" s="139" t="s">
        <v>18222</v>
      </c>
      <c r="C2656" s="131" t="s">
        <v>20841</v>
      </c>
      <c r="D2656" s="131" t="s">
        <v>15361</v>
      </c>
      <c r="E2656" s="131" t="s">
        <v>12941</v>
      </c>
      <c r="F2656" s="140">
        <v>180.33</v>
      </c>
    </row>
    <row r="2657" spans="2:6">
      <c r="B2657" s="139" t="s">
        <v>18223</v>
      </c>
      <c r="C2657" s="131" t="s">
        <v>20842</v>
      </c>
      <c r="D2657" s="131" t="s">
        <v>15362</v>
      </c>
      <c r="E2657" s="131" t="s">
        <v>12941</v>
      </c>
      <c r="F2657" s="140">
        <v>187.27</v>
      </c>
    </row>
    <row r="2658" spans="2:6">
      <c r="B2658" s="139" t="s">
        <v>18224</v>
      </c>
      <c r="C2658" s="131" t="s">
        <v>20843</v>
      </c>
      <c r="D2658" s="131" t="s">
        <v>15363</v>
      </c>
      <c r="E2658" s="131" t="s">
        <v>12941</v>
      </c>
      <c r="F2658" s="140">
        <v>1709.72</v>
      </c>
    </row>
    <row r="2659" spans="2:6">
      <c r="B2659" s="139" t="s">
        <v>18225</v>
      </c>
      <c r="C2659" s="131" t="s">
        <v>20844</v>
      </c>
      <c r="D2659" s="131" t="s">
        <v>15364</v>
      </c>
      <c r="E2659" s="131" t="s">
        <v>12941</v>
      </c>
      <c r="F2659" s="140">
        <v>1734.86</v>
      </c>
    </row>
    <row r="2660" spans="2:6">
      <c r="B2660" s="139" t="s">
        <v>18226</v>
      </c>
      <c r="C2660" s="131" t="s">
        <v>20845</v>
      </c>
      <c r="D2660" s="131" t="s">
        <v>15365</v>
      </c>
      <c r="E2660" s="131" t="s">
        <v>12941</v>
      </c>
      <c r="F2660" s="140">
        <v>1945.54</v>
      </c>
    </row>
    <row r="2661" spans="2:6">
      <c r="B2661" s="139" t="s">
        <v>18227</v>
      </c>
      <c r="C2661" s="131" t="s">
        <v>20846</v>
      </c>
      <c r="D2661" s="131" t="s">
        <v>15366</v>
      </c>
      <c r="E2661" s="131" t="s">
        <v>12941</v>
      </c>
      <c r="F2661" s="140">
        <v>1974.15</v>
      </c>
    </row>
    <row r="2662" spans="2:6">
      <c r="B2662" s="139" t="s">
        <v>18228</v>
      </c>
      <c r="C2662" s="131" t="s">
        <v>20847</v>
      </c>
      <c r="D2662" s="131" t="s">
        <v>15367</v>
      </c>
      <c r="E2662" s="131" t="s">
        <v>12941</v>
      </c>
      <c r="F2662" s="140">
        <v>269.16000000000003</v>
      </c>
    </row>
    <row r="2663" spans="2:6">
      <c r="B2663" s="139" t="s">
        <v>18229</v>
      </c>
      <c r="C2663" s="131" t="s">
        <v>20848</v>
      </c>
      <c r="D2663" s="131" t="s">
        <v>15368</v>
      </c>
      <c r="E2663" s="131" t="s">
        <v>12941</v>
      </c>
      <c r="F2663" s="140">
        <v>287.11</v>
      </c>
    </row>
    <row r="2664" spans="2:6">
      <c r="B2664" s="139" t="s">
        <v>18230</v>
      </c>
      <c r="C2664" s="131" t="s">
        <v>20849</v>
      </c>
      <c r="D2664" s="131" t="s">
        <v>15369</v>
      </c>
      <c r="E2664" s="131" t="s">
        <v>12941</v>
      </c>
      <c r="F2664" s="140">
        <v>498.93</v>
      </c>
    </row>
    <row r="2665" spans="2:6">
      <c r="B2665" s="139" t="s">
        <v>18231</v>
      </c>
      <c r="C2665" s="131" t="s">
        <v>20850</v>
      </c>
      <c r="D2665" s="131" t="s">
        <v>15370</v>
      </c>
      <c r="E2665" s="131" t="s">
        <v>12941</v>
      </c>
      <c r="F2665" s="140">
        <v>844.07</v>
      </c>
    </row>
    <row r="2666" spans="2:6">
      <c r="B2666" s="139" t="s">
        <v>18232</v>
      </c>
      <c r="C2666" s="131" t="s">
        <v>20851</v>
      </c>
      <c r="D2666" s="131" t="s">
        <v>15371</v>
      </c>
      <c r="E2666" s="131" t="s">
        <v>12630</v>
      </c>
      <c r="F2666" s="140">
        <v>152.19999999999999</v>
      </c>
    </row>
    <row r="2667" spans="2:6">
      <c r="B2667" s="139" t="s">
        <v>18233</v>
      </c>
      <c r="C2667" s="131" t="s">
        <v>20852</v>
      </c>
      <c r="D2667" s="131" t="s">
        <v>15372</v>
      </c>
      <c r="E2667" s="131" t="s">
        <v>12630</v>
      </c>
      <c r="F2667" s="140">
        <v>135.21</v>
      </c>
    </row>
    <row r="2668" spans="2:6">
      <c r="B2668" s="139" t="s">
        <v>18234</v>
      </c>
      <c r="C2668" s="131" t="s">
        <v>20853</v>
      </c>
      <c r="D2668" s="131" t="s">
        <v>15373</v>
      </c>
      <c r="E2668" s="131" t="s">
        <v>12630</v>
      </c>
      <c r="F2668" s="140">
        <v>117.67</v>
      </c>
    </row>
    <row r="2669" spans="2:6">
      <c r="B2669" s="139" t="s">
        <v>18235</v>
      </c>
      <c r="C2669" s="131" t="s">
        <v>20854</v>
      </c>
      <c r="D2669" s="131" t="s">
        <v>15374</v>
      </c>
      <c r="E2669" s="131" t="s">
        <v>12941</v>
      </c>
      <c r="F2669" s="140">
        <v>1654.45</v>
      </c>
    </row>
    <row r="2670" spans="2:6">
      <c r="B2670" s="139" t="s">
        <v>18236</v>
      </c>
      <c r="C2670" s="131" t="s">
        <v>20855</v>
      </c>
      <c r="D2670" s="131" t="s">
        <v>15375</v>
      </c>
      <c r="E2670" s="131" t="s">
        <v>12630</v>
      </c>
      <c r="F2670" s="140">
        <v>18.61</v>
      </c>
    </row>
    <row r="2671" spans="2:6">
      <c r="B2671" s="139" t="s">
        <v>18237</v>
      </c>
      <c r="C2671" s="131" t="s">
        <v>20856</v>
      </c>
      <c r="D2671" s="131" t="s">
        <v>15376</v>
      </c>
      <c r="E2671" s="131" t="s">
        <v>12630</v>
      </c>
      <c r="F2671" s="140">
        <v>197.76</v>
      </c>
    </row>
    <row r="2672" spans="2:6">
      <c r="B2672" s="139" t="s">
        <v>18238</v>
      </c>
      <c r="C2672" s="131" t="s">
        <v>20857</v>
      </c>
      <c r="D2672" s="131" t="s">
        <v>15377</v>
      </c>
      <c r="E2672" s="131" t="s">
        <v>12941</v>
      </c>
      <c r="F2672" s="140">
        <v>201.21</v>
      </c>
    </row>
    <row r="2673" spans="2:6">
      <c r="B2673" s="139" t="s">
        <v>18239</v>
      </c>
      <c r="C2673" s="131" t="s">
        <v>20858</v>
      </c>
      <c r="D2673" s="131" t="s">
        <v>15378</v>
      </c>
      <c r="E2673" s="131" t="s">
        <v>57</v>
      </c>
      <c r="F2673" s="140">
        <v>1796.65</v>
      </c>
    </row>
    <row r="2674" spans="2:6">
      <c r="B2674" s="139" t="s">
        <v>18240</v>
      </c>
      <c r="C2674" s="131" t="s">
        <v>20859</v>
      </c>
      <c r="D2674" s="131" t="s">
        <v>15379</v>
      </c>
      <c r="E2674" s="131" t="s">
        <v>57</v>
      </c>
      <c r="F2674" s="140">
        <v>1748.54</v>
      </c>
    </row>
    <row r="2675" spans="2:6">
      <c r="B2675" s="139" t="s">
        <v>18241</v>
      </c>
      <c r="C2675" s="131" t="s">
        <v>20860</v>
      </c>
      <c r="D2675" s="131" t="s">
        <v>15380</v>
      </c>
      <c r="E2675" s="131" t="s">
        <v>12941</v>
      </c>
      <c r="F2675" s="140">
        <v>2825.63</v>
      </c>
    </row>
    <row r="2676" spans="2:6">
      <c r="B2676" s="139" t="s">
        <v>18242</v>
      </c>
      <c r="C2676" s="131" t="s">
        <v>20861</v>
      </c>
      <c r="D2676" s="131" t="s">
        <v>15381</v>
      </c>
      <c r="E2676" s="131" t="s">
        <v>12941</v>
      </c>
      <c r="F2676" s="140">
        <v>506.44</v>
      </c>
    </row>
    <row r="2677" spans="2:6">
      <c r="B2677" s="139" t="s">
        <v>18243</v>
      </c>
      <c r="C2677" s="131" t="s">
        <v>20862</v>
      </c>
      <c r="D2677" s="131" t="s">
        <v>15382</v>
      </c>
      <c r="E2677" s="131" t="s">
        <v>12941</v>
      </c>
      <c r="F2677" s="140">
        <v>578.79</v>
      </c>
    </row>
    <row r="2678" spans="2:6">
      <c r="B2678" s="139" t="s">
        <v>18244</v>
      </c>
      <c r="C2678" s="131" t="s">
        <v>20863</v>
      </c>
      <c r="D2678" s="131" t="s">
        <v>15383</v>
      </c>
      <c r="E2678" s="131" t="s">
        <v>12941</v>
      </c>
      <c r="F2678" s="140">
        <v>723.49</v>
      </c>
    </row>
    <row r="2679" spans="2:6">
      <c r="B2679" s="139" t="s">
        <v>18245</v>
      </c>
      <c r="C2679" s="131" t="s">
        <v>20864</v>
      </c>
      <c r="D2679" s="131" t="s">
        <v>15384</v>
      </c>
      <c r="E2679" s="131" t="s">
        <v>12941</v>
      </c>
      <c r="F2679" s="140">
        <v>294.52</v>
      </c>
    </row>
    <row r="2680" spans="2:6">
      <c r="B2680" s="139" t="s">
        <v>18246</v>
      </c>
      <c r="C2680" s="131" t="s">
        <v>20865</v>
      </c>
      <c r="D2680" s="131" t="s">
        <v>15385</v>
      </c>
      <c r="E2680" s="131" t="s">
        <v>12941</v>
      </c>
      <c r="F2680" s="140">
        <v>593.80999999999995</v>
      </c>
    </row>
    <row r="2681" spans="2:6">
      <c r="B2681" s="139" t="s">
        <v>18247</v>
      </c>
      <c r="C2681" s="131" t="s">
        <v>20866</v>
      </c>
      <c r="D2681" s="131" t="s">
        <v>15386</v>
      </c>
      <c r="E2681" s="131" t="s">
        <v>12630</v>
      </c>
      <c r="F2681" s="140">
        <v>131.52000000000001</v>
      </c>
    </row>
    <row r="2682" spans="2:6">
      <c r="B2682" s="139" t="s">
        <v>18248</v>
      </c>
      <c r="C2682" s="131" t="s">
        <v>20867</v>
      </c>
      <c r="D2682" s="131" t="s">
        <v>15387</v>
      </c>
      <c r="E2682" s="131" t="s">
        <v>12941</v>
      </c>
      <c r="F2682" s="140">
        <v>739.13</v>
      </c>
    </row>
    <row r="2683" spans="2:6">
      <c r="B2683" s="139" t="s">
        <v>18249</v>
      </c>
      <c r="C2683" s="131" t="s">
        <v>20868</v>
      </c>
      <c r="D2683" s="131" t="s">
        <v>15388</v>
      </c>
      <c r="E2683" s="131" t="s">
        <v>12941</v>
      </c>
      <c r="F2683" s="140">
        <v>639.13</v>
      </c>
    </row>
    <row r="2684" spans="2:6">
      <c r="B2684" s="139" t="s">
        <v>18250</v>
      </c>
      <c r="C2684" s="131" t="s">
        <v>20869</v>
      </c>
      <c r="D2684" s="131" t="s">
        <v>15389</v>
      </c>
      <c r="E2684" s="131" t="s">
        <v>12941</v>
      </c>
      <c r="F2684" s="140">
        <v>539.13</v>
      </c>
    </row>
    <row r="2685" spans="2:6">
      <c r="B2685" s="139" t="s">
        <v>18251</v>
      </c>
      <c r="C2685" s="131" t="s">
        <v>20870</v>
      </c>
      <c r="D2685" s="131" t="s">
        <v>15390</v>
      </c>
      <c r="E2685" s="131" t="s">
        <v>12941</v>
      </c>
      <c r="F2685" s="140">
        <v>639.13</v>
      </c>
    </row>
    <row r="2686" spans="2:6">
      <c r="B2686" s="139" t="s">
        <v>18252</v>
      </c>
      <c r="C2686" s="131" t="s">
        <v>20871</v>
      </c>
      <c r="D2686" s="131" t="s">
        <v>15391</v>
      </c>
      <c r="E2686" s="131" t="s">
        <v>12941</v>
      </c>
      <c r="F2686" s="140">
        <v>539.13</v>
      </c>
    </row>
    <row r="2687" spans="2:6">
      <c r="B2687" s="139" t="s">
        <v>18253</v>
      </c>
      <c r="C2687" s="131" t="s">
        <v>20872</v>
      </c>
      <c r="D2687" s="131" t="s">
        <v>15392</v>
      </c>
      <c r="E2687" s="131" t="s">
        <v>12941</v>
      </c>
      <c r="F2687" s="140">
        <v>539.13</v>
      </c>
    </row>
    <row r="2688" spans="2:6">
      <c r="B2688" s="139" t="s">
        <v>18254</v>
      </c>
      <c r="C2688" s="131" t="s">
        <v>20873</v>
      </c>
      <c r="D2688" s="131" t="s">
        <v>15393</v>
      </c>
      <c r="E2688" s="131" t="s">
        <v>12941</v>
      </c>
      <c r="F2688" s="140">
        <v>287.11</v>
      </c>
    </row>
    <row r="2689" spans="2:6">
      <c r="B2689" s="139" t="s">
        <v>18255</v>
      </c>
      <c r="C2689" s="131" t="s">
        <v>20874</v>
      </c>
      <c r="D2689" s="131" t="s">
        <v>15394</v>
      </c>
      <c r="E2689" s="131" t="s">
        <v>12941</v>
      </c>
      <c r="F2689" s="140">
        <v>2177.41</v>
      </c>
    </row>
    <row r="2690" spans="2:6">
      <c r="B2690" s="139" t="s">
        <v>18256</v>
      </c>
      <c r="C2690" s="131" t="s">
        <v>20875</v>
      </c>
      <c r="D2690" s="131" t="s">
        <v>15395</v>
      </c>
      <c r="E2690" s="131" t="s">
        <v>12941</v>
      </c>
      <c r="F2690" s="140">
        <v>1558.28</v>
      </c>
    </row>
    <row r="2691" spans="2:6">
      <c r="B2691" s="139" t="s">
        <v>18257</v>
      </c>
      <c r="C2691" s="131" t="s">
        <v>20876</v>
      </c>
      <c r="D2691" s="131" t="s">
        <v>15396</v>
      </c>
      <c r="E2691" s="131" t="s">
        <v>12941</v>
      </c>
      <c r="F2691" s="140">
        <v>1158.28</v>
      </c>
    </row>
    <row r="2692" spans="2:6">
      <c r="B2692" s="139" t="s">
        <v>18258</v>
      </c>
      <c r="C2692" s="131" t="s">
        <v>20877</v>
      </c>
      <c r="D2692" s="131" t="s">
        <v>15397</v>
      </c>
      <c r="E2692" s="131" t="s">
        <v>12941</v>
      </c>
      <c r="F2692" s="140">
        <v>1758.28</v>
      </c>
    </row>
    <row r="2693" spans="2:6">
      <c r="B2693" s="139" t="s">
        <v>18259</v>
      </c>
      <c r="C2693" s="131" t="s">
        <v>20878</v>
      </c>
      <c r="D2693" s="131" t="s">
        <v>15398</v>
      </c>
      <c r="E2693" s="131" t="s">
        <v>12941</v>
      </c>
      <c r="F2693" s="140">
        <v>1158.28</v>
      </c>
    </row>
    <row r="2694" spans="2:6">
      <c r="B2694" s="139" t="s">
        <v>18260</v>
      </c>
      <c r="C2694" s="131" t="s">
        <v>20879</v>
      </c>
      <c r="D2694" s="131" t="s">
        <v>15399</v>
      </c>
      <c r="E2694" s="131" t="s">
        <v>12808</v>
      </c>
      <c r="F2694" s="140">
        <v>20.75</v>
      </c>
    </row>
    <row r="2695" spans="2:6">
      <c r="B2695" s="139" t="s">
        <v>18261</v>
      </c>
      <c r="C2695" s="131" t="s">
        <v>20880</v>
      </c>
      <c r="D2695" s="131" t="s">
        <v>15400</v>
      </c>
      <c r="E2695" s="131" t="s">
        <v>12941</v>
      </c>
      <c r="F2695" s="140">
        <v>211.01</v>
      </c>
    </row>
    <row r="2696" spans="2:6">
      <c r="B2696" s="139" t="s">
        <v>18262</v>
      </c>
      <c r="C2696" s="131" t="s">
        <v>20881</v>
      </c>
      <c r="D2696" s="131" t="s">
        <v>15401</v>
      </c>
      <c r="E2696" s="131" t="s">
        <v>57</v>
      </c>
      <c r="F2696" s="140">
        <v>1213.6300000000001</v>
      </c>
    </row>
    <row r="2697" spans="2:6">
      <c r="B2697" s="139">
        <v>361</v>
      </c>
      <c r="C2697" s="131" t="s">
        <v>12936</v>
      </c>
      <c r="D2697" s="131" t="s">
        <v>15402</v>
      </c>
      <c r="E2697" s="131" t="s">
        <v>12950</v>
      </c>
      <c r="F2697" s="140"/>
    </row>
    <row r="2698" spans="2:6">
      <c r="B2698" s="139" t="s">
        <v>18263</v>
      </c>
      <c r="C2698" s="131" t="s">
        <v>12936</v>
      </c>
      <c r="D2698" s="131" t="s">
        <v>15403</v>
      </c>
      <c r="E2698" s="131" t="s">
        <v>12630</v>
      </c>
      <c r="F2698" s="140">
        <v>107.12</v>
      </c>
    </row>
    <row r="2699" spans="2:6">
      <c r="B2699" s="139" t="s">
        <v>18264</v>
      </c>
      <c r="C2699" s="131" t="s">
        <v>20882</v>
      </c>
      <c r="D2699" s="131" t="s">
        <v>15404</v>
      </c>
      <c r="E2699" s="131" t="s">
        <v>12808</v>
      </c>
      <c r="F2699" s="140">
        <v>131.03</v>
      </c>
    </row>
    <row r="2700" spans="2:6">
      <c r="B2700" s="139" t="s">
        <v>18265</v>
      </c>
      <c r="C2700" s="131" t="s">
        <v>20883</v>
      </c>
      <c r="D2700" s="131" t="s">
        <v>15405</v>
      </c>
      <c r="E2700" s="131" t="s">
        <v>12808</v>
      </c>
      <c r="F2700" s="140">
        <v>290.33</v>
      </c>
    </row>
    <row r="2701" spans="2:6">
      <c r="B2701" s="139" t="s">
        <v>18266</v>
      </c>
      <c r="C2701" s="131" t="s">
        <v>20884</v>
      </c>
      <c r="D2701" s="131" t="s">
        <v>15406</v>
      </c>
      <c r="E2701" s="131" t="s">
        <v>12808</v>
      </c>
      <c r="F2701" s="140">
        <v>406.47</v>
      </c>
    </row>
    <row r="2702" spans="2:6">
      <c r="B2702" s="139" t="s">
        <v>18267</v>
      </c>
      <c r="C2702" s="131" t="s">
        <v>20885</v>
      </c>
      <c r="D2702" s="131" t="s">
        <v>15407</v>
      </c>
      <c r="E2702" s="131" t="s">
        <v>12941</v>
      </c>
      <c r="F2702" s="140">
        <v>205.65</v>
      </c>
    </row>
    <row r="2703" spans="2:6">
      <c r="B2703" s="139" t="s">
        <v>18268</v>
      </c>
      <c r="C2703" s="131" t="s">
        <v>20886</v>
      </c>
      <c r="D2703" s="131" t="s">
        <v>15408</v>
      </c>
      <c r="E2703" s="131" t="s">
        <v>12941</v>
      </c>
      <c r="F2703" s="140">
        <v>242.53</v>
      </c>
    </row>
    <row r="2704" spans="2:6">
      <c r="B2704" s="139" t="s">
        <v>18269</v>
      </c>
      <c r="C2704" s="131" t="s">
        <v>20887</v>
      </c>
      <c r="D2704" s="131" t="s">
        <v>15409</v>
      </c>
      <c r="E2704" s="131" t="s">
        <v>12941</v>
      </c>
      <c r="F2704" s="140">
        <v>260.77999999999997</v>
      </c>
    </row>
    <row r="2705" spans="2:6">
      <c r="B2705" s="139" t="s">
        <v>18270</v>
      </c>
      <c r="C2705" s="131" t="s">
        <v>20888</v>
      </c>
      <c r="D2705" s="131" t="s">
        <v>15410</v>
      </c>
      <c r="E2705" s="131" t="s">
        <v>12941</v>
      </c>
      <c r="F2705" s="140">
        <v>21.95</v>
      </c>
    </row>
    <row r="2706" spans="2:6">
      <c r="B2706" s="139" t="s">
        <v>18271</v>
      </c>
      <c r="C2706" s="131" t="s">
        <v>20889</v>
      </c>
      <c r="D2706" s="131" t="s">
        <v>15411</v>
      </c>
      <c r="E2706" s="131" t="s">
        <v>12941</v>
      </c>
      <c r="F2706" s="140">
        <v>323.31</v>
      </c>
    </row>
    <row r="2707" spans="2:6">
      <c r="B2707" s="139" t="s">
        <v>18272</v>
      </c>
      <c r="C2707" s="131" t="s">
        <v>20890</v>
      </c>
      <c r="D2707" s="131" t="s">
        <v>15412</v>
      </c>
      <c r="E2707" s="131" t="s">
        <v>12941</v>
      </c>
      <c r="F2707" s="140">
        <v>268.52</v>
      </c>
    </row>
    <row r="2708" spans="2:6">
      <c r="B2708" s="139" t="s">
        <v>18273</v>
      </c>
      <c r="C2708" s="131" t="s">
        <v>20891</v>
      </c>
      <c r="D2708" s="131" t="s">
        <v>15413</v>
      </c>
      <c r="E2708" s="131" t="s">
        <v>12630</v>
      </c>
      <c r="F2708" s="140">
        <v>62.08</v>
      </c>
    </row>
    <row r="2709" spans="2:6">
      <c r="B2709" s="139" t="s">
        <v>18274</v>
      </c>
      <c r="C2709" s="131" t="s">
        <v>20892</v>
      </c>
      <c r="D2709" s="131" t="s">
        <v>15414</v>
      </c>
      <c r="E2709" s="131" t="s">
        <v>12630</v>
      </c>
      <c r="F2709" s="140">
        <v>72.63</v>
      </c>
    </row>
    <row r="2710" spans="2:6">
      <c r="B2710" s="139" t="s">
        <v>18275</v>
      </c>
      <c r="C2710" s="131" t="s">
        <v>20893</v>
      </c>
      <c r="D2710" s="131" t="s">
        <v>15415</v>
      </c>
      <c r="E2710" s="131" t="s">
        <v>12630</v>
      </c>
      <c r="F2710" s="140">
        <v>116.98</v>
      </c>
    </row>
    <row r="2711" spans="2:6">
      <c r="B2711" s="139" t="s">
        <v>18276</v>
      </c>
      <c r="C2711" s="131" t="s">
        <v>20894</v>
      </c>
      <c r="D2711" s="131" t="s">
        <v>15416</v>
      </c>
      <c r="E2711" s="131" t="s">
        <v>12630</v>
      </c>
      <c r="F2711" s="140">
        <v>104.52</v>
      </c>
    </row>
    <row r="2712" spans="2:6">
      <c r="B2712" s="139" t="s">
        <v>18277</v>
      </c>
      <c r="C2712" s="131" t="s">
        <v>20895</v>
      </c>
      <c r="D2712" s="131" t="s">
        <v>15417</v>
      </c>
      <c r="E2712" s="131" t="s">
        <v>12941</v>
      </c>
      <c r="F2712" s="140">
        <v>164.13</v>
      </c>
    </row>
    <row r="2713" spans="2:6">
      <c r="B2713" s="139" t="s">
        <v>18278</v>
      </c>
      <c r="C2713" s="131" t="s">
        <v>20896</v>
      </c>
      <c r="D2713" s="131" t="s">
        <v>15418</v>
      </c>
      <c r="E2713" s="131" t="s">
        <v>12808</v>
      </c>
      <c r="F2713" s="140">
        <v>323.98</v>
      </c>
    </row>
    <row r="2714" spans="2:6">
      <c r="B2714" s="139" t="s">
        <v>18279</v>
      </c>
      <c r="C2714" s="131" t="s">
        <v>20897</v>
      </c>
      <c r="D2714" s="131" t="s">
        <v>15419</v>
      </c>
      <c r="E2714" s="131" t="s">
        <v>12808</v>
      </c>
      <c r="F2714" s="140">
        <v>106.75</v>
      </c>
    </row>
    <row r="2715" spans="2:6">
      <c r="B2715" s="139" t="s">
        <v>18280</v>
      </c>
      <c r="C2715" s="131" t="s">
        <v>20898</v>
      </c>
      <c r="D2715" s="131" t="s">
        <v>15420</v>
      </c>
      <c r="E2715" s="131" t="s">
        <v>12808</v>
      </c>
      <c r="F2715" s="140">
        <v>170.55</v>
      </c>
    </row>
    <row r="2716" spans="2:6">
      <c r="B2716" s="139" t="s">
        <v>18281</v>
      </c>
      <c r="C2716" s="131" t="s">
        <v>20899</v>
      </c>
      <c r="D2716" s="131" t="s">
        <v>15421</v>
      </c>
      <c r="E2716" s="131" t="s">
        <v>12808</v>
      </c>
      <c r="F2716" s="140">
        <v>167.12</v>
      </c>
    </row>
    <row r="2717" spans="2:6">
      <c r="B2717" s="139" t="s">
        <v>18282</v>
      </c>
      <c r="C2717" s="131" t="s">
        <v>20900</v>
      </c>
      <c r="D2717" s="131" t="s">
        <v>15422</v>
      </c>
      <c r="E2717" s="131" t="s">
        <v>12808</v>
      </c>
      <c r="F2717" s="140">
        <v>90.55</v>
      </c>
    </row>
    <row r="2718" spans="2:6">
      <c r="B2718" s="139" t="s">
        <v>18283</v>
      </c>
      <c r="C2718" s="131" t="s">
        <v>20901</v>
      </c>
      <c r="D2718" s="131" t="s">
        <v>15423</v>
      </c>
      <c r="E2718" s="131" t="s">
        <v>12808</v>
      </c>
      <c r="F2718" s="140">
        <v>81.37</v>
      </c>
    </row>
    <row r="2719" spans="2:6">
      <c r="B2719" s="139" t="s">
        <v>18284</v>
      </c>
      <c r="C2719" s="131" t="s">
        <v>20902</v>
      </c>
      <c r="D2719" s="131" t="s">
        <v>15424</v>
      </c>
      <c r="E2719" s="131" t="s">
        <v>12941</v>
      </c>
      <c r="F2719" s="140">
        <v>36.840000000000003</v>
      </c>
    </row>
    <row r="2720" spans="2:6">
      <c r="B2720" s="139" t="s">
        <v>18285</v>
      </c>
      <c r="C2720" s="131" t="s">
        <v>20903</v>
      </c>
      <c r="D2720" s="131" t="s">
        <v>15425</v>
      </c>
      <c r="E2720" s="131" t="s">
        <v>12808</v>
      </c>
      <c r="F2720" s="140">
        <v>163.34</v>
      </c>
    </row>
    <row r="2721" spans="2:6">
      <c r="B2721" s="139" t="s">
        <v>18286</v>
      </c>
      <c r="C2721" s="131" t="s">
        <v>20904</v>
      </c>
      <c r="D2721" s="131" t="s">
        <v>15426</v>
      </c>
      <c r="E2721" s="131" t="s">
        <v>12808</v>
      </c>
      <c r="F2721" s="140">
        <v>362.87</v>
      </c>
    </row>
    <row r="2722" spans="2:6">
      <c r="B2722" s="139" t="s">
        <v>18287</v>
      </c>
      <c r="C2722" s="131" t="s">
        <v>20905</v>
      </c>
      <c r="D2722" s="131" t="s">
        <v>15427</v>
      </c>
      <c r="E2722" s="131" t="s">
        <v>12630</v>
      </c>
      <c r="F2722" s="140">
        <v>192.36</v>
      </c>
    </row>
    <row r="2723" spans="2:6">
      <c r="B2723" s="139" t="s">
        <v>18288</v>
      </c>
      <c r="C2723" s="131" t="s">
        <v>20906</v>
      </c>
      <c r="D2723" s="131" t="s">
        <v>15428</v>
      </c>
      <c r="E2723" s="131" t="s">
        <v>12630</v>
      </c>
      <c r="F2723" s="140">
        <v>224.43</v>
      </c>
    </row>
    <row r="2724" spans="2:6">
      <c r="B2724" s="139" t="s">
        <v>18289</v>
      </c>
      <c r="C2724" s="131" t="s">
        <v>20907</v>
      </c>
      <c r="D2724" s="131" t="s">
        <v>15429</v>
      </c>
      <c r="E2724" s="131" t="s">
        <v>12630</v>
      </c>
      <c r="F2724" s="140">
        <v>254.56</v>
      </c>
    </row>
    <row r="2725" spans="2:6">
      <c r="B2725" s="139" t="s">
        <v>18290</v>
      </c>
      <c r="C2725" s="131" t="s">
        <v>20908</v>
      </c>
      <c r="D2725" s="131" t="s">
        <v>15430</v>
      </c>
      <c r="E2725" s="131" t="s">
        <v>12630</v>
      </c>
      <c r="F2725" s="140">
        <v>346.8</v>
      </c>
    </row>
    <row r="2726" spans="2:6">
      <c r="B2726" s="139" t="s">
        <v>18291</v>
      </c>
      <c r="C2726" s="131" t="s">
        <v>20909</v>
      </c>
      <c r="D2726" s="131" t="s">
        <v>15431</v>
      </c>
      <c r="E2726" s="131" t="s">
        <v>12630</v>
      </c>
      <c r="F2726" s="140">
        <v>357.41</v>
      </c>
    </row>
    <row r="2727" spans="2:6">
      <c r="B2727" s="139" t="s">
        <v>18292</v>
      </c>
      <c r="C2727" s="131" t="s">
        <v>20910</v>
      </c>
      <c r="D2727" s="131" t="s">
        <v>15432</v>
      </c>
      <c r="E2727" s="131" t="s">
        <v>12630</v>
      </c>
      <c r="F2727" s="140">
        <v>396.51</v>
      </c>
    </row>
    <row r="2728" spans="2:6">
      <c r="B2728" s="139" t="s">
        <v>18293</v>
      </c>
      <c r="C2728" s="131" t="s">
        <v>20911</v>
      </c>
      <c r="D2728" s="131" t="s">
        <v>15433</v>
      </c>
      <c r="E2728" s="131" t="s">
        <v>12630</v>
      </c>
      <c r="F2728" s="140">
        <v>411.69</v>
      </c>
    </row>
    <row r="2729" spans="2:6">
      <c r="B2729" s="139" t="s">
        <v>18294</v>
      </c>
      <c r="C2729" s="131" t="s">
        <v>20912</v>
      </c>
      <c r="D2729" s="131" t="s">
        <v>15434</v>
      </c>
      <c r="E2729" s="131" t="s">
        <v>12630</v>
      </c>
      <c r="F2729" s="140">
        <v>411.69</v>
      </c>
    </row>
    <row r="2730" spans="2:6">
      <c r="B2730" s="139" t="s">
        <v>18295</v>
      </c>
      <c r="C2730" s="131" t="s">
        <v>20913</v>
      </c>
      <c r="D2730" s="131" t="s">
        <v>15435</v>
      </c>
      <c r="E2730" s="131" t="s">
        <v>12630</v>
      </c>
      <c r="F2730" s="140">
        <v>414.73</v>
      </c>
    </row>
    <row r="2731" spans="2:6">
      <c r="B2731" s="139" t="s">
        <v>18296</v>
      </c>
      <c r="C2731" s="131" t="s">
        <v>20914</v>
      </c>
      <c r="D2731" s="131" t="s">
        <v>15436</v>
      </c>
      <c r="E2731" s="131" t="s">
        <v>12630</v>
      </c>
      <c r="F2731" s="140">
        <v>402.14</v>
      </c>
    </row>
    <row r="2732" spans="2:6">
      <c r="B2732" s="139" t="s">
        <v>18297</v>
      </c>
      <c r="C2732" s="131" t="s">
        <v>20915</v>
      </c>
      <c r="D2732" s="131" t="s">
        <v>15437</v>
      </c>
      <c r="E2732" s="131" t="s">
        <v>12630</v>
      </c>
      <c r="F2732" s="140">
        <v>402.14</v>
      </c>
    </row>
    <row r="2733" spans="2:6">
      <c r="B2733" s="139" t="s">
        <v>18298</v>
      </c>
      <c r="C2733" s="131" t="s">
        <v>20916</v>
      </c>
      <c r="D2733" s="131" t="s">
        <v>15438</v>
      </c>
      <c r="E2733" s="131" t="s">
        <v>12630</v>
      </c>
      <c r="F2733" s="140">
        <v>285.77</v>
      </c>
    </row>
    <row r="2734" spans="2:6">
      <c r="B2734" s="139" t="s">
        <v>18299</v>
      </c>
      <c r="C2734" s="131" t="s">
        <v>20917</v>
      </c>
      <c r="D2734" s="131" t="s">
        <v>15439</v>
      </c>
      <c r="E2734" s="131" t="s">
        <v>12630</v>
      </c>
      <c r="F2734" s="140">
        <v>285.77</v>
      </c>
    </row>
    <row r="2735" spans="2:6">
      <c r="B2735" s="139" t="s">
        <v>18300</v>
      </c>
      <c r="C2735" s="131" t="s">
        <v>20918</v>
      </c>
      <c r="D2735" s="131" t="s">
        <v>15440</v>
      </c>
      <c r="E2735" s="131" t="s">
        <v>12630</v>
      </c>
      <c r="F2735" s="140">
        <v>459.2</v>
      </c>
    </row>
    <row r="2736" spans="2:6">
      <c r="B2736" s="139" t="s">
        <v>18301</v>
      </c>
      <c r="C2736" s="131" t="s">
        <v>20919</v>
      </c>
      <c r="D2736" s="131" t="s">
        <v>15441</v>
      </c>
      <c r="E2736" s="131" t="s">
        <v>12941</v>
      </c>
      <c r="F2736" s="140">
        <v>296.22000000000003</v>
      </c>
    </row>
    <row r="2737" spans="2:6">
      <c r="B2737" s="139" t="s">
        <v>18302</v>
      </c>
      <c r="C2737" s="131" t="s">
        <v>20920</v>
      </c>
      <c r="D2737" s="131" t="s">
        <v>15442</v>
      </c>
      <c r="E2737" s="131" t="s">
        <v>12630</v>
      </c>
      <c r="F2737" s="140">
        <v>239.26</v>
      </c>
    </row>
    <row r="2738" spans="2:6">
      <c r="B2738" s="139" t="s">
        <v>18303</v>
      </c>
      <c r="C2738" s="131" t="s">
        <v>20921</v>
      </c>
      <c r="D2738" s="131" t="s">
        <v>15443</v>
      </c>
      <c r="E2738" s="131" t="s">
        <v>12630</v>
      </c>
      <c r="F2738" s="140">
        <v>327.41000000000003</v>
      </c>
    </row>
    <row r="2739" spans="2:6">
      <c r="B2739" s="139" t="s">
        <v>18304</v>
      </c>
      <c r="C2739" s="131" t="s">
        <v>20922</v>
      </c>
      <c r="D2739" s="131" t="s">
        <v>15444</v>
      </c>
      <c r="E2739" s="131" t="s">
        <v>12630</v>
      </c>
      <c r="F2739" s="140">
        <v>438.17</v>
      </c>
    </row>
    <row r="2740" spans="2:6">
      <c r="B2740" s="139" t="s">
        <v>18305</v>
      </c>
      <c r="C2740" s="131" t="s">
        <v>12936</v>
      </c>
      <c r="D2740" s="131" t="s">
        <v>15445</v>
      </c>
      <c r="E2740" s="131" t="s">
        <v>12630</v>
      </c>
      <c r="F2740" s="140">
        <v>495.98</v>
      </c>
    </row>
    <row r="2741" spans="2:6">
      <c r="B2741" s="139" t="s">
        <v>18306</v>
      </c>
      <c r="C2741" s="131" t="s">
        <v>20923</v>
      </c>
      <c r="D2741" s="131" t="s">
        <v>15446</v>
      </c>
      <c r="E2741" s="131" t="s">
        <v>12808</v>
      </c>
      <c r="F2741" s="140">
        <v>110.75</v>
      </c>
    </row>
    <row r="2742" spans="2:6">
      <c r="B2742" s="139" t="s">
        <v>18307</v>
      </c>
      <c r="C2742" s="131" t="s">
        <v>20924</v>
      </c>
      <c r="D2742" s="131" t="s">
        <v>15447</v>
      </c>
      <c r="E2742" s="131" t="s">
        <v>12941</v>
      </c>
      <c r="F2742" s="140">
        <v>93.14</v>
      </c>
    </row>
    <row r="2743" spans="2:6">
      <c r="B2743" s="139" t="s">
        <v>18308</v>
      </c>
      <c r="C2743" s="131" t="s">
        <v>20925</v>
      </c>
      <c r="D2743" s="131" t="s">
        <v>15448</v>
      </c>
      <c r="E2743" s="131" t="s">
        <v>12808</v>
      </c>
      <c r="F2743" s="140">
        <v>514.34</v>
      </c>
    </row>
    <row r="2744" spans="2:6">
      <c r="B2744" s="139" t="s">
        <v>18309</v>
      </c>
      <c r="C2744" s="131" t="s">
        <v>20926</v>
      </c>
      <c r="D2744" s="131" t="s">
        <v>15449</v>
      </c>
      <c r="E2744" s="131" t="s">
        <v>12808</v>
      </c>
      <c r="F2744" s="140">
        <v>429.34</v>
      </c>
    </row>
    <row r="2745" spans="2:6">
      <c r="B2745" s="139" t="s">
        <v>18310</v>
      </c>
      <c r="C2745" s="131" t="s">
        <v>20927</v>
      </c>
      <c r="D2745" s="131" t="s">
        <v>15450</v>
      </c>
      <c r="E2745" s="131" t="s">
        <v>12808</v>
      </c>
      <c r="F2745" s="140">
        <v>424.34</v>
      </c>
    </row>
    <row r="2746" spans="2:6">
      <c r="B2746" s="139" t="s">
        <v>18311</v>
      </c>
      <c r="C2746" s="131" t="s">
        <v>20928</v>
      </c>
      <c r="D2746" s="131" t="s">
        <v>15451</v>
      </c>
      <c r="E2746" s="131" t="s">
        <v>12808</v>
      </c>
      <c r="F2746" s="140">
        <v>724.34</v>
      </c>
    </row>
    <row r="2747" spans="2:6">
      <c r="B2747" s="139" t="s">
        <v>18312</v>
      </c>
      <c r="C2747" s="131" t="s">
        <v>20929</v>
      </c>
      <c r="D2747" s="131" t="s">
        <v>15452</v>
      </c>
      <c r="E2747" s="131" t="s">
        <v>12808</v>
      </c>
      <c r="F2747" s="140">
        <v>604.34</v>
      </c>
    </row>
    <row r="2748" spans="2:6">
      <c r="B2748" s="139" t="s">
        <v>18313</v>
      </c>
      <c r="C2748" s="131" t="s">
        <v>20930</v>
      </c>
      <c r="D2748" s="131" t="s">
        <v>15453</v>
      </c>
      <c r="E2748" s="131" t="s">
        <v>12808</v>
      </c>
      <c r="F2748" s="140">
        <v>352.79</v>
      </c>
    </row>
    <row r="2749" spans="2:6">
      <c r="B2749" s="139" t="s">
        <v>18314</v>
      </c>
      <c r="C2749" s="131" t="s">
        <v>20931</v>
      </c>
      <c r="D2749" s="131" t="s">
        <v>15454</v>
      </c>
      <c r="E2749" s="131" t="s">
        <v>12941</v>
      </c>
      <c r="F2749" s="140">
        <v>471.78</v>
      </c>
    </row>
    <row r="2750" spans="2:6">
      <c r="B2750" s="139" t="s">
        <v>18315</v>
      </c>
      <c r="C2750" s="131" t="s">
        <v>20932</v>
      </c>
      <c r="D2750" s="131" t="s">
        <v>15455</v>
      </c>
      <c r="E2750" s="131" t="s">
        <v>12941</v>
      </c>
      <c r="F2750" s="140">
        <v>231.63</v>
      </c>
    </row>
    <row r="2751" spans="2:6">
      <c r="B2751" s="139" t="s">
        <v>18316</v>
      </c>
      <c r="C2751" s="131" t="s">
        <v>20933</v>
      </c>
      <c r="D2751" s="131" t="s">
        <v>15456</v>
      </c>
      <c r="E2751" s="131" t="s">
        <v>13129</v>
      </c>
      <c r="F2751" s="140">
        <v>1536.96</v>
      </c>
    </row>
    <row r="2752" spans="2:6">
      <c r="B2752" s="139" t="s">
        <v>18317</v>
      </c>
      <c r="C2752" s="131" t="s">
        <v>20934</v>
      </c>
      <c r="D2752" s="131" t="s">
        <v>15457</v>
      </c>
      <c r="E2752" s="131" t="s">
        <v>12941</v>
      </c>
      <c r="F2752" s="140">
        <v>364.52</v>
      </c>
    </row>
    <row r="2753" spans="2:6">
      <c r="B2753" s="139" t="s">
        <v>18318</v>
      </c>
      <c r="C2753" s="131" t="s">
        <v>20935</v>
      </c>
      <c r="D2753" s="131" t="s">
        <v>15458</v>
      </c>
      <c r="E2753" s="131" t="s">
        <v>12941</v>
      </c>
      <c r="F2753" s="140">
        <v>384.52</v>
      </c>
    </row>
    <row r="2754" spans="2:6">
      <c r="B2754" s="139" t="s">
        <v>18319</v>
      </c>
      <c r="C2754" s="131" t="s">
        <v>20936</v>
      </c>
      <c r="D2754" s="131" t="s">
        <v>15459</v>
      </c>
      <c r="E2754" s="131" t="s">
        <v>12941</v>
      </c>
      <c r="F2754" s="140">
        <v>404.52</v>
      </c>
    </row>
    <row r="2755" spans="2:6">
      <c r="B2755" s="139" t="s">
        <v>18320</v>
      </c>
      <c r="C2755" s="131" t="s">
        <v>20937</v>
      </c>
      <c r="D2755" s="131" t="s">
        <v>15460</v>
      </c>
      <c r="E2755" s="131" t="s">
        <v>12941</v>
      </c>
      <c r="F2755" s="140">
        <v>523.85</v>
      </c>
    </row>
    <row r="2756" spans="2:6">
      <c r="B2756" s="139" t="s">
        <v>18321</v>
      </c>
      <c r="C2756" s="131" t="s">
        <v>20938</v>
      </c>
      <c r="D2756" s="131" t="s">
        <v>15461</v>
      </c>
      <c r="E2756" s="131" t="s">
        <v>12941</v>
      </c>
      <c r="F2756" s="140">
        <v>424.52</v>
      </c>
    </row>
    <row r="2757" spans="2:6">
      <c r="B2757" s="139" t="s">
        <v>18322</v>
      </c>
      <c r="C2757" s="131" t="s">
        <v>20939</v>
      </c>
      <c r="D2757" s="131" t="s">
        <v>15462</v>
      </c>
      <c r="E2757" s="131" t="s">
        <v>12941</v>
      </c>
      <c r="F2757" s="140">
        <v>832</v>
      </c>
    </row>
    <row r="2758" spans="2:6">
      <c r="B2758" s="139" t="s">
        <v>18323</v>
      </c>
      <c r="C2758" s="131" t="s">
        <v>20940</v>
      </c>
      <c r="D2758" s="131" t="s">
        <v>15463</v>
      </c>
      <c r="E2758" s="131" t="s">
        <v>12941</v>
      </c>
      <c r="F2758" s="140">
        <v>1073.1400000000001</v>
      </c>
    </row>
    <row r="2759" spans="2:6">
      <c r="B2759" s="139" t="s">
        <v>18324</v>
      </c>
      <c r="C2759" s="131" t="s">
        <v>20941</v>
      </c>
      <c r="D2759" s="131" t="s">
        <v>15464</v>
      </c>
      <c r="E2759" s="131" t="s">
        <v>12941</v>
      </c>
      <c r="F2759" s="140">
        <v>2263.85</v>
      </c>
    </row>
    <row r="2760" spans="2:6">
      <c r="B2760" s="139" t="s">
        <v>18325</v>
      </c>
      <c r="C2760" s="131" t="s">
        <v>20942</v>
      </c>
      <c r="D2760" s="131" t="s">
        <v>15465</v>
      </c>
      <c r="E2760" s="131" t="s">
        <v>12941</v>
      </c>
      <c r="F2760" s="140">
        <v>357.88</v>
      </c>
    </row>
    <row r="2761" spans="2:6">
      <c r="B2761" s="139" t="s">
        <v>18326</v>
      </c>
      <c r="C2761" s="131" t="s">
        <v>20943</v>
      </c>
      <c r="D2761" s="131" t="s">
        <v>15466</v>
      </c>
      <c r="E2761" s="131" t="s">
        <v>12941</v>
      </c>
      <c r="F2761" s="140">
        <v>309.06</v>
      </c>
    </row>
    <row r="2762" spans="2:6">
      <c r="B2762" s="139" t="s">
        <v>18327</v>
      </c>
      <c r="C2762" s="131" t="s">
        <v>20944</v>
      </c>
      <c r="D2762" s="131" t="s">
        <v>15467</v>
      </c>
      <c r="E2762" s="131" t="s">
        <v>12941</v>
      </c>
      <c r="F2762" s="140">
        <v>360.42</v>
      </c>
    </row>
    <row r="2763" spans="2:6">
      <c r="B2763" s="139" t="s">
        <v>18328</v>
      </c>
      <c r="C2763" s="131" t="s">
        <v>20945</v>
      </c>
      <c r="D2763" s="131" t="s">
        <v>15468</v>
      </c>
      <c r="E2763" s="131" t="s">
        <v>12630</v>
      </c>
      <c r="F2763" s="140">
        <v>344.52</v>
      </c>
    </row>
    <row r="2764" spans="2:6">
      <c r="B2764" s="139" t="s">
        <v>18329</v>
      </c>
      <c r="C2764" s="131" t="s">
        <v>20946</v>
      </c>
      <c r="D2764" s="131" t="s">
        <v>15469</v>
      </c>
      <c r="E2764" s="131" t="s">
        <v>12941</v>
      </c>
      <c r="F2764" s="140">
        <v>304.52</v>
      </c>
    </row>
    <row r="2765" spans="2:6">
      <c r="B2765" s="139" t="s">
        <v>18330</v>
      </c>
      <c r="C2765" s="131" t="s">
        <v>20947</v>
      </c>
      <c r="D2765" s="131" t="s">
        <v>15470</v>
      </c>
      <c r="E2765" s="131" t="s">
        <v>12630</v>
      </c>
      <c r="F2765" s="140">
        <v>344.52</v>
      </c>
    </row>
    <row r="2766" spans="2:6">
      <c r="B2766" s="139" t="s">
        <v>18331</v>
      </c>
      <c r="C2766" s="131" t="s">
        <v>20948</v>
      </c>
      <c r="D2766" s="131" t="s">
        <v>15471</v>
      </c>
      <c r="E2766" s="131" t="s">
        <v>12630</v>
      </c>
      <c r="F2766" s="140">
        <v>262.08</v>
      </c>
    </row>
    <row r="2767" spans="2:6">
      <c r="B2767" s="139" t="s">
        <v>18332</v>
      </c>
      <c r="C2767" s="131" t="s">
        <v>20949</v>
      </c>
      <c r="D2767" s="131" t="s">
        <v>15472</v>
      </c>
      <c r="E2767" s="131" t="s">
        <v>12630</v>
      </c>
      <c r="F2767" s="140">
        <v>242.08</v>
      </c>
    </row>
    <row r="2768" spans="2:6">
      <c r="B2768" s="139" t="s">
        <v>18333</v>
      </c>
      <c r="C2768" s="131" t="s">
        <v>20950</v>
      </c>
      <c r="D2768" s="131" t="s">
        <v>15473</v>
      </c>
      <c r="E2768" s="131" t="s">
        <v>12630</v>
      </c>
      <c r="F2768" s="140">
        <v>282.08</v>
      </c>
    </row>
    <row r="2769" spans="2:6">
      <c r="B2769" s="139" t="s">
        <v>18334</v>
      </c>
      <c r="C2769" s="131" t="s">
        <v>20951</v>
      </c>
      <c r="D2769" s="131" t="s">
        <v>15474</v>
      </c>
      <c r="E2769" s="131" t="s">
        <v>12630</v>
      </c>
      <c r="F2769" s="140">
        <v>302.08</v>
      </c>
    </row>
    <row r="2770" spans="2:6">
      <c r="B2770" s="139" t="s">
        <v>18335</v>
      </c>
      <c r="C2770" s="131" t="s">
        <v>20952</v>
      </c>
      <c r="D2770" s="131" t="s">
        <v>15475</v>
      </c>
      <c r="E2770" s="131" t="s">
        <v>12630</v>
      </c>
      <c r="F2770" s="140">
        <v>342.08</v>
      </c>
    </row>
    <row r="2771" spans="2:6">
      <c r="B2771" s="139" t="s">
        <v>18336</v>
      </c>
      <c r="C2771" s="131" t="s">
        <v>20953</v>
      </c>
      <c r="D2771" s="131" t="s">
        <v>15476</v>
      </c>
      <c r="E2771" s="131" t="s">
        <v>12630</v>
      </c>
      <c r="F2771" s="140">
        <v>352.08</v>
      </c>
    </row>
    <row r="2772" spans="2:6">
      <c r="B2772" s="139" t="s">
        <v>18337</v>
      </c>
      <c r="C2772" s="131" t="s">
        <v>20954</v>
      </c>
      <c r="D2772" s="131" t="s">
        <v>15477</v>
      </c>
      <c r="E2772" s="131" t="s">
        <v>12808</v>
      </c>
      <c r="F2772" s="140">
        <v>17.399999999999999</v>
      </c>
    </row>
    <row r="2773" spans="2:6">
      <c r="B2773" s="139">
        <v>362</v>
      </c>
      <c r="C2773" s="131" t="s">
        <v>12936</v>
      </c>
      <c r="D2773" s="131" t="s">
        <v>15478</v>
      </c>
      <c r="E2773" s="131" t="s">
        <v>12950</v>
      </c>
      <c r="F2773" s="140"/>
    </row>
    <row r="2774" spans="2:6">
      <c r="B2774" s="139" t="s">
        <v>18338</v>
      </c>
      <c r="C2774" s="131" t="s">
        <v>20955</v>
      </c>
      <c r="D2774" s="131" t="s">
        <v>15479</v>
      </c>
      <c r="E2774" s="131" t="s">
        <v>12630</v>
      </c>
      <c r="F2774" s="140">
        <v>138.27000000000001</v>
      </c>
    </row>
    <row r="2775" spans="2:6">
      <c r="B2775" s="139" t="s">
        <v>18339</v>
      </c>
      <c r="C2775" s="131" t="s">
        <v>20956</v>
      </c>
      <c r="D2775" s="131" t="s">
        <v>15480</v>
      </c>
      <c r="E2775" s="131" t="s">
        <v>12808</v>
      </c>
      <c r="F2775" s="140">
        <v>23.71</v>
      </c>
    </row>
    <row r="2776" spans="2:6">
      <c r="B2776" s="139" t="s">
        <v>18340</v>
      </c>
      <c r="C2776" s="131" t="s">
        <v>20957</v>
      </c>
      <c r="D2776" s="131" t="s">
        <v>15481</v>
      </c>
      <c r="E2776" s="131" t="s">
        <v>12808</v>
      </c>
      <c r="F2776" s="140">
        <v>37.04</v>
      </c>
    </row>
    <row r="2777" spans="2:6">
      <c r="B2777" s="139" t="s">
        <v>18341</v>
      </c>
      <c r="C2777" s="131" t="s">
        <v>20958</v>
      </c>
      <c r="D2777" s="131" t="s">
        <v>15482</v>
      </c>
      <c r="E2777" s="131" t="s">
        <v>12630</v>
      </c>
      <c r="F2777" s="140">
        <v>202.68</v>
      </c>
    </row>
    <row r="2778" spans="2:6">
      <c r="B2778" s="139" t="s">
        <v>18342</v>
      </c>
      <c r="C2778" s="131" t="s">
        <v>20959</v>
      </c>
      <c r="D2778" s="131" t="s">
        <v>15483</v>
      </c>
      <c r="E2778" s="131" t="s">
        <v>12630</v>
      </c>
      <c r="F2778" s="140">
        <v>241.53</v>
      </c>
    </row>
    <row r="2779" spans="2:6">
      <c r="B2779" s="139" t="s">
        <v>18343</v>
      </c>
      <c r="C2779" s="131" t="s">
        <v>20960</v>
      </c>
      <c r="D2779" s="131" t="s">
        <v>15484</v>
      </c>
      <c r="E2779" s="131" t="s">
        <v>12630</v>
      </c>
      <c r="F2779" s="140">
        <v>270.27</v>
      </c>
    </row>
    <row r="2780" spans="2:6">
      <c r="B2780" s="139" t="s">
        <v>18344</v>
      </c>
      <c r="C2780" s="131" t="s">
        <v>20961</v>
      </c>
      <c r="D2780" s="131" t="s">
        <v>15485</v>
      </c>
      <c r="E2780" s="131" t="s">
        <v>12630</v>
      </c>
      <c r="F2780" s="140">
        <v>286.44</v>
      </c>
    </row>
    <row r="2781" spans="2:6">
      <c r="B2781" s="139" t="s">
        <v>18345</v>
      </c>
      <c r="C2781" s="131" t="s">
        <v>20962</v>
      </c>
      <c r="D2781" s="131" t="s">
        <v>15486</v>
      </c>
      <c r="E2781" s="131" t="s">
        <v>12808</v>
      </c>
      <c r="F2781" s="140">
        <v>34.83</v>
      </c>
    </row>
    <row r="2782" spans="2:6">
      <c r="B2782" s="139" t="s">
        <v>18346</v>
      </c>
      <c r="C2782" s="131" t="s">
        <v>20963</v>
      </c>
      <c r="D2782" s="131" t="s">
        <v>15487</v>
      </c>
      <c r="E2782" s="131" t="s">
        <v>12630</v>
      </c>
      <c r="F2782" s="140">
        <v>138.27000000000001</v>
      </c>
    </row>
    <row r="2783" spans="2:6">
      <c r="B2783" s="139" t="s">
        <v>18347</v>
      </c>
      <c r="C2783" s="131" t="s">
        <v>20964</v>
      </c>
      <c r="D2783" s="131" t="s">
        <v>15488</v>
      </c>
      <c r="E2783" s="131" t="s">
        <v>12630</v>
      </c>
      <c r="F2783" s="140">
        <v>205.52</v>
      </c>
    </row>
    <row r="2784" spans="2:6">
      <c r="B2784" s="139" t="s">
        <v>18348</v>
      </c>
      <c r="C2784" s="131" t="s">
        <v>20965</v>
      </c>
      <c r="D2784" s="131" t="s">
        <v>15489</v>
      </c>
      <c r="E2784" s="131" t="s">
        <v>12630</v>
      </c>
      <c r="F2784" s="140">
        <v>244.37</v>
      </c>
    </row>
    <row r="2785" spans="2:6">
      <c r="B2785" s="139" t="s">
        <v>18349</v>
      </c>
      <c r="C2785" s="131" t="s">
        <v>20966</v>
      </c>
      <c r="D2785" s="131" t="s">
        <v>15490</v>
      </c>
      <c r="E2785" s="131" t="s">
        <v>12630</v>
      </c>
      <c r="F2785" s="140">
        <v>270.27</v>
      </c>
    </row>
    <row r="2786" spans="2:6">
      <c r="B2786" s="139" t="s">
        <v>18350</v>
      </c>
      <c r="C2786" s="131" t="s">
        <v>20967</v>
      </c>
      <c r="D2786" s="131" t="s">
        <v>15491</v>
      </c>
      <c r="E2786" s="131" t="s">
        <v>12630</v>
      </c>
      <c r="F2786" s="140">
        <v>286.44</v>
      </c>
    </row>
    <row r="2787" spans="2:6">
      <c r="B2787" s="139">
        <v>363</v>
      </c>
      <c r="C2787" s="131" t="s">
        <v>12936</v>
      </c>
      <c r="D2787" s="131" t="s">
        <v>15492</v>
      </c>
      <c r="E2787" s="131" t="s">
        <v>12950</v>
      </c>
      <c r="F2787" s="140"/>
    </row>
    <row r="2788" spans="2:6">
      <c r="B2788" s="139" t="s">
        <v>18351</v>
      </c>
      <c r="C2788" s="131" t="s">
        <v>20968</v>
      </c>
      <c r="D2788" s="131" t="s">
        <v>15493</v>
      </c>
      <c r="E2788" s="131" t="s">
        <v>14234</v>
      </c>
      <c r="F2788" s="140">
        <v>700</v>
      </c>
    </row>
    <row r="2789" spans="2:6">
      <c r="B2789" s="139" t="s">
        <v>18352</v>
      </c>
      <c r="C2789" s="131" t="s">
        <v>20969</v>
      </c>
      <c r="D2789" s="131" t="s">
        <v>15494</v>
      </c>
      <c r="E2789" s="131" t="s">
        <v>14234</v>
      </c>
      <c r="F2789" s="140">
        <v>1050</v>
      </c>
    </row>
    <row r="2790" spans="2:6">
      <c r="B2790" s="139" t="s">
        <v>18353</v>
      </c>
      <c r="C2790" s="131" t="s">
        <v>20970</v>
      </c>
      <c r="D2790" s="131" t="s">
        <v>15495</v>
      </c>
      <c r="E2790" s="131" t="s">
        <v>12808</v>
      </c>
      <c r="F2790" s="140">
        <v>75.62</v>
      </c>
    </row>
    <row r="2791" spans="2:6">
      <c r="B2791" s="139" t="s">
        <v>18354</v>
      </c>
      <c r="C2791" s="131" t="s">
        <v>20971</v>
      </c>
      <c r="D2791" s="131" t="s">
        <v>15496</v>
      </c>
      <c r="E2791" s="131" t="s">
        <v>12808</v>
      </c>
      <c r="F2791" s="140">
        <v>126.5</v>
      </c>
    </row>
    <row r="2792" spans="2:6">
      <c r="B2792" s="139">
        <v>364</v>
      </c>
      <c r="C2792" s="131" t="s">
        <v>12936</v>
      </c>
      <c r="D2792" s="131" t="s">
        <v>15497</v>
      </c>
      <c r="E2792" s="131" t="s">
        <v>12950</v>
      </c>
      <c r="F2792" s="140"/>
    </row>
    <row r="2793" spans="2:6">
      <c r="B2793" s="139" t="s">
        <v>18355</v>
      </c>
      <c r="C2793" s="131" t="s">
        <v>20972</v>
      </c>
      <c r="D2793" s="131" t="s">
        <v>15498</v>
      </c>
      <c r="E2793" s="131" t="s">
        <v>12941</v>
      </c>
      <c r="F2793" s="140">
        <v>18.03</v>
      </c>
    </row>
    <row r="2794" spans="2:6">
      <c r="B2794" s="139" t="s">
        <v>18356</v>
      </c>
      <c r="C2794" s="131" t="s">
        <v>20973</v>
      </c>
      <c r="D2794" s="131" t="s">
        <v>15499</v>
      </c>
      <c r="E2794" s="131" t="s">
        <v>12941</v>
      </c>
      <c r="F2794" s="140">
        <v>18.03</v>
      </c>
    </row>
    <row r="2795" spans="2:6">
      <c r="B2795" s="139" t="s">
        <v>18357</v>
      </c>
      <c r="C2795" s="131" t="s">
        <v>20974</v>
      </c>
      <c r="D2795" s="131" t="s">
        <v>15500</v>
      </c>
      <c r="E2795" s="131" t="s">
        <v>12941</v>
      </c>
      <c r="F2795" s="140">
        <v>11.42</v>
      </c>
    </row>
    <row r="2796" spans="2:6">
      <c r="B2796" s="139" t="s">
        <v>18358</v>
      </c>
      <c r="C2796" s="131" t="s">
        <v>20975</v>
      </c>
      <c r="D2796" s="131" t="s">
        <v>15501</v>
      </c>
      <c r="E2796" s="131" t="s">
        <v>12941</v>
      </c>
      <c r="F2796" s="140">
        <v>11.92</v>
      </c>
    </row>
    <row r="2797" spans="2:6">
      <c r="B2797" s="139" t="s">
        <v>18359</v>
      </c>
      <c r="C2797" s="131" t="s">
        <v>20976</v>
      </c>
      <c r="D2797" s="131" t="s">
        <v>15502</v>
      </c>
      <c r="E2797" s="131" t="s">
        <v>12941</v>
      </c>
      <c r="F2797" s="140">
        <v>20.56</v>
      </c>
    </row>
    <row r="2798" spans="2:6">
      <c r="B2798" s="139" t="s">
        <v>18360</v>
      </c>
      <c r="C2798" s="131" t="s">
        <v>20977</v>
      </c>
      <c r="D2798" s="131" t="s">
        <v>15503</v>
      </c>
      <c r="E2798" s="131" t="s">
        <v>12941</v>
      </c>
      <c r="F2798" s="140">
        <v>222.18</v>
      </c>
    </row>
    <row r="2799" spans="2:6">
      <c r="B2799" s="139" t="s">
        <v>18361</v>
      </c>
      <c r="C2799" s="131" t="s">
        <v>20978</v>
      </c>
      <c r="D2799" s="131" t="s">
        <v>15504</v>
      </c>
      <c r="E2799" s="131" t="s">
        <v>12941</v>
      </c>
      <c r="F2799" s="140">
        <v>177.41</v>
      </c>
    </row>
    <row r="2800" spans="2:6">
      <c r="B2800" s="139" t="s">
        <v>18362</v>
      </c>
      <c r="C2800" s="131" t="s">
        <v>20979</v>
      </c>
      <c r="D2800" s="131" t="s">
        <v>15505</v>
      </c>
      <c r="E2800" s="131" t="s">
        <v>12941</v>
      </c>
      <c r="F2800" s="140">
        <v>744.58</v>
      </c>
    </row>
    <row r="2801" spans="2:6">
      <c r="B2801" s="139" t="s">
        <v>18363</v>
      </c>
      <c r="C2801" s="131" t="s">
        <v>20980</v>
      </c>
      <c r="D2801" s="131" t="s">
        <v>15506</v>
      </c>
      <c r="E2801" s="131" t="s">
        <v>12941</v>
      </c>
      <c r="F2801" s="140">
        <v>16.07</v>
      </c>
    </row>
    <row r="2802" spans="2:6">
      <c r="B2802" s="139" t="s">
        <v>18364</v>
      </c>
      <c r="C2802" s="131" t="s">
        <v>20981</v>
      </c>
      <c r="D2802" s="131" t="s">
        <v>15507</v>
      </c>
      <c r="E2802" s="131" t="s">
        <v>12941</v>
      </c>
      <c r="F2802" s="140">
        <v>24.11</v>
      </c>
    </row>
    <row r="2803" spans="2:6">
      <c r="B2803" s="139" t="s">
        <v>18365</v>
      </c>
      <c r="C2803" s="131" t="s">
        <v>20982</v>
      </c>
      <c r="D2803" s="131" t="s">
        <v>15508</v>
      </c>
      <c r="E2803" s="131" t="s">
        <v>12941</v>
      </c>
      <c r="F2803" s="140">
        <v>71.86</v>
      </c>
    </row>
    <row r="2804" spans="2:6">
      <c r="B2804" s="139" t="s">
        <v>18366</v>
      </c>
      <c r="C2804" s="131" t="s">
        <v>20983</v>
      </c>
      <c r="D2804" s="131" t="s">
        <v>15509</v>
      </c>
      <c r="E2804" s="131" t="s">
        <v>12808</v>
      </c>
      <c r="F2804" s="140">
        <v>14.83</v>
      </c>
    </row>
    <row r="2805" spans="2:6">
      <c r="B2805" s="139" t="s">
        <v>18367</v>
      </c>
      <c r="C2805" s="131" t="s">
        <v>20984</v>
      </c>
      <c r="D2805" s="131" t="s">
        <v>15510</v>
      </c>
      <c r="E2805" s="131" t="s">
        <v>12808</v>
      </c>
      <c r="F2805" s="140">
        <v>9.7100000000000009</v>
      </c>
    </row>
    <row r="2806" spans="2:6">
      <c r="B2806" s="139" t="s">
        <v>18368</v>
      </c>
      <c r="C2806" s="131" t="s">
        <v>20985</v>
      </c>
      <c r="D2806" s="131" t="s">
        <v>15511</v>
      </c>
      <c r="E2806" s="131" t="s">
        <v>12808</v>
      </c>
      <c r="F2806" s="140">
        <v>13.34</v>
      </c>
    </row>
    <row r="2807" spans="2:6">
      <c r="B2807" s="139" t="s">
        <v>18369</v>
      </c>
      <c r="C2807" s="131" t="s">
        <v>20986</v>
      </c>
      <c r="D2807" s="131" t="s">
        <v>15512</v>
      </c>
      <c r="E2807" s="131" t="s">
        <v>12808</v>
      </c>
      <c r="F2807" s="140">
        <v>17.02</v>
      </c>
    </row>
    <row r="2808" spans="2:6">
      <c r="B2808" s="139" t="s">
        <v>18370</v>
      </c>
      <c r="C2808" s="131" t="s">
        <v>20987</v>
      </c>
      <c r="D2808" s="131" t="s">
        <v>15513</v>
      </c>
      <c r="E2808" s="131" t="s">
        <v>12808</v>
      </c>
      <c r="F2808" s="140">
        <v>23.31</v>
      </c>
    </row>
    <row r="2809" spans="2:6">
      <c r="B2809" s="139" t="s">
        <v>18371</v>
      </c>
      <c r="C2809" s="131" t="s">
        <v>20988</v>
      </c>
      <c r="D2809" s="131" t="s">
        <v>15514</v>
      </c>
      <c r="E2809" s="131" t="s">
        <v>12808</v>
      </c>
      <c r="F2809" s="140">
        <v>29.81</v>
      </c>
    </row>
    <row r="2810" spans="2:6">
      <c r="B2810" s="139" t="s">
        <v>18372</v>
      </c>
      <c r="C2810" s="131" t="s">
        <v>20989</v>
      </c>
      <c r="D2810" s="131" t="s">
        <v>15515</v>
      </c>
      <c r="E2810" s="131" t="s">
        <v>12808</v>
      </c>
      <c r="F2810" s="140">
        <v>8.33</v>
      </c>
    </row>
    <row r="2811" spans="2:6">
      <c r="B2811" s="139" t="s">
        <v>18373</v>
      </c>
      <c r="C2811" s="131" t="s">
        <v>20990</v>
      </c>
      <c r="D2811" s="131" t="s">
        <v>15516</v>
      </c>
      <c r="E2811" s="131" t="s">
        <v>12808</v>
      </c>
      <c r="F2811" s="140">
        <v>39.119999999999997</v>
      </c>
    </row>
    <row r="2812" spans="2:6">
      <c r="B2812" s="139" t="s">
        <v>18374</v>
      </c>
      <c r="C2812" s="131" t="s">
        <v>20991</v>
      </c>
      <c r="D2812" s="131" t="s">
        <v>15517</v>
      </c>
      <c r="E2812" s="131" t="s">
        <v>12808</v>
      </c>
      <c r="F2812" s="140">
        <v>52.16</v>
      </c>
    </row>
    <row r="2813" spans="2:6">
      <c r="B2813" s="139" t="s">
        <v>18375</v>
      </c>
      <c r="C2813" s="131" t="s">
        <v>20992</v>
      </c>
      <c r="D2813" s="131" t="s">
        <v>15518</v>
      </c>
      <c r="E2813" s="131" t="s">
        <v>12941</v>
      </c>
      <c r="F2813" s="140">
        <v>179.86</v>
      </c>
    </row>
    <row r="2814" spans="2:6">
      <c r="B2814" s="139" t="s">
        <v>18376</v>
      </c>
      <c r="C2814" s="131" t="s">
        <v>20993</v>
      </c>
      <c r="D2814" s="131" t="s">
        <v>15519</v>
      </c>
      <c r="E2814" s="131" t="s">
        <v>12941</v>
      </c>
      <c r="F2814" s="140">
        <v>166.31</v>
      </c>
    </row>
    <row r="2815" spans="2:6">
      <c r="B2815" s="139" t="s">
        <v>18377</v>
      </c>
      <c r="C2815" s="131" t="s">
        <v>20994</v>
      </c>
      <c r="D2815" s="131" t="s">
        <v>15520</v>
      </c>
      <c r="E2815" s="131" t="s">
        <v>12941</v>
      </c>
      <c r="F2815" s="140">
        <v>247.85</v>
      </c>
    </row>
    <row r="2816" spans="2:6">
      <c r="B2816" s="139" t="s">
        <v>18378</v>
      </c>
      <c r="C2816" s="131" t="s">
        <v>20995</v>
      </c>
      <c r="D2816" s="131" t="s">
        <v>15521</v>
      </c>
      <c r="E2816" s="131" t="s">
        <v>12393</v>
      </c>
      <c r="F2816" s="140">
        <v>114.23</v>
      </c>
    </row>
    <row r="2817" spans="2:6">
      <c r="B2817" s="139" t="s">
        <v>18379</v>
      </c>
      <c r="C2817" s="131" t="s">
        <v>20996</v>
      </c>
      <c r="D2817" s="131" t="s">
        <v>15522</v>
      </c>
      <c r="E2817" s="131" t="s">
        <v>12941</v>
      </c>
      <c r="F2817" s="140">
        <v>21.68</v>
      </c>
    </row>
    <row r="2818" spans="2:6">
      <c r="B2818" s="139" t="s">
        <v>18380</v>
      </c>
      <c r="C2818" s="131" t="s">
        <v>20997</v>
      </c>
      <c r="D2818" s="131" t="s">
        <v>15523</v>
      </c>
      <c r="E2818" s="131" t="s">
        <v>12941</v>
      </c>
      <c r="F2818" s="140">
        <v>95.31</v>
      </c>
    </row>
    <row r="2819" spans="2:6">
      <c r="B2819" s="139" t="s">
        <v>18381</v>
      </c>
      <c r="C2819" s="131" t="s">
        <v>20998</v>
      </c>
      <c r="D2819" s="131" t="s">
        <v>15524</v>
      </c>
      <c r="E2819" s="131" t="s">
        <v>12941</v>
      </c>
      <c r="F2819" s="140">
        <v>204.2</v>
      </c>
    </row>
    <row r="2820" spans="2:6">
      <c r="B2820" s="139" t="s">
        <v>18382</v>
      </c>
      <c r="C2820" s="131" t="s">
        <v>20999</v>
      </c>
      <c r="D2820" s="131" t="s">
        <v>15525</v>
      </c>
      <c r="E2820" s="131" t="s">
        <v>12941</v>
      </c>
      <c r="F2820" s="140">
        <v>2.08</v>
      </c>
    </row>
    <row r="2821" spans="2:6">
      <c r="B2821" s="139" t="s">
        <v>18383</v>
      </c>
      <c r="C2821" s="131" t="s">
        <v>21000</v>
      </c>
      <c r="D2821" s="131" t="s">
        <v>15526</v>
      </c>
      <c r="E2821" s="131" t="s">
        <v>12941</v>
      </c>
      <c r="F2821" s="140">
        <v>3.13</v>
      </c>
    </row>
    <row r="2822" spans="2:6">
      <c r="B2822" s="139" t="s">
        <v>18384</v>
      </c>
      <c r="C2822" s="131" t="s">
        <v>21001</v>
      </c>
      <c r="D2822" s="131" t="s">
        <v>15527</v>
      </c>
      <c r="E2822" s="131" t="s">
        <v>12941</v>
      </c>
      <c r="F2822" s="140">
        <v>18.84</v>
      </c>
    </row>
    <row r="2823" spans="2:6">
      <c r="B2823" s="139" t="s">
        <v>18385</v>
      </c>
      <c r="C2823" s="131" t="s">
        <v>21002</v>
      </c>
      <c r="D2823" s="131" t="s">
        <v>15528</v>
      </c>
      <c r="E2823" s="131" t="s">
        <v>12941</v>
      </c>
      <c r="F2823" s="140">
        <v>17.510000000000002</v>
      </c>
    </row>
    <row r="2824" spans="2:6">
      <c r="B2824" s="139" t="s">
        <v>18386</v>
      </c>
      <c r="C2824" s="131" t="s">
        <v>21003</v>
      </c>
      <c r="D2824" s="131" t="s">
        <v>15529</v>
      </c>
      <c r="E2824" s="131" t="s">
        <v>12941</v>
      </c>
      <c r="F2824" s="140">
        <v>15.02</v>
      </c>
    </row>
    <row r="2825" spans="2:6">
      <c r="B2825" s="139" t="s">
        <v>18387</v>
      </c>
      <c r="C2825" s="131" t="s">
        <v>21004</v>
      </c>
      <c r="D2825" s="131" t="s">
        <v>15530</v>
      </c>
      <c r="E2825" s="131" t="s">
        <v>12941</v>
      </c>
      <c r="F2825" s="140">
        <v>24.29</v>
      </c>
    </row>
    <row r="2826" spans="2:6">
      <c r="B2826" s="139" t="s">
        <v>18388</v>
      </c>
      <c r="C2826" s="131" t="s">
        <v>21005</v>
      </c>
      <c r="D2826" s="131" t="s">
        <v>15531</v>
      </c>
      <c r="E2826" s="131" t="s">
        <v>12941</v>
      </c>
      <c r="F2826" s="140">
        <v>14.93</v>
      </c>
    </row>
    <row r="2827" spans="2:6">
      <c r="B2827" s="139" t="s">
        <v>18389</v>
      </c>
      <c r="C2827" s="131" t="s">
        <v>21006</v>
      </c>
      <c r="D2827" s="131" t="s">
        <v>15532</v>
      </c>
      <c r="E2827" s="131" t="s">
        <v>12941</v>
      </c>
      <c r="F2827" s="140">
        <v>6.25</v>
      </c>
    </row>
    <row r="2828" spans="2:6">
      <c r="B2828" s="139" t="s">
        <v>18390</v>
      </c>
      <c r="C2828" s="131" t="s">
        <v>21007</v>
      </c>
      <c r="D2828" s="131" t="s">
        <v>15533</v>
      </c>
      <c r="E2828" s="131" t="s">
        <v>12941</v>
      </c>
      <c r="F2828" s="140">
        <v>7.39</v>
      </c>
    </row>
    <row r="2829" spans="2:6">
      <c r="B2829" s="139" t="s">
        <v>18391</v>
      </c>
      <c r="C2829" s="131" t="s">
        <v>21008</v>
      </c>
      <c r="D2829" s="131" t="s">
        <v>15534</v>
      </c>
      <c r="E2829" s="131" t="s">
        <v>12808</v>
      </c>
      <c r="F2829" s="140">
        <v>29.27</v>
      </c>
    </row>
    <row r="2830" spans="2:6">
      <c r="B2830" s="139" t="s">
        <v>18392</v>
      </c>
      <c r="C2830" s="131" t="s">
        <v>21009</v>
      </c>
      <c r="D2830" s="131" t="s">
        <v>15535</v>
      </c>
      <c r="E2830" s="131" t="s">
        <v>12941</v>
      </c>
      <c r="F2830" s="140">
        <v>38.340000000000003</v>
      </c>
    </row>
    <row r="2831" spans="2:6">
      <c r="B2831" s="139" t="s">
        <v>18393</v>
      </c>
      <c r="C2831" s="131" t="s">
        <v>21010</v>
      </c>
      <c r="D2831" s="131" t="s">
        <v>15536</v>
      </c>
      <c r="E2831" s="131" t="s">
        <v>12941</v>
      </c>
      <c r="F2831" s="140">
        <v>39.07</v>
      </c>
    </row>
    <row r="2832" spans="2:6">
      <c r="B2832" s="139" t="s">
        <v>18394</v>
      </c>
      <c r="C2832" s="131" t="s">
        <v>21011</v>
      </c>
      <c r="D2832" s="131" t="s">
        <v>15537</v>
      </c>
      <c r="E2832" s="131" t="s">
        <v>12941</v>
      </c>
      <c r="F2832" s="140">
        <v>23.43</v>
      </c>
    </row>
    <row r="2833" spans="2:6">
      <c r="B2833" s="139" t="s">
        <v>18395</v>
      </c>
      <c r="C2833" s="131" t="s">
        <v>21012</v>
      </c>
      <c r="D2833" s="131" t="s">
        <v>15538</v>
      </c>
      <c r="E2833" s="131" t="s">
        <v>12941</v>
      </c>
      <c r="F2833" s="140">
        <v>49.04</v>
      </c>
    </row>
    <row r="2834" spans="2:6">
      <c r="B2834" s="139" t="s">
        <v>18396</v>
      </c>
      <c r="C2834" s="131" t="s">
        <v>21013</v>
      </c>
      <c r="D2834" s="131" t="s">
        <v>15539</v>
      </c>
      <c r="E2834" s="131" t="s">
        <v>12941</v>
      </c>
      <c r="F2834" s="140">
        <v>5.91</v>
      </c>
    </row>
    <row r="2835" spans="2:6">
      <c r="B2835" s="139" t="s">
        <v>18397</v>
      </c>
      <c r="C2835" s="131" t="s">
        <v>21014</v>
      </c>
      <c r="D2835" s="131" t="s">
        <v>15540</v>
      </c>
      <c r="E2835" s="131" t="s">
        <v>12941</v>
      </c>
      <c r="F2835" s="140">
        <v>4.03</v>
      </c>
    </row>
    <row r="2836" spans="2:6">
      <c r="B2836" s="139" t="s">
        <v>18398</v>
      </c>
      <c r="C2836" s="131" t="s">
        <v>21015</v>
      </c>
      <c r="D2836" s="131" t="s">
        <v>15541</v>
      </c>
      <c r="E2836" s="131" t="s">
        <v>12941</v>
      </c>
      <c r="F2836" s="140">
        <v>19.920000000000002</v>
      </c>
    </row>
    <row r="2837" spans="2:6">
      <c r="B2837" s="139" t="s">
        <v>18399</v>
      </c>
      <c r="C2837" s="131" t="s">
        <v>21016</v>
      </c>
      <c r="D2837" s="131" t="s">
        <v>15542</v>
      </c>
      <c r="E2837" s="131" t="s">
        <v>57</v>
      </c>
      <c r="F2837" s="140">
        <v>8.02</v>
      </c>
    </row>
    <row r="2838" spans="2:6">
      <c r="B2838" s="139" t="s">
        <v>18400</v>
      </c>
      <c r="C2838" s="131" t="s">
        <v>21017</v>
      </c>
      <c r="D2838" s="131" t="s">
        <v>15543</v>
      </c>
      <c r="E2838" s="131" t="s">
        <v>12941</v>
      </c>
      <c r="F2838" s="140">
        <v>59.58</v>
      </c>
    </row>
    <row r="2839" spans="2:6">
      <c r="B2839" s="139" t="s">
        <v>18401</v>
      </c>
      <c r="C2839" s="131" t="s">
        <v>21018</v>
      </c>
      <c r="D2839" s="131" t="s">
        <v>15544</v>
      </c>
      <c r="E2839" s="131" t="s">
        <v>12808</v>
      </c>
      <c r="F2839" s="140">
        <v>78.790000000000006</v>
      </c>
    </row>
    <row r="2840" spans="2:6">
      <c r="B2840" s="139" t="s">
        <v>18402</v>
      </c>
      <c r="C2840" s="131" t="s">
        <v>21019</v>
      </c>
      <c r="D2840" s="131" t="s">
        <v>15545</v>
      </c>
      <c r="E2840" s="131" t="s">
        <v>12808</v>
      </c>
      <c r="F2840" s="140">
        <v>47.87</v>
      </c>
    </row>
    <row r="2841" spans="2:6">
      <c r="B2841" s="139" t="s">
        <v>18403</v>
      </c>
      <c r="C2841" s="131" t="s">
        <v>21020</v>
      </c>
      <c r="D2841" s="131" t="s">
        <v>15546</v>
      </c>
      <c r="E2841" s="131" t="s">
        <v>12941</v>
      </c>
      <c r="F2841" s="140">
        <v>147.82</v>
      </c>
    </row>
    <row r="2842" spans="2:6">
      <c r="B2842" s="139" t="s">
        <v>18404</v>
      </c>
      <c r="C2842" s="131" t="s">
        <v>21021</v>
      </c>
      <c r="D2842" s="131" t="s">
        <v>15547</v>
      </c>
      <c r="E2842" s="131" t="s">
        <v>12941</v>
      </c>
      <c r="F2842" s="140">
        <v>4.13</v>
      </c>
    </row>
    <row r="2843" spans="2:6">
      <c r="B2843" s="139" t="s">
        <v>18405</v>
      </c>
      <c r="C2843" s="131" t="s">
        <v>21022</v>
      </c>
      <c r="D2843" s="131" t="s">
        <v>15548</v>
      </c>
      <c r="E2843" s="131" t="s">
        <v>12941</v>
      </c>
      <c r="F2843" s="140">
        <v>4.12</v>
      </c>
    </row>
    <row r="2844" spans="2:6">
      <c r="B2844" s="139" t="s">
        <v>18406</v>
      </c>
      <c r="C2844" s="131" t="s">
        <v>21023</v>
      </c>
      <c r="D2844" s="131" t="s">
        <v>15549</v>
      </c>
      <c r="E2844" s="131" t="s">
        <v>12941</v>
      </c>
      <c r="F2844" s="140">
        <v>4.32</v>
      </c>
    </row>
    <row r="2845" spans="2:6">
      <c r="B2845" s="139" t="s">
        <v>18407</v>
      </c>
      <c r="C2845" s="131" t="s">
        <v>21024</v>
      </c>
      <c r="D2845" s="131" t="s">
        <v>15550</v>
      </c>
      <c r="E2845" s="131" t="s">
        <v>12941</v>
      </c>
      <c r="F2845" s="140">
        <v>19.079999999999998</v>
      </c>
    </row>
    <row r="2846" spans="2:6">
      <c r="B2846" s="139" t="s">
        <v>18408</v>
      </c>
      <c r="C2846" s="131" t="s">
        <v>21025</v>
      </c>
      <c r="D2846" s="131" t="s">
        <v>15551</v>
      </c>
      <c r="E2846" s="131" t="s">
        <v>12941</v>
      </c>
      <c r="F2846" s="140">
        <v>87.91</v>
      </c>
    </row>
    <row r="2847" spans="2:6">
      <c r="B2847" s="139" t="s">
        <v>18409</v>
      </c>
      <c r="C2847" s="131" t="s">
        <v>21026</v>
      </c>
      <c r="D2847" s="131" t="s">
        <v>15552</v>
      </c>
      <c r="E2847" s="131" t="s">
        <v>12941</v>
      </c>
      <c r="F2847" s="140">
        <v>570.54</v>
      </c>
    </row>
    <row r="2848" spans="2:6">
      <c r="B2848" s="139" t="s">
        <v>18410</v>
      </c>
      <c r="C2848" s="131" t="s">
        <v>21027</v>
      </c>
      <c r="D2848" s="131" t="s">
        <v>15553</v>
      </c>
      <c r="E2848" s="131" t="s">
        <v>12941</v>
      </c>
      <c r="F2848" s="140">
        <v>0.36</v>
      </c>
    </row>
    <row r="2849" spans="2:6">
      <c r="B2849" s="139" t="s">
        <v>18411</v>
      </c>
      <c r="C2849" s="131" t="s">
        <v>21028</v>
      </c>
      <c r="D2849" s="131" t="s">
        <v>15554</v>
      </c>
      <c r="E2849" s="131" t="s">
        <v>12941</v>
      </c>
      <c r="F2849" s="140">
        <v>91.09</v>
      </c>
    </row>
    <row r="2850" spans="2:6">
      <c r="B2850" s="139" t="s">
        <v>18412</v>
      </c>
      <c r="C2850" s="131" t="s">
        <v>21029</v>
      </c>
      <c r="D2850" s="131" t="s">
        <v>15555</v>
      </c>
      <c r="E2850" s="131" t="s">
        <v>12941</v>
      </c>
      <c r="F2850" s="140">
        <v>0.37</v>
      </c>
    </row>
    <row r="2851" spans="2:6">
      <c r="B2851" s="139" t="s">
        <v>18413</v>
      </c>
      <c r="C2851" s="131" t="s">
        <v>21030</v>
      </c>
      <c r="D2851" s="131" t="s">
        <v>15556</v>
      </c>
      <c r="E2851" s="131" t="s">
        <v>12941</v>
      </c>
      <c r="F2851" s="140">
        <v>0.8</v>
      </c>
    </row>
    <row r="2852" spans="2:6">
      <c r="B2852" s="139" t="s">
        <v>18414</v>
      </c>
      <c r="C2852" s="131" t="s">
        <v>21031</v>
      </c>
      <c r="D2852" s="131" t="s">
        <v>15557</v>
      </c>
      <c r="E2852" s="131" t="s">
        <v>12941</v>
      </c>
      <c r="F2852" s="140">
        <v>0.84</v>
      </c>
    </row>
    <row r="2853" spans="2:6">
      <c r="B2853" s="139" t="s">
        <v>18415</v>
      </c>
      <c r="C2853" s="131" t="s">
        <v>21032</v>
      </c>
      <c r="D2853" s="131" t="s">
        <v>15558</v>
      </c>
      <c r="E2853" s="131" t="s">
        <v>12941</v>
      </c>
      <c r="F2853" s="140">
        <v>83.81</v>
      </c>
    </row>
    <row r="2854" spans="2:6">
      <c r="B2854" s="139" t="s">
        <v>18416</v>
      </c>
      <c r="C2854" s="131" t="s">
        <v>21033</v>
      </c>
      <c r="D2854" s="131" t="s">
        <v>15559</v>
      </c>
      <c r="E2854" s="131" t="s">
        <v>12941</v>
      </c>
      <c r="F2854" s="140">
        <v>23.17</v>
      </c>
    </row>
    <row r="2855" spans="2:6">
      <c r="B2855" s="139" t="s">
        <v>18417</v>
      </c>
      <c r="C2855" s="131" t="s">
        <v>21034</v>
      </c>
      <c r="D2855" s="131" t="s">
        <v>15560</v>
      </c>
      <c r="E2855" s="131" t="s">
        <v>12941</v>
      </c>
      <c r="F2855" s="140">
        <v>23.17</v>
      </c>
    </row>
    <row r="2856" spans="2:6">
      <c r="B2856" s="139" t="s">
        <v>18418</v>
      </c>
      <c r="C2856" s="131" t="s">
        <v>21035</v>
      </c>
      <c r="D2856" s="131" t="s">
        <v>15561</v>
      </c>
      <c r="E2856" s="131" t="s">
        <v>12941</v>
      </c>
      <c r="F2856" s="140">
        <v>21.88</v>
      </c>
    </row>
    <row r="2857" spans="2:6">
      <c r="B2857" s="139" t="s">
        <v>18419</v>
      </c>
      <c r="C2857" s="131" t="s">
        <v>21036</v>
      </c>
      <c r="D2857" s="131" t="s">
        <v>15562</v>
      </c>
      <c r="E2857" s="131" t="s">
        <v>12941</v>
      </c>
      <c r="F2857" s="140">
        <v>71.400000000000006</v>
      </c>
    </row>
    <row r="2858" spans="2:6">
      <c r="B2858" s="139" t="s">
        <v>18420</v>
      </c>
      <c r="C2858" s="131" t="s">
        <v>21037</v>
      </c>
      <c r="D2858" s="131" t="s">
        <v>15563</v>
      </c>
      <c r="E2858" s="131" t="s">
        <v>12941</v>
      </c>
      <c r="F2858" s="140">
        <v>22.18</v>
      </c>
    </row>
    <row r="2859" spans="2:6">
      <c r="B2859" s="139" t="s">
        <v>18421</v>
      </c>
      <c r="C2859" s="131" t="s">
        <v>21038</v>
      </c>
      <c r="D2859" s="131" t="s">
        <v>15564</v>
      </c>
      <c r="E2859" s="131" t="s">
        <v>12941</v>
      </c>
      <c r="F2859" s="140">
        <v>22.84</v>
      </c>
    </row>
    <row r="2860" spans="2:6">
      <c r="B2860" s="139" t="s">
        <v>18422</v>
      </c>
      <c r="C2860" s="131" t="s">
        <v>21039</v>
      </c>
      <c r="D2860" s="131" t="s">
        <v>15565</v>
      </c>
      <c r="E2860" s="131" t="s">
        <v>12941</v>
      </c>
      <c r="F2860" s="140">
        <v>163.1</v>
      </c>
    </row>
    <row r="2861" spans="2:6">
      <c r="B2861" s="139" t="s">
        <v>18423</v>
      </c>
      <c r="C2861" s="131" t="s">
        <v>21040</v>
      </c>
      <c r="D2861" s="131" t="s">
        <v>15566</v>
      </c>
      <c r="E2861" s="131" t="s">
        <v>12941</v>
      </c>
      <c r="F2861" s="140">
        <v>163.1</v>
      </c>
    </row>
    <row r="2862" spans="2:6">
      <c r="B2862" s="139" t="s">
        <v>18424</v>
      </c>
      <c r="C2862" s="131" t="s">
        <v>21041</v>
      </c>
      <c r="D2862" s="131" t="s">
        <v>15567</v>
      </c>
      <c r="E2862" s="131" t="s">
        <v>12941</v>
      </c>
      <c r="F2862" s="140">
        <v>137.18</v>
      </c>
    </row>
    <row r="2863" spans="2:6">
      <c r="B2863" s="139" t="s">
        <v>18425</v>
      </c>
      <c r="C2863" s="131" t="s">
        <v>21042</v>
      </c>
      <c r="D2863" s="131" t="s">
        <v>15568</v>
      </c>
      <c r="E2863" s="131" t="s">
        <v>12808</v>
      </c>
      <c r="F2863" s="140">
        <v>34.51</v>
      </c>
    </row>
    <row r="2864" spans="2:6">
      <c r="B2864" s="139" t="s">
        <v>18426</v>
      </c>
      <c r="C2864" s="131" t="s">
        <v>21043</v>
      </c>
      <c r="D2864" s="131" t="s">
        <v>15569</v>
      </c>
      <c r="E2864" s="131" t="s">
        <v>12941</v>
      </c>
      <c r="F2864" s="140">
        <v>11.39</v>
      </c>
    </row>
    <row r="2865" spans="2:6">
      <c r="B2865" s="139" t="s">
        <v>18427</v>
      </c>
      <c r="C2865" s="131" t="s">
        <v>21044</v>
      </c>
      <c r="D2865" s="131" t="s">
        <v>15570</v>
      </c>
      <c r="E2865" s="131" t="s">
        <v>12941</v>
      </c>
      <c r="F2865" s="140">
        <v>3.92</v>
      </c>
    </row>
    <row r="2866" spans="2:6">
      <c r="B2866" s="139" t="s">
        <v>18428</v>
      </c>
      <c r="C2866" s="131" t="s">
        <v>21045</v>
      </c>
      <c r="D2866" s="131" t="s">
        <v>15571</v>
      </c>
      <c r="E2866" s="131" t="s">
        <v>12941</v>
      </c>
      <c r="F2866" s="140">
        <v>11.73</v>
      </c>
    </row>
    <row r="2867" spans="2:6">
      <c r="B2867" s="139" t="s">
        <v>18429</v>
      </c>
      <c r="C2867" s="131" t="s">
        <v>21046</v>
      </c>
      <c r="D2867" s="131" t="s">
        <v>15572</v>
      </c>
      <c r="E2867" s="131" t="s">
        <v>12941</v>
      </c>
      <c r="F2867" s="140">
        <v>11.82</v>
      </c>
    </row>
    <row r="2868" spans="2:6">
      <c r="B2868" s="139" t="s">
        <v>18430</v>
      </c>
      <c r="C2868" s="131" t="s">
        <v>21047</v>
      </c>
      <c r="D2868" s="131" t="s">
        <v>15573</v>
      </c>
      <c r="E2868" s="131" t="s">
        <v>12941</v>
      </c>
      <c r="F2868" s="140">
        <v>12.69</v>
      </c>
    </row>
    <row r="2869" spans="2:6">
      <c r="B2869" s="139" t="s">
        <v>18431</v>
      </c>
      <c r="C2869" s="131" t="s">
        <v>21048</v>
      </c>
      <c r="D2869" s="131" t="s">
        <v>15574</v>
      </c>
      <c r="E2869" s="131" t="s">
        <v>12941</v>
      </c>
      <c r="F2869" s="140">
        <v>11.98</v>
      </c>
    </row>
    <row r="2870" spans="2:6">
      <c r="B2870" s="139" t="s">
        <v>18432</v>
      </c>
      <c r="C2870" s="131" t="s">
        <v>21049</v>
      </c>
      <c r="D2870" s="131" t="s">
        <v>15575</v>
      </c>
      <c r="E2870" s="131" t="s">
        <v>12941</v>
      </c>
      <c r="F2870" s="140">
        <v>12.33</v>
      </c>
    </row>
    <row r="2871" spans="2:6">
      <c r="B2871" s="139" t="s">
        <v>18433</v>
      </c>
      <c r="C2871" s="131" t="s">
        <v>21050</v>
      </c>
      <c r="D2871" s="131" t="s">
        <v>15576</v>
      </c>
      <c r="E2871" s="131" t="s">
        <v>12941</v>
      </c>
      <c r="F2871" s="140">
        <v>12.98</v>
      </c>
    </row>
    <row r="2872" spans="2:6">
      <c r="B2872" s="139" t="s">
        <v>18434</v>
      </c>
      <c r="C2872" s="131" t="s">
        <v>21051</v>
      </c>
      <c r="D2872" s="131" t="s">
        <v>15577</v>
      </c>
      <c r="E2872" s="131" t="s">
        <v>12941</v>
      </c>
      <c r="F2872" s="140">
        <v>14.25</v>
      </c>
    </row>
    <row r="2873" spans="2:6">
      <c r="B2873" s="139" t="s">
        <v>18435</v>
      </c>
      <c r="C2873" s="131" t="s">
        <v>21052</v>
      </c>
      <c r="D2873" s="131" t="s">
        <v>15578</v>
      </c>
      <c r="E2873" s="131" t="s">
        <v>12941</v>
      </c>
      <c r="F2873" s="140">
        <v>9.39</v>
      </c>
    </row>
    <row r="2874" spans="2:6">
      <c r="B2874" s="139" t="s">
        <v>18436</v>
      </c>
      <c r="C2874" s="131" t="s">
        <v>21053</v>
      </c>
      <c r="D2874" s="131" t="s">
        <v>15579</v>
      </c>
      <c r="E2874" s="131" t="s">
        <v>12393</v>
      </c>
      <c r="F2874" s="140">
        <v>15.52</v>
      </c>
    </row>
    <row r="2875" spans="2:6">
      <c r="B2875" s="139" t="s">
        <v>18437</v>
      </c>
      <c r="C2875" s="131" t="s">
        <v>21054</v>
      </c>
      <c r="D2875" s="131" t="s">
        <v>15580</v>
      </c>
      <c r="E2875" s="131" t="s">
        <v>12393</v>
      </c>
      <c r="F2875" s="140">
        <v>16.809999999999999</v>
      </c>
    </row>
    <row r="2876" spans="2:6">
      <c r="B2876" s="139" t="s">
        <v>18438</v>
      </c>
      <c r="C2876" s="131" t="s">
        <v>21055</v>
      </c>
      <c r="D2876" s="131" t="s">
        <v>15581</v>
      </c>
      <c r="E2876" s="131" t="s">
        <v>12941</v>
      </c>
      <c r="F2876" s="140">
        <v>84.91</v>
      </c>
    </row>
    <row r="2877" spans="2:6">
      <c r="B2877" s="139">
        <v>365</v>
      </c>
      <c r="C2877" s="131" t="s">
        <v>12936</v>
      </c>
      <c r="D2877" s="131" t="s">
        <v>15582</v>
      </c>
      <c r="E2877" s="131" t="s">
        <v>12950</v>
      </c>
      <c r="F2877" s="140"/>
    </row>
    <row r="2878" spans="2:6">
      <c r="B2878" s="139" t="s">
        <v>18439</v>
      </c>
      <c r="C2878" s="131" t="s">
        <v>21056</v>
      </c>
      <c r="D2878" s="131" t="s">
        <v>15583</v>
      </c>
      <c r="E2878" s="131" t="s">
        <v>12630</v>
      </c>
      <c r="F2878" s="140">
        <v>8.6</v>
      </c>
    </row>
    <row r="2879" spans="2:6">
      <c r="B2879" s="139" t="s">
        <v>18440</v>
      </c>
      <c r="C2879" s="131" t="s">
        <v>21057</v>
      </c>
      <c r="D2879" s="131" t="s">
        <v>15584</v>
      </c>
      <c r="E2879" s="131" t="s">
        <v>12630</v>
      </c>
      <c r="F2879" s="140">
        <v>16.47</v>
      </c>
    </row>
    <row r="2880" spans="2:6">
      <c r="B2880" s="139" t="s">
        <v>18441</v>
      </c>
      <c r="C2880" s="131" t="s">
        <v>21058</v>
      </c>
      <c r="D2880" s="131" t="s">
        <v>15585</v>
      </c>
      <c r="E2880" s="131" t="s">
        <v>57</v>
      </c>
      <c r="F2880" s="140">
        <v>30.54</v>
      </c>
    </row>
    <row r="2881" spans="2:6">
      <c r="B2881" s="139" t="s">
        <v>18442</v>
      </c>
      <c r="C2881" s="131" t="s">
        <v>21059</v>
      </c>
      <c r="D2881" s="131" t="s">
        <v>15586</v>
      </c>
      <c r="E2881" s="131" t="s">
        <v>57</v>
      </c>
      <c r="F2881" s="140">
        <v>1.18</v>
      </c>
    </row>
    <row r="2882" spans="2:6">
      <c r="B2882" s="139" t="s">
        <v>18443</v>
      </c>
      <c r="C2882" s="131" t="s">
        <v>21060</v>
      </c>
      <c r="D2882" s="131" t="s">
        <v>15587</v>
      </c>
      <c r="E2882" s="131" t="s">
        <v>57</v>
      </c>
      <c r="F2882" s="140">
        <v>1.08</v>
      </c>
    </row>
    <row r="2883" spans="2:6">
      <c r="B2883" s="139" t="s">
        <v>18444</v>
      </c>
      <c r="C2883" s="131" t="s">
        <v>21061</v>
      </c>
      <c r="D2883" s="131" t="s">
        <v>15588</v>
      </c>
      <c r="E2883" s="131" t="s">
        <v>57</v>
      </c>
      <c r="F2883" s="140">
        <v>48.72</v>
      </c>
    </row>
    <row r="2884" spans="2:6">
      <c r="B2884" s="139" t="s">
        <v>18445</v>
      </c>
      <c r="C2884" s="131" t="s">
        <v>21062</v>
      </c>
      <c r="D2884" s="131" t="s">
        <v>15589</v>
      </c>
      <c r="E2884" s="131" t="s">
        <v>57</v>
      </c>
      <c r="F2884" s="140">
        <v>36.78</v>
      </c>
    </row>
    <row r="2885" spans="2:6">
      <c r="B2885" s="139" t="s">
        <v>18446</v>
      </c>
      <c r="C2885" s="131" t="s">
        <v>21063</v>
      </c>
      <c r="D2885" s="131" t="s">
        <v>15590</v>
      </c>
      <c r="E2885" s="131" t="s">
        <v>57</v>
      </c>
      <c r="F2885" s="140">
        <v>2.38</v>
      </c>
    </row>
    <row r="2886" spans="2:6">
      <c r="B2886" s="139" t="s">
        <v>18447</v>
      </c>
      <c r="C2886" s="131" t="s">
        <v>21064</v>
      </c>
      <c r="D2886" s="131" t="s">
        <v>15591</v>
      </c>
      <c r="E2886" s="131" t="s">
        <v>57</v>
      </c>
      <c r="F2886" s="140">
        <v>3.3</v>
      </c>
    </row>
    <row r="2887" spans="2:6">
      <c r="B2887" s="139" t="s">
        <v>18448</v>
      </c>
      <c r="C2887" s="131" t="s">
        <v>21065</v>
      </c>
      <c r="D2887" s="131" t="s">
        <v>15592</v>
      </c>
      <c r="E2887" s="131" t="s">
        <v>57</v>
      </c>
      <c r="F2887" s="140">
        <v>4.4000000000000004</v>
      </c>
    </row>
    <row r="2888" spans="2:6">
      <c r="B2888" s="139" t="s">
        <v>18449</v>
      </c>
      <c r="C2888" s="131" t="s">
        <v>21066</v>
      </c>
      <c r="D2888" s="131" t="s">
        <v>15593</v>
      </c>
      <c r="E2888" s="131" t="s">
        <v>57</v>
      </c>
      <c r="F2888" s="140">
        <v>28.66</v>
      </c>
    </row>
    <row r="2889" spans="2:6">
      <c r="B2889" s="139" t="s">
        <v>18450</v>
      </c>
      <c r="C2889" s="131" t="s">
        <v>21067</v>
      </c>
      <c r="D2889" s="131" t="s">
        <v>15594</v>
      </c>
      <c r="E2889" s="131" t="s">
        <v>57</v>
      </c>
      <c r="F2889" s="140">
        <v>48.72</v>
      </c>
    </row>
    <row r="2890" spans="2:6">
      <c r="B2890" s="139" t="s">
        <v>18451</v>
      </c>
      <c r="C2890" s="131" t="s">
        <v>21068</v>
      </c>
      <c r="D2890" s="131" t="s">
        <v>15595</v>
      </c>
      <c r="E2890" s="131" t="s">
        <v>57</v>
      </c>
      <c r="F2890" s="140">
        <v>64.48</v>
      </c>
    </row>
    <row r="2891" spans="2:6">
      <c r="B2891" s="139" t="s">
        <v>18452</v>
      </c>
      <c r="C2891" s="131" t="s">
        <v>21069</v>
      </c>
      <c r="D2891" s="131" t="s">
        <v>15596</v>
      </c>
      <c r="E2891" s="131" t="s">
        <v>57</v>
      </c>
      <c r="F2891" s="140">
        <v>85.98</v>
      </c>
    </row>
    <row r="2892" spans="2:6">
      <c r="B2892" s="139" t="s">
        <v>18453</v>
      </c>
      <c r="C2892" s="131" t="s">
        <v>21070</v>
      </c>
      <c r="D2892" s="131" t="s">
        <v>15597</v>
      </c>
      <c r="E2892" s="131" t="s">
        <v>57</v>
      </c>
      <c r="F2892" s="140">
        <v>2.56</v>
      </c>
    </row>
    <row r="2893" spans="2:6">
      <c r="B2893" s="139" t="s">
        <v>18454</v>
      </c>
      <c r="C2893" s="131" t="s">
        <v>21071</v>
      </c>
      <c r="D2893" s="131" t="s">
        <v>15598</v>
      </c>
      <c r="E2893" s="131" t="s">
        <v>57</v>
      </c>
      <c r="F2893" s="140">
        <v>3.63</v>
      </c>
    </row>
    <row r="2894" spans="2:6">
      <c r="B2894" s="139" t="s">
        <v>18455</v>
      </c>
      <c r="C2894" s="131" t="s">
        <v>21072</v>
      </c>
      <c r="D2894" s="131" t="s">
        <v>15599</v>
      </c>
      <c r="E2894" s="131" t="s">
        <v>57</v>
      </c>
      <c r="F2894" s="140">
        <v>4.46</v>
      </c>
    </row>
    <row r="2895" spans="2:6">
      <c r="B2895" s="139" t="s">
        <v>18456</v>
      </c>
      <c r="C2895" s="131" t="s">
        <v>21073</v>
      </c>
      <c r="D2895" s="131" t="s">
        <v>15600</v>
      </c>
      <c r="E2895" s="131" t="s">
        <v>57</v>
      </c>
      <c r="F2895" s="140">
        <v>5.35</v>
      </c>
    </row>
    <row r="2896" spans="2:6">
      <c r="B2896" s="139" t="s">
        <v>18457</v>
      </c>
      <c r="C2896" s="131" t="s">
        <v>21074</v>
      </c>
      <c r="D2896" s="131" t="s">
        <v>15601</v>
      </c>
      <c r="E2896" s="131" t="s">
        <v>57</v>
      </c>
      <c r="F2896" s="140">
        <v>6.69</v>
      </c>
    </row>
    <row r="2897" spans="2:6">
      <c r="B2897" s="139" t="s">
        <v>18458</v>
      </c>
      <c r="C2897" s="131" t="s">
        <v>21075</v>
      </c>
      <c r="D2897" s="131" t="s">
        <v>15602</v>
      </c>
      <c r="E2897" s="131" t="s">
        <v>57</v>
      </c>
      <c r="F2897" s="140">
        <v>3.61</v>
      </c>
    </row>
    <row r="2898" spans="2:6">
      <c r="B2898" s="139" t="s">
        <v>18459</v>
      </c>
      <c r="C2898" s="131" t="s">
        <v>21076</v>
      </c>
      <c r="D2898" s="131" t="s">
        <v>15603</v>
      </c>
      <c r="E2898" s="131" t="s">
        <v>57</v>
      </c>
      <c r="F2898" s="140">
        <v>6.42</v>
      </c>
    </row>
    <row r="2899" spans="2:6">
      <c r="B2899" s="139" t="s">
        <v>18460</v>
      </c>
      <c r="C2899" s="131" t="s">
        <v>21077</v>
      </c>
      <c r="D2899" s="131" t="s">
        <v>15604</v>
      </c>
      <c r="E2899" s="131" t="s">
        <v>57</v>
      </c>
      <c r="F2899" s="140">
        <v>4.2699999999999996</v>
      </c>
    </row>
    <row r="2900" spans="2:6">
      <c r="B2900" s="139" t="s">
        <v>18461</v>
      </c>
      <c r="C2900" s="131" t="s">
        <v>21078</v>
      </c>
      <c r="D2900" s="131" t="s">
        <v>15605</v>
      </c>
      <c r="E2900" s="131" t="s">
        <v>57</v>
      </c>
      <c r="F2900" s="140">
        <v>5.35</v>
      </c>
    </row>
    <row r="2901" spans="2:6">
      <c r="B2901" s="139" t="s">
        <v>18462</v>
      </c>
      <c r="C2901" s="131" t="s">
        <v>21079</v>
      </c>
      <c r="D2901" s="131" t="s">
        <v>15606</v>
      </c>
      <c r="E2901" s="131" t="s">
        <v>57</v>
      </c>
      <c r="F2901" s="140">
        <v>6.69</v>
      </c>
    </row>
    <row r="2902" spans="2:6">
      <c r="B2902" s="139" t="s">
        <v>18463</v>
      </c>
      <c r="C2902" s="131" t="s">
        <v>21080</v>
      </c>
      <c r="D2902" s="131" t="s">
        <v>15607</v>
      </c>
      <c r="E2902" s="131" t="s">
        <v>12630</v>
      </c>
      <c r="F2902" s="140">
        <v>61.81</v>
      </c>
    </row>
    <row r="2903" spans="2:6">
      <c r="B2903" s="139" t="s">
        <v>18464</v>
      </c>
      <c r="C2903" s="131" t="s">
        <v>21081</v>
      </c>
      <c r="D2903" s="131" t="s">
        <v>15608</v>
      </c>
      <c r="E2903" s="131" t="s">
        <v>12630</v>
      </c>
      <c r="F2903" s="140">
        <v>38.57</v>
      </c>
    </row>
    <row r="2904" spans="2:6">
      <c r="B2904" s="139" t="s">
        <v>18465</v>
      </c>
      <c r="C2904" s="131" t="s">
        <v>21082</v>
      </c>
      <c r="D2904" s="131" t="s">
        <v>15609</v>
      </c>
      <c r="E2904" s="131" t="s">
        <v>57</v>
      </c>
      <c r="F2904" s="140">
        <v>30.54</v>
      </c>
    </row>
    <row r="2905" spans="2:6">
      <c r="B2905" s="139" t="s">
        <v>18466</v>
      </c>
      <c r="C2905" s="131" t="s">
        <v>21083</v>
      </c>
      <c r="D2905" s="131" t="s">
        <v>15610</v>
      </c>
      <c r="E2905" s="131" t="s">
        <v>57</v>
      </c>
      <c r="F2905" s="140">
        <v>48.72</v>
      </c>
    </row>
    <row r="2906" spans="2:6">
      <c r="B2906" s="139" t="s">
        <v>18467</v>
      </c>
      <c r="C2906" s="131" t="s">
        <v>21084</v>
      </c>
      <c r="D2906" s="131" t="s">
        <v>15611</v>
      </c>
      <c r="E2906" s="131" t="s">
        <v>12630</v>
      </c>
      <c r="F2906" s="140">
        <v>2.5</v>
      </c>
    </row>
    <row r="2907" spans="2:6">
      <c r="B2907" s="139" t="s">
        <v>18468</v>
      </c>
      <c r="C2907" s="131" t="s">
        <v>21085</v>
      </c>
      <c r="D2907" s="131" t="s">
        <v>15612</v>
      </c>
      <c r="E2907" s="131" t="s">
        <v>12630</v>
      </c>
      <c r="F2907" s="140">
        <v>1.2</v>
      </c>
    </row>
    <row r="2908" spans="2:6">
      <c r="B2908" s="139" t="s">
        <v>18469</v>
      </c>
      <c r="C2908" s="131" t="s">
        <v>21086</v>
      </c>
      <c r="D2908" s="131" t="s">
        <v>15613</v>
      </c>
      <c r="E2908" s="131" t="s">
        <v>12630</v>
      </c>
      <c r="F2908" s="140">
        <v>6.93</v>
      </c>
    </row>
    <row r="2909" spans="2:6">
      <c r="B2909" s="139">
        <v>366</v>
      </c>
      <c r="C2909" s="131" t="s">
        <v>12936</v>
      </c>
      <c r="D2909" s="131" t="s">
        <v>15614</v>
      </c>
      <c r="E2909" s="131" t="s">
        <v>12950</v>
      </c>
      <c r="F2909" s="140"/>
    </row>
    <row r="2910" spans="2:6">
      <c r="B2910" s="139" t="s">
        <v>18470</v>
      </c>
      <c r="C2910" s="131" t="s">
        <v>21087</v>
      </c>
      <c r="D2910" s="131" t="s">
        <v>15615</v>
      </c>
      <c r="E2910" s="131" t="s">
        <v>57</v>
      </c>
      <c r="F2910" s="140">
        <v>28.66</v>
      </c>
    </row>
    <row r="2911" spans="2:6">
      <c r="B2911" s="139" t="s">
        <v>18471</v>
      </c>
      <c r="C2911" s="131" t="s">
        <v>21088</v>
      </c>
      <c r="D2911" s="131" t="s">
        <v>15616</v>
      </c>
      <c r="E2911" s="131" t="s">
        <v>57</v>
      </c>
      <c r="F2911" s="140">
        <v>1.38</v>
      </c>
    </row>
    <row r="2912" spans="2:6">
      <c r="B2912" s="139" t="s">
        <v>18472</v>
      </c>
      <c r="C2912" s="131" t="s">
        <v>21089</v>
      </c>
      <c r="D2912" s="131" t="s">
        <v>15617</v>
      </c>
      <c r="E2912" s="131" t="s">
        <v>57</v>
      </c>
      <c r="F2912" s="140">
        <v>28.66</v>
      </c>
    </row>
    <row r="2913" spans="2:6">
      <c r="B2913" s="139" t="s">
        <v>18473</v>
      </c>
      <c r="C2913" s="131" t="s">
        <v>21090</v>
      </c>
      <c r="D2913" s="131" t="s">
        <v>15618</v>
      </c>
      <c r="E2913" s="131" t="s">
        <v>57</v>
      </c>
      <c r="F2913" s="140">
        <v>42.99</v>
      </c>
    </row>
    <row r="2914" spans="2:6">
      <c r="B2914" s="139" t="s">
        <v>18474</v>
      </c>
      <c r="C2914" s="131" t="s">
        <v>21091</v>
      </c>
      <c r="D2914" s="131" t="s">
        <v>15619</v>
      </c>
      <c r="E2914" s="131" t="s">
        <v>57</v>
      </c>
      <c r="F2914" s="140">
        <v>3.34</v>
      </c>
    </row>
    <row r="2915" spans="2:6">
      <c r="B2915" s="139" t="s">
        <v>18475</v>
      </c>
      <c r="C2915" s="131" t="s">
        <v>21092</v>
      </c>
      <c r="D2915" s="131" t="s">
        <v>15620</v>
      </c>
      <c r="E2915" s="131" t="s">
        <v>15621</v>
      </c>
      <c r="F2915" s="140">
        <v>3.2</v>
      </c>
    </row>
    <row r="2916" spans="2:6">
      <c r="B2916" s="139" t="s">
        <v>18476</v>
      </c>
      <c r="C2916" s="131" t="s">
        <v>21093</v>
      </c>
      <c r="D2916" s="131" t="s">
        <v>15622</v>
      </c>
      <c r="E2916" s="131" t="s">
        <v>57</v>
      </c>
      <c r="F2916" s="140">
        <v>11.35</v>
      </c>
    </row>
    <row r="2917" spans="2:6">
      <c r="B2917" s="139" t="s">
        <v>18477</v>
      </c>
      <c r="C2917" s="131" t="s">
        <v>21094</v>
      </c>
      <c r="D2917" s="131" t="s">
        <v>15623</v>
      </c>
      <c r="E2917" s="131" t="s">
        <v>15621</v>
      </c>
      <c r="F2917" s="140">
        <v>3.33</v>
      </c>
    </row>
    <row r="2918" spans="2:6">
      <c r="B2918" s="139" t="s">
        <v>18478</v>
      </c>
      <c r="C2918" s="131" t="s">
        <v>21095</v>
      </c>
      <c r="D2918" s="131" t="s">
        <v>15624</v>
      </c>
      <c r="E2918" s="131" t="s">
        <v>57</v>
      </c>
      <c r="F2918" s="140">
        <v>20</v>
      </c>
    </row>
    <row r="2919" spans="2:6">
      <c r="B2919" s="139" t="s">
        <v>18479</v>
      </c>
      <c r="C2919" s="131" t="s">
        <v>21096</v>
      </c>
      <c r="D2919" s="131" t="s">
        <v>15625</v>
      </c>
      <c r="E2919" s="131" t="s">
        <v>57</v>
      </c>
      <c r="F2919" s="140">
        <v>44</v>
      </c>
    </row>
    <row r="2920" spans="2:6">
      <c r="B2920" s="139">
        <v>367</v>
      </c>
      <c r="C2920" s="131" t="s">
        <v>12936</v>
      </c>
      <c r="D2920" s="131" t="s">
        <v>15626</v>
      </c>
      <c r="E2920" s="131" t="s">
        <v>12950</v>
      </c>
      <c r="F2920" s="140"/>
    </row>
    <row r="2921" spans="2:6">
      <c r="B2921" s="139" t="s">
        <v>18480</v>
      </c>
      <c r="C2921" s="131" t="s">
        <v>21097</v>
      </c>
      <c r="D2921" s="131" t="s">
        <v>15627</v>
      </c>
      <c r="E2921" s="131" t="s">
        <v>12808</v>
      </c>
      <c r="F2921" s="140">
        <v>28.26</v>
      </c>
    </row>
    <row r="2922" spans="2:6">
      <c r="B2922" s="139" t="s">
        <v>18481</v>
      </c>
      <c r="C2922" s="131" t="s">
        <v>21098</v>
      </c>
      <c r="D2922" s="131" t="s">
        <v>15628</v>
      </c>
      <c r="E2922" s="131" t="s">
        <v>57</v>
      </c>
      <c r="F2922" s="140">
        <v>102.58</v>
      </c>
    </row>
    <row r="2923" spans="2:6">
      <c r="B2923" s="139" t="s">
        <v>18482</v>
      </c>
      <c r="C2923" s="131" t="s">
        <v>21099</v>
      </c>
      <c r="D2923" s="131" t="s">
        <v>15629</v>
      </c>
      <c r="E2923" s="131" t="s">
        <v>57</v>
      </c>
      <c r="F2923" s="140">
        <v>110.4</v>
      </c>
    </row>
    <row r="2924" spans="2:6">
      <c r="B2924" s="139" t="s">
        <v>18483</v>
      </c>
      <c r="C2924" s="131" t="s">
        <v>21100</v>
      </c>
      <c r="D2924" s="131" t="s">
        <v>15630</v>
      </c>
      <c r="E2924" s="131" t="s">
        <v>57</v>
      </c>
      <c r="F2924" s="140">
        <v>72.48</v>
      </c>
    </row>
    <row r="2925" spans="2:6">
      <c r="B2925" s="139" t="s">
        <v>18484</v>
      </c>
      <c r="C2925" s="131" t="s">
        <v>21101</v>
      </c>
      <c r="D2925" s="131" t="s">
        <v>15631</v>
      </c>
      <c r="E2925" s="131" t="s">
        <v>57</v>
      </c>
      <c r="F2925" s="140">
        <v>16.47</v>
      </c>
    </row>
    <row r="2926" spans="2:6">
      <c r="B2926" s="139" t="s">
        <v>18485</v>
      </c>
      <c r="C2926" s="131" t="s">
        <v>21102</v>
      </c>
      <c r="D2926" s="131" t="s">
        <v>15632</v>
      </c>
      <c r="E2926" s="131" t="s">
        <v>12808</v>
      </c>
      <c r="F2926" s="140">
        <v>69.59</v>
      </c>
    </row>
    <row r="2927" spans="2:6">
      <c r="B2927" s="139" t="s">
        <v>18486</v>
      </c>
      <c r="C2927" s="131" t="s">
        <v>21103</v>
      </c>
      <c r="D2927" s="131" t="s">
        <v>15633</v>
      </c>
      <c r="E2927" s="131" t="s">
        <v>12808</v>
      </c>
      <c r="F2927" s="140">
        <v>42.43</v>
      </c>
    </row>
    <row r="2928" spans="2:6">
      <c r="B2928" s="139" t="s">
        <v>18487</v>
      </c>
      <c r="C2928" s="131" t="s">
        <v>21104</v>
      </c>
      <c r="D2928" s="131" t="s">
        <v>15634</v>
      </c>
      <c r="E2928" s="131" t="s">
        <v>12808</v>
      </c>
      <c r="F2928" s="140">
        <v>52.64</v>
      </c>
    </row>
    <row r="2929" spans="2:6">
      <c r="B2929" s="139" t="s">
        <v>18488</v>
      </c>
      <c r="C2929" s="131" t="s">
        <v>21105</v>
      </c>
      <c r="D2929" s="131" t="s">
        <v>15635</v>
      </c>
      <c r="E2929" s="131" t="s">
        <v>12630</v>
      </c>
      <c r="F2929" s="140">
        <v>57.74</v>
      </c>
    </row>
    <row r="2930" spans="2:6">
      <c r="B2930" s="139" t="s">
        <v>18489</v>
      </c>
      <c r="C2930" s="131" t="s">
        <v>21106</v>
      </c>
      <c r="D2930" s="131" t="s">
        <v>15636</v>
      </c>
      <c r="E2930" s="131" t="s">
        <v>12630</v>
      </c>
      <c r="F2930" s="140">
        <v>38.979999999999997</v>
      </c>
    </row>
    <row r="2931" spans="2:6">
      <c r="B2931" s="139" t="s">
        <v>18490</v>
      </c>
      <c r="C2931" s="131" t="s">
        <v>21107</v>
      </c>
      <c r="D2931" s="131" t="s">
        <v>15637</v>
      </c>
      <c r="E2931" s="131" t="s">
        <v>12630</v>
      </c>
      <c r="F2931" s="140">
        <v>45.15</v>
      </c>
    </row>
    <row r="2932" spans="2:6">
      <c r="B2932" s="139" t="s">
        <v>18491</v>
      </c>
      <c r="C2932" s="131" t="s">
        <v>21108</v>
      </c>
      <c r="D2932" s="131" t="s">
        <v>15638</v>
      </c>
      <c r="E2932" s="131" t="s">
        <v>12941</v>
      </c>
      <c r="F2932" s="140">
        <v>276.75</v>
      </c>
    </row>
    <row r="2933" spans="2:6">
      <c r="B2933" s="139" t="s">
        <v>18492</v>
      </c>
      <c r="C2933" s="131" t="s">
        <v>21109</v>
      </c>
      <c r="D2933" s="131" t="s">
        <v>15639</v>
      </c>
      <c r="E2933" s="131" t="s">
        <v>12808</v>
      </c>
      <c r="F2933" s="140">
        <v>41.36</v>
      </c>
    </row>
    <row r="2934" spans="2:6">
      <c r="B2934" s="139" t="s">
        <v>18493</v>
      </c>
      <c r="C2934" s="131" t="s">
        <v>21110</v>
      </c>
      <c r="D2934" s="131" t="s">
        <v>15640</v>
      </c>
      <c r="E2934" s="131" t="s">
        <v>12808</v>
      </c>
      <c r="F2934" s="140">
        <v>27.76</v>
      </c>
    </row>
    <row r="2935" spans="2:6">
      <c r="B2935" s="139">
        <v>368</v>
      </c>
      <c r="C2935" s="131" t="s">
        <v>12936</v>
      </c>
      <c r="D2935" s="131" t="s">
        <v>15641</v>
      </c>
      <c r="E2935" s="131" t="s">
        <v>12950</v>
      </c>
      <c r="F2935" s="140"/>
    </row>
    <row r="2936" spans="2:6">
      <c r="B2936" s="139" t="s">
        <v>18494</v>
      </c>
      <c r="C2936" s="131" t="s">
        <v>21111</v>
      </c>
      <c r="D2936" s="131" t="s">
        <v>15642</v>
      </c>
      <c r="E2936" s="131" t="s">
        <v>12941</v>
      </c>
      <c r="F2936" s="140">
        <v>184.99</v>
      </c>
    </row>
    <row r="2937" spans="2:6">
      <c r="B2937" s="139" t="s">
        <v>18495</v>
      </c>
      <c r="C2937" s="131" t="s">
        <v>21112</v>
      </c>
      <c r="D2937" s="131" t="s">
        <v>15643</v>
      </c>
      <c r="E2937" s="131" t="s">
        <v>12941</v>
      </c>
      <c r="F2937" s="140">
        <v>76.38</v>
      </c>
    </row>
    <row r="2938" spans="2:6">
      <c r="B2938" s="139" t="s">
        <v>18496</v>
      </c>
      <c r="C2938" s="131" t="s">
        <v>21113</v>
      </c>
      <c r="D2938" s="131" t="s">
        <v>15644</v>
      </c>
      <c r="E2938" s="131" t="s">
        <v>12941</v>
      </c>
      <c r="F2938" s="140">
        <v>131.21</v>
      </c>
    </row>
    <row r="2939" spans="2:6">
      <c r="B2939" s="139" t="s">
        <v>18497</v>
      </c>
      <c r="C2939" s="131" t="s">
        <v>21114</v>
      </c>
      <c r="D2939" s="131" t="s">
        <v>15645</v>
      </c>
      <c r="E2939" s="131" t="s">
        <v>12630</v>
      </c>
      <c r="F2939" s="140">
        <v>190.06</v>
      </c>
    </row>
    <row r="2940" spans="2:6">
      <c r="B2940" s="139" t="s">
        <v>18498</v>
      </c>
      <c r="C2940" s="131" t="s">
        <v>21115</v>
      </c>
      <c r="D2940" s="131" t="s">
        <v>15646</v>
      </c>
      <c r="E2940" s="131" t="s">
        <v>12630</v>
      </c>
      <c r="F2940" s="140">
        <v>76.349999999999994</v>
      </c>
    </row>
    <row r="2941" spans="2:6">
      <c r="B2941" s="139" t="s">
        <v>18499</v>
      </c>
      <c r="C2941" s="131" t="s">
        <v>21116</v>
      </c>
      <c r="D2941" s="131" t="s">
        <v>15647</v>
      </c>
      <c r="E2941" s="131" t="s">
        <v>12630</v>
      </c>
      <c r="F2941" s="140">
        <v>92.73</v>
      </c>
    </row>
    <row r="2942" spans="2:6">
      <c r="B2942" s="139" t="s">
        <v>18500</v>
      </c>
      <c r="C2942" s="131" t="s">
        <v>21117</v>
      </c>
      <c r="D2942" s="131" t="s">
        <v>15648</v>
      </c>
      <c r="E2942" s="131" t="s">
        <v>12630</v>
      </c>
      <c r="F2942" s="140">
        <v>122.51</v>
      </c>
    </row>
    <row r="2943" spans="2:6">
      <c r="B2943" s="139" t="s">
        <v>18501</v>
      </c>
      <c r="C2943" s="131" t="s">
        <v>21118</v>
      </c>
      <c r="D2943" s="131" t="s">
        <v>15649</v>
      </c>
      <c r="E2943" s="131" t="s">
        <v>12630</v>
      </c>
      <c r="F2943" s="140">
        <v>80.87</v>
      </c>
    </row>
    <row r="2944" spans="2:6">
      <c r="B2944" s="139" t="s">
        <v>18502</v>
      </c>
      <c r="C2944" s="131" t="s">
        <v>21119</v>
      </c>
      <c r="D2944" s="131" t="s">
        <v>15650</v>
      </c>
      <c r="E2944" s="131" t="s">
        <v>12630</v>
      </c>
      <c r="F2944" s="140">
        <v>74.22</v>
      </c>
    </row>
    <row r="2945" spans="2:6">
      <c r="B2945" s="139" t="s">
        <v>18503</v>
      </c>
      <c r="C2945" s="131" t="s">
        <v>21120</v>
      </c>
      <c r="D2945" s="131" t="s">
        <v>15651</v>
      </c>
      <c r="E2945" s="131" t="s">
        <v>12630</v>
      </c>
      <c r="F2945" s="140">
        <v>208.94</v>
      </c>
    </row>
    <row r="2946" spans="2:6">
      <c r="B2946" s="139" t="s">
        <v>18504</v>
      </c>
      <c r="C2946" s="131" t="s">
        <v>21121</v>
      </c>
      <c r="D2946" s="131" t="s">
        <v>15652</v>
      </c>
      <c r="E2946" s="131" t="s">
        <v>12630</v>
      </c>
      <c r="F2946" s="140">
        <v>133.53</v>
      </c>
    </row>
    <row r="2947" spans="2:6">
      <c r="B2947" s="139" t="s">
        <v>18505</v>
      </c>
      <c r="C2947" s="131" t="s">
        <v>21122</v>
      </c>
      <c r="D2947" s="131" t="s">
        <v>15653</v>
      </c>
      <c r="E2947" s="131" t="s">
        <v>12630</v>
      </c>
      <c r="F2947" s="140">
        <v>166.69</v>
      </c>
    </row>
    <row r="2948" spans="2:6">
      <c r="B2948" s="139"/>
      <c r="C2948" s="131"/>
      <c r="D2948" s="131"/>
      <c r="E2948" s="131"/>
      <c r="F2948" s="140"/>
    </row>
    <row r="2949" spans="2:6">
      <c r="B2949" s="139" t="s">
        <v>15654</v>
      </c>
      <c r="C2949" s="131" t="s">
        <v>12414</v>
      </c>
      <c r="D2949" s="131" t="s">
        <v>15813</v>
      </c>
      <c r="E2949" s="131" t="s">
        <v>107</v>
      </c>
      <c r="F2949" s="140" t="s">
        <v>15655</v>
      </c>
    </row>
    <row r="2950" spans="2:6">
      <c r="B2950" s="139" t="s">
        <v>21123</v>
      </c>
      <c r="C2950" s="131"/>
      <c r="D2950" s="131"/>
      <c r="E2950" s="131"/>
      <c r="F2950" s="140"/>
    </row>
    <row r="2951" spans="2:6">
      <c r="B2951" s="139" t="s">
        <v>21124</v>
      </c>
      <c r="C2951" s="131" t="s">
        <v>12936</v>
      </c>
      <c r="D2951" s="131" t="s">
        <v>21125</v>
      </c>
      <c r="E2951" s="131" t="s">
        <v>12635</v>
      </c>
      <c r="F2951" s="140">
        <v>2.09</v>
      </c>
    </row>
    <row r="2952" spans="2:6">
      <c r="B2952" s="139" t="s">
        <v>21126</v>
      </c>
      <c r="C2952" s="131" t="s">
        <v>12936</v>
      </c>
      <c r="D2952" s="131" t="s">
        <v>21127</v>
      </c>
      <c r="E2952" s="131" t="s">
        <v>12635</v>
      </c>
      <c r="F2952" s="140">
        <v>1.1599999999999999</v>
      </c>
    </row>
    <row r="2953" spans="2:6">
      <c r="B2953" s="139" t="s">
        <v>21128</v>
      </c>
      <c r="C2953" s="131" t="s">
        <v>12936</v>
      </c>
      <c r="D2953" s="131" t="s">
        <v>21129</v>
      </c>
      <c r="E2953" s="131" t="s">
        <v>12635</v>
      </c>
      <c r="F2953" s="140">
        <v>2.15</v>
      </c>
    </row>
    <row r="2954" spans="2:6">
      <c r="B2954" s="139" t="s">
        <v>21130</v>
      </c>
      <c r="C2954" s="131" t="s">
        <v>12936</v>
      </c>
      <c r="D2954" s="131" t="s">
        <v>21131</v>
      </c>
      <c r="E2954" s="131" t="s">
        <v>12635</v>
      </c>
      <c r="F2954" s="140">
        <v>1.22</v>
      </c>
    </row>
    <row r="2955" spans="2:6">
      <c r="B2955" s="139" t="s">
        <v>21132</v>
      </c>
      <c r="C2955" s="131"/>
      <c r="D2955" s="131"/>
      <c r="E2955" s="131"/>
      <c r="F2955" s="140"/>
    </row>
    <row r="2956" spans="2:6">
      <c r="B2956" s="139" t="s">
        <v>21133</v>
      </c>
      <c r="C2956" s="131" t="s">
        <v>21134</v>
      </c>
      <c r="D2956" s="131" t="s">
        <v>21135</v>
      </c>
      <c r="E2956" s="131" t="s">
        <v>12630</v>
      </c>
      <c r="F2956" s="140">
        <v>0.28999999999999998</v>
      </c>
    </row>
    <row r="2957" spans="2:6">
      <c r="B2957" s="139" t="s">
        <v>21136</v>
      </c>
      <c r="C2957" s="131" t="s">
        <v>12936</v>
      </c>
      <c r="D2957" s="131" t="s">
        <v>21137</v>
      </c>
      <c r="E2957" s="131" t="s">
        <v>12941</v>
      </c>
      <c r="F2957" s="140">
        <v>26.2</v>
      </c>
    </row>
    <row r="2958" spans="2:6">
      <c r="B2958" s="139" t="s">
        <v>21138</v>
      </c>
      <c r="C2958" s="131" t="s">
        <v>12936</v>
      </c>
      <c r="D2958" s="131" t="s">
        <v>21139</v>
      </c>
      <c r="E2958" s="131" t="s">
        <v>12941</v>
      </c>
      <c r="F2958" s="140">
        <v>21.29</v>
      </c>
    </row>
    <row r="2959" spans="2:6">
      <c r="B2959" s="139" t="s">
        <v>21140</v>
      </c>
      <c r="C2959" s="131" t="s">
        <v>12936</v>
      </c>
      <c r="D2959" s="131" t="s">
        <v>15182</v>
      </c>
      <c r="E2959" s="131" t="s">
        <v>12941</v>
      </c>
      <c r="F2959" s="140">
        <v>34.06</v>
      </c>
    </row>
    <row r="2960" spans="2:6">
      <c r="B2960" s="139" t="s">
        <v>21141</v>
      </c>
      <c r="C2960" s="131" t="s">
        <v>12936</v>
      </c>
      <c r="D2960" s="131" t="s">
        <v>21142</v>
      </c>
      <c r="E2960" s="131" t="s">
        <v>12941</v>
      </c>
      <c r="F2960" s="140">
        <v>29.67</v>
      </c>
    </row>
    <row r="2961" spans="2:6">
      <c r="B2961" s="139" t="s">
        <v>21143</v>
      </c>
      <c r="C2961" s="131" t="s">
        <v>12936</v>
      </c>
      <c r="D2961" s="131" t="s">
        <v>21144</v>
      </c>
      <c r="E2961" s="131" t="s">
        <v>12630</v>
      </c>
      <c r="F2961" s="140">
        <v>0.1</v>
      </c>
    </row>
    <row r="2962" spans="2:6">
      <c r="B2962" s="139" t="s">
        <v>21145</v>
      </c>
      <c r="C2962" s="131" t="s">
        <v>12936</v>
      </c>
      <c r="D2962" s="131" t="s">
        <v>21146</v>
      </c>
      <c r="E2962" s="131" t="s">
        <v>57</v>
      </c>
      <c r="F2962" s="140">
        <v>9.3800000000000008</v>
      </c>
    </row>
    <row r="2963" spans="2:6">
      <c r="B2963" s="139" t="s">
        <v>21147</v>
      </c>
      <c r="C2963" s="131" t="s">
        <v>12936</v>
      </c>
      <c r="D2963" s="131" t="s">
        <v>21148</v>
      </c>
      <c r="E2963" s="131" t="s">
        <v>57</v>
      </c>
      <c r="F2963" s="140">
        <v>9.92</v>
      </c>
    </row>
    <row r="2964" spans="2:6">
      <c r="B2964" s="139" t="s">
        <v>21149</v>
      </c>
      <c r="C2964" s="131" t="s">
        <v>12936</v>
      </c>
      <c r="D2964" s="131" t="s">
        <v>21150</v>
      </c>
      <c r="E2964" s="131" t="s">
        <v>57</v>
      </c>
      <c r="F2964" s="140">
        <v>10.46</v>
      </c>
    </row>
    <row r="2965" spans="2:6">
      <c r="B2965" s="139" t="s">
        <v>21151</v>
      </c>
      <c r="C2965" s="131" t="s">
        <v>12936</v>
      </c>
      <c r="D2965" s="131" t="s">
        <v>21152</v>
      </c>
      <c r="E2965" s="131" t="s">
        <v>57</v>
      </c>
      <c r="F2965" s="140">
        <v>11.28</v>
      </c>
    </row>
    <row r="2966" spans="2:6">
      <c r="B2966" s="139" t="s">
        <v>21153</v>
      </c>
      <c r="C2966" s="131" t="s">
        <v>12936</v>
      </c>
      <c r="D2966" s="131" t="s">
        <v>21154</v>
      </c>
      <c r="E2966" s="131" t="s">
        <v>57</v>
      </c>
      <c r="F2966" s="140">
        <v>11.74</v>
      </c>
    </row>
    <row r="2967" spans="2:6">
      <c r="B2967" s="139" t="s">
        <v>21155</v>
      </c>
      <c r="C2967" s="131" t="s">
        <v>12936</v>
      </c>
      <c r="D2967" s="131" t="s">
        <v>21156</v>
      </c>
      <c r="E2967" s="131" t="s">
        <v>57</v>
      </c>
      <c r="F2967" s="140">
        <v>12.06</v>
      </c>
    </row>
    <row r="2968" spans="2:6">
      <c r="B2968" s="139" t="s">
        <v>21157</v>
      </c>
      <c r="C2968" s="131" t="s">
        <v>12936</v>
      </c>
      <c r="D2968" s="131" t="s">
        <v>21158</v>
      </c>
      <c r="E2968" s="131" t="s">
        <v>57</v>
      </c>
      <c r="F2968" s="140">
        <v>13.57</v>
      </c>
    </row>
    <row r="2969" spans="2:6">
      <c r="B2969" s="139" t="s">
        <v>21159</v>
      </c>
      <c r="C2969" s="131" t="s">
        <v>12936</v>
      </c>
      <c r="D2969" s="131" t="s">
        <v>21160</v>
      </c>
      <c r="E2969" s="131" t="s">
        <v>57</v>
      </c>
      <c r="F2969" s="140">
        <v>15.22</v>
      </c>
    </row>
    <row r="2970" spans="2:6">
      <c r="B2970" s="139" t="s">
        <v>21161</v>
      </c>
      <c r="C2970" s="131" t="s">
        <v>12936</v>
      </c>
      <c r="D2970" s="131" t="s">
        <v>21162</v>
      </c>
      <c r="E2970" s="131" t="s">
        <v>57</v>
      </c>
      <c r="F2970" s="140">
        <v>16.05</v>
      </c>
    </row>
    <row r="2971" spans="2:6">
      <c r="B2971" s="139" t="s">
        <v>21163</v>
      </c>
      <c r="C2971" s="131" t="s">
        <v>12936</v>
      </c>
      <c r="D2971" s="131" t="s">
        <v>21164</v>
      </c>
      <c r="E2971" s="131" t="s">
        <v>57</v>
      </c>
      <c r="F2971" s="140">
        <v>4.7300000000000004</v>
      </c>
    </row>
    <row r="2972" spans="2:6">
      <c r="B2972" s="139" t="s">
        <v>21165</v>
      </c>
      <c r="C2972" s="131" t="s">
        <v>12936</v>
      </c>
      <c r="D2972" s="131" t="s">
        <v>21166</v>
      </c>
      <c r="E2972" s="131" t="s">
        <v>57</v>
      </c>
      <c r="F2972" s="140">
        <v>5.19</v>
      </c>
    </row>
    <row r="2973" spans="2:6">
      <c r="B2973" s="139" t="s">
        <v>21167</v>
      </c>
      <c r="C2973" s="131" t="s">
        <v>12936</v>
      </c>
      <c r="D2973" s="131" t="s">
        <v>21168</v>
      </c>
      <c r="E2973" s="131" t="s">
        <v>57</v>
      </c>
      <c r="F2973" s="140">
        <v>6.14</v>
      </c>
    </row>
    <row r="2974" spans="2:6">
      <c r="B2974" s="139" t="s">
        <v>21169</v>
      </c>
      <c r="C2974" s="131" t="s">
        <v>12936</v>
      </c>
      <c r="D2974" s="131" t="s">
        <v>21170</v>
      </c>
      <c r="E2974" s="131" t="s">
        <v>57</v>
      </c>
      <c r="F2974" s="140">
        <v>6.46</v>
      </c>
    </row>
    <row r="2975" spans="2:6">
      <c r="B2975" s="139" t="s">
        <v>21171</v>
      </c>
      <c r="C2975" s="131" t="s">
        <v>12936</v>
      </c>
      <c r="D2975" s="131" t="s">
        <v>21172</v>
      </c>
      <c r="E2975" s="131" t="s">
        <v>57</v>
      </c>
      <c r="F2975" s="140">
        <v>7.23</v>
      </c>
    </row>
    <row r="2976" spans="2:6">
      <c r="B2976" s="139" t="s">
        <v>21173</v>
      </c>
      <c r="C2976" s="131" t="s">
        <v>12936</v>
      </c>
      <c r="D2976" s="131" t="s">
        <v>21174</v>
      </c>
      <c r="E2976" s="131" t="s">
        <v>57</v>
      </c>
      <c r="F2976" s="140">
        <v>6.41</v>
      </c>
    </row>
    <row r="2977" spans="2:6">
      <c r="B2977" s="139" t="s">
        <v>21175</v>
      </c>
      <c r="C2977" s="131" t="s">
        <v>12936</v>
      </c>
      <c r="D2977" s="131" t="s">
        <v>21176</v>
      </c>
      <c r="E2977" s="131" t="s">
        <v>57</v>
      </c>
      <c r="F2977" s="140">
        <v>7.34</v>
      </c>
    </row>
    <row r="2978" spans="2:6">
      <c r="B2978" s="139" t="s">
        <v>21177</v>
      </c>
      <c r="C2978" s="131" t="s">
        <v>12936</v>
      </c>
      <c r="D2978" s="131" t="s">
        <v>21178</v>
      </c>
      <c r="E2978" s="131" t="s">
        <v>57</v>
      </c>
      <c r="F2978" s="140">
        <v>7.84</v>
      </c>
    </row>
    <row r="2979" spans="2:6">
      <c r="B2979" s="139" t="s">
        <v>21179</v>
      </c>
      <c r="C2979" s="131" t="s">
        <v>12936</v>
      </c>
      <c r="D2979" s="131" t="s">
        <v>21180</v>
      </c>
      <c r="E2979" s="131" t="s">
        <v>57</v>
      </c>
      <c r="F2979" s="140">
        <v>8.7200000000000006</v>
      </c>
    </row>
    <row r="2980" spans="2:6">
      <c r="B2980" s="139" t="s">
        <v>21181</v>
      </c>
      <c r="C2980" s="131" t="s">
        <v>12936</v>
      </c>
      <c r="D2980" s="131" t="s">
        <v>21182</v>
      </c>
      <c r="E2980" s="131" t="s">
        <v>57</v>
      </c>
      <c r="F2980" s="140">
        <v>9.11</v>
      </c>
    </row>
    <row r="2981" spans="2:6">
      <c r="B2981" s="139" t="s">
        <v>21183</v>
      </c>
      <c r="C2981" s="131" t="s">
        <v>12936</v>
      </c>
      <c r="D2981" s="131" t="s">
        <v>21184</v>
      </c>
      <c r="E2981" s="131" t="s">
        <v>57</v>
      </c>
      <c r="F2981" s="140">
        <v>5.13</v>
      </c>
    </row>
    <row r="2982" spans="2:6">
      <c r="B2982" s="139" t="s">
        <v>21185</v>
      </c>
      <c r="C2982" s="131" t="s">
        <v>12936</v>
      </c>
      <c r="D2982" s="131" t="s">
        <v>21186</v>
      </c>
      <c r="E2982" s="131" t="s">
        <v>57</v>
      </c>
      <c r="F2982" s="140">
        <v>5.5</v>
      </c>
    </row>
    <row r="2983" spans="2:6">
      <c r="B2983" s="139" t="s">
        <v>21187</v>
      </c>
      <c r="C2983" s="131" t="s">
        <v>12936</v>
      </c>
      <c r="D2983" s="131" t="s">
        <v>21188</v>
      </c>
      <c r="E2983" s="131" t="s">
        <v>57</v>
      </c>
      <c r="F2983" s="140">
        <v>6.2</v>
      </c>
    </row>
    <row r="2984" spans="2:6">
      <c r="B2984" s="139" t="s">
        <v>21189</v>
      </c>
      <c r="C2984" s="131" t="s">
        <v>12936</v>
      </c>
      <c r="D2984" s="131" t="s">
        <v>21190</v>
      </c>
      <c r="E2984" s="131" t="s">
        <v>57</v>
      </c>
      <c r="F2984" s="140">
        <v>6.58</v>
      </c>
    </row>
    <row r="2985" spans="2:6">
      <c r="B2985" s="139" t="s">
        <v>21191</v>
      </c>
      <c r="C2985" s="131" t="s">
        <v>12936</v>
      </c>
      <c r="D2985" s="131" t="s">
        <v>21192</v>
      </c>
      <c r="E2985" s="131" t="s">
        <v>57</v>
      </c>
      <c r="F2985" s="140">
        <v>7.28</v>
      </c>
    </row>
    <row r="2986" spans="2:6">
      <c r="B2986" s="139" t="s">
        <v>21193</v>
      </c>
      <c r="C2986" s="131" t="s">
        <v>12936</v>
      </c>
      <c r="D2986" s="131" t="s">
        <v>21194</v>
      </c>
      <c r="E2986" s="131" t="s">
        <v>57</v>
      </c>
      <c r="F2986" s="140">
        <v>7.56</v>
      </c>
    </row>
    <row r="2987" spans="2:6">
      <c r="B2987" s="139" t="s">
        <v>21195</v>
      </c>
      <c r="C2987" s="131" t="s">
        <v>12936</v>
      </c>
      <c r="D2987" s="131" t="s">
        <v>21196</v>
      </c>
      <c r="E2987" s="131" t="s">
        <v>57</v>
      </c>
      <c r="F2987" s="140">
        <v>7.92</v>
      </c>
    </row>
    <row r="2988" spans="2:6">
      <c r="B2988" s="139" t="s">
        <v>21197</v>
      </c>
      <c r="C2988" s="131" t="s">
        <v>12936</v>
      </c>
      <c r="D2988" s="131" t="s">
        <v>21198</v>
      </c>
      <c r="E2988" s="131" t="s">
        <v>57</v>
      </c>
      <c r="F2988" s="140">
        <v>8.6</v>
      </c>
    </row>
    <row r="2989" spans="2:6">
      <c r="B2989" s="139" t="s">
        <v>21199</v>
      </c>
      <c r="C2989" s="131" t="s">
        <v>12936</v>
      </c>
      <c r="D2989" s="131" t="s">
        <v>21200</v>
      </c>
      <c r="E2989" s="131" t="s">
        <v>57</v>
      </c>
      <c r="F2989" s="140">
        <v>8.9600000000000009</v>
      </c>
    </row>
    <row r="2990" spans="2:6">
      <c r="B2990" s="139" t="s">
        <v>21201</v>
      </c>
      <c r="C2990" s="131" t="s">
        <v>12936</v>
      </c>
      <c r="D2990" s="131" t="s">
        <v>21202</v>
      </c>
      <c r="E2990" s="131" t="s">
        <v>57</v>
      </c>
      <c r="F2990" s="140">
        <v>9.65</v>
      </c>
    </row>
    <row r="2991" spans="2:6">
      <c r="B2991" s="139" t="s">
        <v>21203</v>
      </c>
      <c r="C2991" s="131" t="s">
        <v>12936</v>
      </c>
      <c r="D2991" s="131" t="s">
        <v>21204</v>
      </c>
      <c r="E2991" s="131" t="s">
        <v>57</v>
      </c>
      <c r="F2991" s="140">
        <v>10.119999999999999</v>
      </c>
    </row>
    <row r="2992" spans="2:6">
      <c r="B2992" s="139" t="s">
        <v>21205</v>
      </c>
      <c r="C2992" s="131" t="s">
        <v>12936</v>
      </c>
      <c r="D2992" s="131" t="s">
        <v>21206</v>
      </c>
      <c r="E2992" s="131" t="s">
        <v>57</v>
      </c>
      <c r="F2992" s="140">
        <v>10.95</v>
      </c>
    </row>
    <row r="2993" spans="2:6">
      <c r="B2993" s="139" t="s">
        <v>21207</v>
      </c>
      <c r="C2993" s="131" t="s">
        <v>12936</v>
      </c>
      <c r="D2993" s="131" t="s">
        <v>21208</v>
      </c>
      <c r="E2993" s="131" t="s">
        <v>57</v>
      </c>
      <c r="F2993" s="140">
        <v>11.92</v>
      </c>
    </row>
    <row r="2994" spans="2:6">
      <c r="B2994" s="139" t="s">
        <v>21209</v>
      </c>
      <c r="C2994" s="131" t="s">
        <v>12936</v>
      </c>
      <c r="D2994" s="131" t="s">
        <v>21210</v>
      </c>
      <c r="E2994" s="131" t="s">
        <v>57</v>
      </c>
      <c r="F2994" s="140">
        <v>6.56</v>
      </c>
    </row>
    <row r="2995" spans="2:6">
      <c r="B2995" s="139" t="s">
        <v>21211</v>
      </c>
      <c r="C2995" s="131" t="s">
        <v>12936</v>
      </c>
      <c r="D2995" s="131" t="s">
        <v>21212</v>
      </c>
      <c r="E2995" s="131" t="s">
        <v>57</v>
      </c>
      <c r="F2995" s="140">
        <v>7.46</v>
      </c>
    </row>
    <row r="2996" spans="2:6">
      <c r="B2996" s="139" t="s">
        <v>21213</v>
      </c>
      <c r="C2996" s="131" t="s">
        <v>12936</v>
      </c>
      <c r="D2996" s="131" t="s">
        <v>21214</v>
      </c>
      <c r="E2996" s="131" t="s">
        <v>57</v>
      </c>
      <c r="F2996" s="140">
        <v>7.91</v>
      </c>
    </row>
    <row r="2997" spans="2:6">
      <c r="B2997" s="139" t="s">
        <v>21215</v>
      </c>
      <c r="C2997" s="131" t="s">
        <v>12936</v>
      </c>
      <c r="D2997" s="131" t="s">
        <v>21216</v>
      </c>
      <c r="E2997" s="131" t="s">
        <v>57</v>
      </c>
      <c r="F2997" s="140">
        <v>8.8000000000000007</v>
      </c>
    </row>
    <row r="2998" spans="2:6">
      <c r="B2998" s="139" t="s">
        <v>21217</v>
      </c>
      <c r="C2998" s="131" t="s">
        <v>12936</v>
      </c>
      <c r="D2998" s="131" t="s">
        <v>21218</v>
      </c>
      <c r="E2998" s="131" t="s">
        <v>57</v>
      </c>
      <c r="F2998" s="140">
        <v>9.26</v>
      </c>
    </row>
    <row r="2999" spans="2:6">
      <c r="B2999" s="139" t="s">
        <v>21219</v>
      </c>
      <c r="C2999" s="131" t="s">
        <v>12936</v>
      </c>
      <c r="D2999" s="131" t="s">
        <v>21220</v>
      </c>
      <c r="E2999" s="131" t="s">
        <v>57</v>
      </c>
      <c r="F2999" s="140">
        <v>10.039999999999999</v>
      </c>
    </row>
    <row r="3000" spans="2:6">
      <c r="B3000" s="139" t="s">
        <v>21221</v>
      </c>
      <c r="C3000" s="131" t="s">
        <v>12936</v>
      </c>
      <c r="D3000" s="131" t="s">
        <v>21222</v>
      </c>
      <c r="E3000" s="131" t="s">
        <v>57</v>
      </c>
      <c r="F3000" s="140">
        <v>10.47</v>
      </c>
    </row>
    <row r="3001" spans="2:6">
      <c r="B3001" s="139" t="s">
        <v>21223</v>
      </c>
      <c r="C3001" s="131" t="s">
        <v>12936</v>
      </c>
      <c r="D3001" s="131" t="s">
        <v>21224</v>
      </c>
      <c r="E3001" s="131" t="s">
        <v>57</v>
      </c>
      <c r="F3001" s="140">
        <v>10.9</v>
      </c>
    </row>
    <row r="3002" spans="2:6">
      <c r="B3002" s="139" t="s">
        <v>21225</v>
      </c>
      <c r="C3002" s="131" t="s">
        <v>12936</v>
      </c>
      <c r="D3002" s="131" t="s">
        <v>21226</v>
      </c>
      <c r="E3002" s="131" t="s">
        <v>57</v>
      </c>
      <c r="F3002" s="140">
        <v>11.77</v>
      </c>
    </row>
    <row r="3003" spans="2:6">
      <c r="B3003" s="139" t="s">
        <v>21227</v>
      </c>
      <c r="C3003" s="131" t="s">
        <v>12936</v>
      </c>
      <c r="D3003" s="131" t="s">
        <v>21228</v>
      </c>
      <c r="E3003" s="131" t="s">
        <v>57</v>
      </c>
      <c r="F3003" s="140">
        <v>12.2</v>
      </c>
    </row>
    <row r="3004" spans="2:6">
      <c r="B3004" s="139" t="s">
        <v>21229</v>
      </c>
      <c r="C3004" s="131" t="s">
        <v>12936</v>
      </c>
      <c r="D3004" s="131" t="s">
        <v>21230</v>
      </c>
      <c r="E3004" s="131" t="s">
        <v>57</v>
      </c>
      <c r="F3004" s="140">
        <v>13.22</v>
      </c>
    </row>
    <row r="3005" spans="2:6">
      <c r="B3005" s="139" t="s">
        <v>21231</v>
      </c>
      <c r="C3005" s="131" t="s">
        <v>12936</v>
      </c>
      <c r="D3005" s="131" t="s">
        <v>21232</v>
      </c>
      <c r="E3005" s="131" t="s">
        <v>57</v>
      </c>
      <c r="F3005" s="140">
        <v>13.82</v>
      </c>
    </row>
    <row r="3006" spans="2:6">
      <c r="B3006" s="139" t="s">
        <v>21233</v>
      </c>
      <c r="C3006" s="131" t="s">
        <v>12936</v>
      </c>
      <c r="D3006" s="131" t="s">
        <v>21234</v>
      </c>
      <c r="E3006" s="131" t="s">
        <v>57</v>
      </c>
      <c r="F3006" s="140">
        <v>15.03</v>
      </c>
    </row>
    <row r="3007" spans="2:6">
      <c r="B3007" s="139" t="s">
        <v>21235</v>
      </c>
      <c r="C3007" s="131" t="s">
        <v>12936</v>
      </c>
      <c r="D3007" s="131" t="s">
        <v>21236</v>
      </c>
      <c r="E3007" s="131" t="s">
        <v>57</v>
      </c>
      <c r="F3007" s="140">
        <v>23.72</v>
      </c>
    </row>
    <row r="3008" spans="2:6">
      <c r="B3008" s="139" t="s">
        <v>21237</v>
      </c>
      <c r="C3008" s="131" t="s">
        <v>12936</v>
      </c>
      <c r="D3008" s="131" t="s">
        <v>21238</v>
      </c>
      <c r="E3008" s="131" t="s">
        <v>57</v>
      </c>
      <c r="F3008" s="140">
        <v>24.94</v>
      </c>
    </row>
    <row r="3009" spans="2:6">
      <c r="B3009" s="139" t="s">
        <v>21239</v>
      </c>
      <c r="C3009" s="131" t="s">
        <v>12936</v>
      </c>
      <c r="D3009" s="131" t="s">
        <v>21240</v>
      </c>
      <c r="E3009" s="131" t="s">
        <v>57</v>
      </c>
      <c r="F3009" s="140">
        <v>25.51</v>
      </c>
    </row>
    <row r="3010" spans="2:6">
      <c r="B3010" s="139" t="s">
        <v>21241</v>
      </c>
      <c r="C3010" s="131" t="s">
        <v>12936</v>
      </c>
      <c r="D3010" s="131" t="s">
        <v>21242</v>
      </c>
      <c r="E3010" s="131" t="s">
        <v>57</v>
      </c>
      <c r="F3010" s="140">
        <v>26.74</v>
      </c>
    </row>
    <row r="3011" spans="2:6">
      <c r="B3011" s="139" t="s">
        <v>21243</v>
      </c>
      <c r="C3011" s="131" t="s">
        <v>12936</v>
      </c>
      <c r="D3011" s="131" t="s">
        <v>21244</v>
      </c>
      <c r="E3011" s="131" t="s">
        <v>57</v>
      </c>
      <c r="F3011" s="140">
        <v>27.31</v>
      </c>
    </row>
    <row r="3012" spans="2:6">
      <c r="B3012" s="139" t="s">
        <v>21245</v>
      </c>
      <c r="C3012" s="131" t="s">
        <v>12936</v>
      </c>
      <c r="D3012" s="131" t="s">
        <v>21246</v>
      </c>
      <c r="E3012" s="131" t="s">
        <v>57</v>
      </c>
      <c r="F3012" s="140">
        <v>27.75</v>
      </c>
    </row>
    <row r="3013" spans="2:6">
      <c r="B3013" s="139" t="s">
        <v>21247</v>
      </c>
      <c r="C3013" s="131" t="s">
        <v>12936</v>
      </c>
      <c r="D3013" s="131" t="s">
        <v>21248</v>
      </c>
      <c r="E3013" s="131" t="s">
        <v>57</v>
      </c>
      <c r="F3013" s="140">
        <v>28.95</v>
      </c>
    </row>
    <row r="3014" spans="2:6">
      <c r="B3014" s="139" t="s">
        <v>21249</v>
      </c>
      <c r="C3014" s="131" t="s">
        <v>12936</v>
      </c>
      <c r="D3014" s="131" t="s">
        <v>21250</v>
      </c>
      <c r="E3014" s="131" t="s">
        <v>57</v>
      </c>
      <c r="F3014" s="140">
        <v>29.5</v>
      </c>
    </row>
    <row r="3015" spans="2:6">
      <c r="B3015" s="139" t="s">
        <v>21251</v>
      </c>
      <c r="C3015" s="131" t="s">
        <v>12936</v>
      </c>
      <c r="D3015" s="131" t="s">
        <v>21252</v>
      </c>
      <c r="E3015" s="131" t="s">
        <v>57</v>
      </c>
      <c r="F3015" s="140">
        <v>30.05</v>
      </c>
    </row>
    <row r="3016" spans="2:6">
      <c r="B3016" s="139" t="s">
        <v>21253</v>
      </c>
      <c r="C3016" s="131" t="s">
        <v>12936</v>
      </c>
      <c r="D3016" s="131" t="s">
        <v>21254</v>
      </c>
      <c r="E3016" s="131" t="s">
        <v>57</v>
      </c>
      <c r="F3016" s="140">
        <v>31.25</v>
      </c>
    </row>
    <row r="3017" spans="2:6">
      <c r="B3017" s="139" t="s">
        <v>21255</v>
      </c>
      <c r="C3017" s="131" t="s">
        <v>12936</v>
      </c>
      <c r="D3017" s="131" t="s">
        <v>21256</v>
      </c>
      <c r="E3017" s="131" t="s">
        <v>57</v>
      </c>
      <c r="F3017" s="140">
        <v>31.98</v>
      </c>
    </row>
    <row r="3018" spans="2:6">
      <c r="B3018" s="139" t="s">
        <v>21257</v>
      </c>
      <c r="C3018" s="131" t="s">
        <v>12936</v>
      </c>
      <c r="D3018" s="131" t="s">
        <v>21258</v>
      </c>
      <c r="E3018" s="131" t="s">
        <v>57</v>
      </c>
      <c r="F3018" s="140">
        <v>33.4</v>
      </c>
    </row>
    <row r="3019" spans="2:6">
      <c r="B3019" s="139" t="s">
        <v>21259</v>
      </c>
      <c r="C3019" s="131" t="s">
        <v>12936</v>
      </c>
      <c r="D3019" s="131" t="s">
        <v>21260</v>
      </c>
      <c r="E3019" s="131" t="s">
        <v>57</v>
      </c>
      <c r="F3019" s="140">
        <v>34.380000000000003</v>
      </c>
    </row>
    <row r="3020" spans="2:6">
      <c r="B3020" s="139" t="s">
        <v>21261</v>
      </c>
      <c r="C3020" s="131" t="s">
        <v>21262</v>
      </c>
      <c r="D3020" s="131" t="s">
        <v>21263</v>
      </c>
      <c r="E3020" s="131" t="s">
        <v>57</v>
      </c>
      <c r="F3020" s="140">
        <v>3.78</v>
      </c>
    </row>
    <row r="3021" spans="2:6">
      <c r="B3021" s="139" t="s">
        <v>21264</v>
      </c>
      <c r="C3021" s="131" t="s">
        <v>12936</v>
      </c>
      <c r="D3021" s="131" t="s">
        <v>21265</v>
      </c>
      <c r="E3021" s="131" t="s">
        <v>57</v>
      </c>
      <c r="F3021" s="140">
        <v>2.85</v>
      </c>
    </row>
    <row r="3022" spans="2:6">
      <c r="B3022" s="139" t="s">
        <v>21266</v>
      </c>
      <c r="C3022" s="131" t="s">
        <v>12936</v>
      </c>
      <c r="D3022" s="131" t="s">
        <v>21267</v>
      </c>
      <c r="E3022" s="131" t="s">
        <v>57</v>
      </c>
      <c r="F3022" s="140">
        <v>4.0599999999999996</v>
      </c>
    </row>
    <row r="3023" spans="2:6">
      <c r="B3023" s="139" t="s">
        <v>21268</v>
      </c>
      <c r="C3023" s="131" t="s">
        <v>21269</v>
      </c>
      <c r="D3023" s="131" t="s">
        <v>21270</v>
      </c>
      <c r="E3023" s="131" t="s">
        <v>57</v>
      </c>
      <c r="F3023" s="140">
        <v>3.67</v>
      </c>
    </row>
    <row r="3024" spans="2:6">
      <c r="B3024" s="139" t="s">
        <v>21271</v>
      </c>
      <c r="C3024" s="131" t="s">
        <v>21272</v>
      </c>
      <c r="D3024" s="131" t="s">
        <v>21273</v>
      </c>
      <c r="E3024" s="131" t="s">
        <v>57</v>
      </c>
      <c r="F3024" s="140">
        <v>3.95</v>
      </c>
    </row>
    <row r="3025" spans="2:6">
      <c r="B3025" s="139" t="s">
        <v>21274</v>
      </c>
      <c r="C3025" s="131" t="s">
        <v>21275</v>
      </c>
      <c r="D3025" s="131" t="s">
        <v>21276</v>
      </c>
      <c r="E3025" s="131" t="s">
        <v>57</v>
      </c>
      <c r="F3025" s="140">
        <v>4.49</v>
      </c>
    </row>
    <row r="3026" spans="2:6">
      <c r="B3026" s="139" t="s">
        <v>21277</v>
      </c>
      <c r="C3026" s="131" t="s">
        <v>21278</v>
      </c>
      <c r="D3026" s="131" t="s">
        <v>21279</v>
      </c>
      <c r="E3026" s="131" t="s">
        <v>57</v>
      </c>
      <c r="F3026" s="140">
        <v>4.78</v>
      </c>
    </row>
    <row r="3027" spans="2:6">
      <c r="B3027" s="139" t="s">
        <v>21280</v>
      </c>
      <c r="C3027" s="131" t="s">
        <v>21281</v>
      </c>
      <c r="D3027" s="131" t="s">
        <v>21282</v>
      </c>
      <c r="E3027" s="131" t="s">
        <v>57</v>
      </c>
      <c r="F3027" s="140">
        <v>5.29</v>
      </c>
    </row>
    <row r="3028" spans="2:6">
      <c r="B3028" s="139" t="s">
        <v>21283</v>
      </c>
      <c r="C3028" s="131" t="s">
        <v>21284</v>
      </c>
      <c r="D3028" s="131" t="s">
        <v>21285</v>
      </c>
      <c r="E3028" s="131" t="s">
        <v>57</v>
      </c>
      <c r="F3028" s="140">
        <v>5.52</v>
      </c>
    </row>
    <row r="3029" spans="2:6">
      <c r="B3029" s="139" t="s">
        <v>21286</v>
      </c>
      <c r="C3029" s="131" t="s">
        <v>21287</v>
      </c>
      <c r="D3029" s="131" t="s">
        <v>21288</v>
      </c>
      <c r="E3029" s="131" t="s">
        <v>57</v>
      </c>
      <c r="F3029" s="140">
        <v>5.8</v>
      </c>
    </row>
    <row r="3030" spans="2:6">
      <c r="B3030" s="139" t="s">
        <v>21289</v>
      </c>
      <c r="C3030" s="131" t="s">
        <v>21290</v>
      </c>
      <c r="D3030" s="131" t="s">
        <v>21291</v>
      </c>
      <c r="E3030" s="131" t="s">
        <v>57</v>
      </c>
      <c r="F3030" s="140">
        <v>6.29</v>
      </c>
    </row>
    <row r="3031" spans="2:6">
      <c r="B3031" s="139" t="s">
        <v>21292</v>
      </c>
      <c r="C3031" s="131" t="s">
        <v>21293</v>
      </c>
      <c r="D3031" s="131" t="s">
        <v>21294</v>
      </c>
      <c r="E3031" s="131" t="s">
        <v>57</v>
      </c>
      <c r="F3031" s="140">
        <v>6.59</v>
      </c>
    </row>
    <row r="3032" spans="2:6">
      <c r="B3032" s="139" t="s">
        <v>21295</v>
      </c>
      <c r="C3032" s="131" t="s">
        <v>21296</v>
      </c>
      <c r="D3032" s="131" t="s">
        <v>21297</v>
      </c>
      <c r="E3032" s="131" t="s">
        <v>57</v>
      </c>
      <c r="F3032" s="140">
        <v>7.07</v>
      </c>
    </row>
    <row r="3033" spans="2:6">
      <c r="B3033" s="139" t="s">
        <v>21298</v>
      </c>
      <c r="C3033" s="131" t="s">
        <v>12936</v>
      </c>
      <c r="D3033" s="131" t="s">
        <v>21299</v>
      </c>
      <c r="E3033" s="131" t="s">
        <v>57</v>
      </c>
      <c r="F3033" s="140">
        <v>7.69</v>
      </c>
    </row>
    <row r="3034" spans="2:6">
      <c r="B3034" s="139" t="s">
        <v>21300</v>
      </c>
      <c r="C3034" s="131" t="s">
        <v>12936</v>
      </c>
      <c r="D3034" s="131" t="s">
        <v>21301</v>
      </c>
      <c r="E3034" s="131" t="s">
        <v>57</v>
      </c>
      <c r="F3034" s="140">
        <v>8.1</v>
      </c>
    </row>
    <row r="3035" spans="2:6">
      <c r="B3035" s="139" t="s">
        <v>21302</v>
      </c>
      <c r="C3035" s="131" t="s">
        <v>21303</v>
      </c>
      <c r="D3035" s="131" t="s">
        <v>21304</v>
      </c>
      <c r="E3035" s="131" t="s">
        <v>57</v>
      </c>
      <c r="F3035" s="140">
        <v>9.36</v>
      </c>
    </row>
    <row r="3036" spans="2:6">
      <c r="B3036" s="139" t="s">
        <v>21305</v>
      </c>
      <c r="C3036" s="131" t="s">
        <v>21306</v>
      </c>
      <c r="D3036" s="131" t="s">
        <v>21307</v>
      </c>
      <c r="E3036" s="131" t="s">
        <v>57</v>
      </c>
      <c r="F3036" s="140">
        <v>54.61</v>
      </c>
    </row>
    <row r="3037" spans="2:6">
      <c r="B3037" s="139" t="s">
        <v>21308</v>
      </c>
      <c r="C3037" s="131" t="s">
        <v>21309</v>
      </c>
      <c r="D3037" s="131" t="s">
        <v>21310</v>
      </c>
      <c r="E3037" s="131" t="s">
        <v>57</v>
      </c>
      <c r="F3037" s="140">
        <v>68.97</v>
      </c>
    </row>
    <row r="3038" spans="2:6">
      <c r="B3038" s="139" t="s">
        <v>21311</v>
      </c>
      <c r="C3038" s="131" t="s">
        <v>12936</v>
      </c>
      <c r="D3038" s="131" t="s">
        <v>21312</v>
      </c>
      <c r="E3038" s="131" t="s">
        <v>57</v>
      </c>
      <c r="F3038" s="140">
        <v>64.36</v>
      </c>
    </row>
    <row r="3039" spans="2:6">
      <c r="B3039" s="139" t="s">
        <v>21313</v>
      </c>
      <c r="C3039" s="131" t="s">
        <v>12936</v>
      </c>
      <c r="D3039" s="131" t="s">
        <v>21314</v>
      </c>
      <c r="E3039" s="131" t="s">
        <v>57</v>
      </c>
      <c r="F3039" s="140">
        <v>77.150000000000006</v>
      </c>
    </row>
    <row r="3040" spans="2:6">
      <c r="B3040" s="139" t="s">
        <v>21315</v>
      </c>
      <c r="C3040" s="131" t="s">
        <v>12936</v>
      </c>
      <c r="D3040" s="131" t="s">
        <v>21316</v>
      </c>
      <c r="E3040" s="131" t="s">
        <v>57</v>
      </c>
      <c r="F3040" s="140">
        <v>8.6199999999999992</v>
      </c>
    </row>
    <row r="3041" spans="2:6">
      <c r="B3041" s="139" t="s">
        <v>21317</v>
      </c>
      <c r="C3041" s="131" t="s">
        <v>21318</v>
      </c>
      <c r="D3041" s="131" t="s">
        <v>21319</v>
      </c>
      <c r="E3041" s="131" t="s">
        <v>57</v>
      </c>
      <c r="F3041" s="140">
        <v>8.08</v>
      </c>
    </row>
    <row r="3042" spans="2:6">
      <c r="B3042" s="139" t="s">
        <v>21320</v>
      </c>
      <c r="C3042" s="131" t="s">
        <v>21321</v>
      </c>
      <c r="D3042" s="131" t="s">
        <v>21322</v>
      </c>
      <c r="E3042" s="131" t="s">
        <v>57</v>
      </c>
      <c r="F3042" s="140">
        <v>9.24</v>
      </c>
    </row>
    <row r="3043" spans="2:6">
      <c r="B3043" s="139" t="s">
        <v>12476</v>
      </c>
      <c r="C3043" s="131" t="s">
        <v>12936</v>
      </c>
      <c r="D3043" s="131" t="s">
        <v>12475</v>
      </c>
      <c r="E3043" s="131" t="s">
        <v>57</v>
      </c>
      <c r="F3043" s="140">
        <v>68.959999999999994</v>
      </c>
    </row>
    <row r="3044" spans="2:6">
      <c r="B3044" s="139" t="s">
        <v>21323</v>
      </c>
      <c r="C3044" s="131" t="s">
        <v>21324</v>
      </c>
      <c r="D3044" s="131" t="s">
        <v>21325</v>
      </c>
      <c r="E3044" s="131" t="s">
        <v>57</v>
      </c>
      <c r="F3044" s="140">
        <v>312.10000000000002</v>
      </c>
    </row>
    <row r="3045" spans="2:6">
      <c r="B3045" s="139" t="s">
        <v>21326</v>
      </c>
      <c r="C3045" s="131" t="s">
        <v>21327</v>
      </c>
      <c r="D3045" s="131" t="s">
        <v>21328</v>
      </c>
      <c r="E3045" s="131" t="s">
        <v>57</v>
      </c>
      <c r="F3045" s="140">
        <v>354.55</v>
      </c>
    </row>
    <row r="3046" spans="2:6">
      <c r="B3046" s="139" t="s">
        <v>21329</v>
      </c>
      <c r="C3046" s="131" t="s">
        <v>12936</v>
      </c>
      <c r="D3046" s="131" t="s">
        <v>21330</v>
      </c>
      <c r="E3046" s="131" t="s">
        <v>57</v>
      </c>
      <c r="F3046" s="140">
        <v>57.42</v>
      </c>
    </row>
    <row r="3047" spans="2:6">
      <c r="B3047" s="139" t="s">
        <v>21331</v>
      </c>
      <c r="C3047" s="131" t="s">
        <v>21332</v>
      </c>
      <c r="D3047" s="131" t="s">
        <v>21333</v>
      </c>
      <c r="E3047" s="131" t="s">
        <v>12630</v>
      </c>
      <c r="F3047" s="140">
        <v>129.35</v>
      </c>
    </row>
    <row r="3048" spans="2:6">
      <c r="B3048" s="139" t="s">
        <v>21334</v>
      </c>
      <c r="C3048" s="131" t="s">
        <v>12936</v>
      </c>
      <c r="D3048" s="131" t="s">
        <v>21335</v>
      </c>
      <c r="E3048" s="131" t="s">
        <v>57</v>
      </c>
      <c r="F3048" s="140">
        <v>98.13</v>
      </c>
    </row>
    <row r="3049" spans="2:6">
      <c r="B3049" s="139" t="s">
        <v>21336</v>
      </c>
      <c r="C3049" s="131" t="s">
        <v>12936</v>
      </c>
      <c r="D3049" s="131" t="s">
        <v>21337</v>
      </c>
      <c r="E3049" s="131" t="s">
        <v>57</v>
      </c>
      <c r="F3049" s="140">
        <v>167.67</v>
      </c>
    </row>
    <row r="3050" spans="2:6">
      <c r="B3050" s="139" t="s">
        <v>21338</v>
      </c>
      <c r="C3050" s="131" t="s">
        <v>12936</v>
      </c>
      <c r="D3050" s="131" t="s">
        <v>21339</v>
      </c>
      <c r="E3050" s="131" t="s">
        <v>57</v>
      </c>
      <c r="F3050" s="140">
        <v>168.8</v>
      </c>
    </row>
    <row r="3051" spans="2:6">
      <c r="B3051" s="139" t="s">
        <v>21340</v>
      </c>
      <c r="C3051" s="131" t="s">
        <v>12936</v>
      </c>
      <c r="D3051" s="131" t="s">
        <v>21341</v>
      </c>
      <c r="E3051" s="131" t="s">
        <v>57</v>
      </c>
      <c r="F3051" s="140">
        <v>28.44</v>
      </c>
    </row>
    <row r="3052" spans="2:6">
      <c r="B3052" s="139" t="s">
        <v>21342</v>
      </c>
      <c r="C3052" s="131" t="s">
        <v>12936</v>
      </c>
      <c r="D3052" s="131" t="s">
        <v>21343</v>
      </c>
      <c r="E3052" s="131" t="s">
        <v>57</v>
      </c>
      <c r="F3052" s="140">
        <v>36.340000000000003</v>
      </c>
    </row>
    <row r="3053" spans="2:6">
      <c r="B3053" s="139" t="s">
        <v>21344</v>
      </c>
      <c r="C3053" s="131" t="s">
        <v>12936</v>
      </c>
      <c r="D3053" s="131" t="s">
        <v>21345</v>
      </c>
      <c r="E3053" s="131" t="s">
        <v>12630</v>
      </c>
      <c r="F3053" s="140">
        <v>3.02</v>
      </c>
    </row>
    <row r="3054" spans="2:6">
      <c r="B3054" s="139" t="s">
        <v>21346</v>
      </c>
      <c r="C3054" s="131" t="s">
        <v>21347</v>
      </c>
      <c r="D3054" s="131" t="s">
        <v>21348</v>
      </c>
      <c r="E3054" s="131" t="s">
        <v>12630</v>
      </c>
      <c r="F3054" s="140">
        <v>0.04</v>
      </c>
    </row>
    <row r="3055" spans="2:6">
      <c r="B3055" s="139" t="s">
        <v>21349</v>
      </c>
      <c r="C3055" s="131" t="s">
        <v>12936</v>
      </c>
      <c r="D3055" s="131" t="s">
        <v>21350</v>
      </c>
      <c r="E3055" s="131" t="s">
        <v>57</v>
      </c>
      <c r="F3055" s="140">
        <v>4.99</v>
      </c>
    </row>
    <row r="3056" spans="2:6">
      <c r="B3056" s="139" t="s">
        <v>21351</v>
      </c>
      <c r="C3056" s="131" t="s">
        <v>12936</v>
      </c>
      <c r="D3056" s="131" t="s">
        <v>21352</v>
      </c>
      <c r="E3056" s="131" t="s">
        <v>57</v>
      </c>
      <c r="F3056" s="140">
        <v>2.1800000000000002</v>
      </c>
    </row>
    <row r="3057" spans="2:6">
      <c r="B3057" s="139" t="s">
        <v>21353</v>
      </c>
      <c r="C3057" s="131" t="s">
        <v>12936</v>
      </c>
      <c r="D3057" s="131" t="s">
        <v>21354</v>
      </c>
      <c r="E3057" s="131" t="s">
        <v>57</v>
      </c>
      <c r="F3057" s="140">
        <v>2.71</v>
      </c>
    </row>
    <row r="3058" spans="2:6">
      <c r="B3058" s="139" t="s">
        <v>21355</v>
      </c>
      <c r="C3058" s="131" t="s">
        <v>12936</v>
      </c>
      <c r="D3058" s="131" t="s">
        <v>21356</v>
      </c>
      <c r="E3058" s="131" t="s">
        <v>57</v>
      </c>
      <c r="F3058" s="140">
        <v>3.09</v>
      </c>
    </row>
    <row r="3059" spans="2:6">
      <c r="B3059" s="139" t="s">
        <v>21357</v>
      </c>
      <c r="C3059" s="131" t="s">
        <v>12936</v>
      </c>
      <c r="D3059" s="131" t="s">
        <v>21358</v>
      </c>
      <c r="E3059" s="131" t="s">
        <v>57</v>
      </c>
      <c r="F3059" s="140">
        <v>3.18</v>
      </c>
    </row>
    <row r="3060" spans="2:6">
      <c r="B3060" s="139" t="s">
        <v>21359</v>
      </c>
      <c r="C3060" s="131" t="s">
        <v>12936</v>
      </c>
      <c r="D3060" s="131" t="s">
        <v>21360</v>
      </c>
      <c r="E3060" s="131" t="s">
        <v>57</v>
      </c>
      <c r="F3060" s="140">
        <v>3.27</v>
      </c>
    </row>
    <row r="3061" spans="2:6">
      <c r="B3061" s="139" t="s">
        <v>21361</v>
      </c>
      <c r="C3061" s="131" t="s">
        <v>12936</v>
      </c>
      <c r="D3061" s="131" t="s">
        <v>21362</v>
      </c>
      <c r="E3061" s="131" t="s">
        <v>57</v>
      </c>
      <c r="F3061" s="140">
        <v>4.45</v>
      </c>
    </row>
    <row r="3062" spans="2:6">
      <c r="B3062" s="139" t="s">
        <v>21363</v>
      </c>
      <c r="C3062" s="131" t="s">
        <v>12936</v>
      </c>
      <c r="D3062" s="131" t="s">
        <v>21364</v>
      </c>
      <c r="E3062" s="131" t="s">
        <v>57</v>
      </c>
      <c r="F3062" s="140">
        <v>3.67</v>
      </c>
    </row>
    <row r="3063" spans="2:6">
      <c r="B3063" s="139" t="s">
        <v>21365</v>
      </c>
      <c r="C3063" s="131" t="s">
        <v>12936</v>
      </c>
      <c r="D3063" s="131" t="s">
        <v>21366</v>
      </c>
      <c r="E3063" s="131" t="s">
        <v>57</v>
      </c>
      <c r="F3063" s="140">
        <v>0.19</v>
      </c>
    </row>
    <row r="3064" spans="2:6">
      <c r="B3064" s="139" t="s">
        <v>21367</v>
      </c>
      <c r="C3064" s="131"/>
      <c r="D3064" s="131"/>
      <c r="E3064" s="131"/>
      <c r="F3064" s="140"/>
    </row>
    <row r="3065" spans="2:6">
      <c r="B3065" s="139" t="s">
        <v>21368</v>
      </c>
      <c r="C3065" s="131" t="s">
        <v>12936</v>
      </c>
      <c r="D3065" s="131" t="s">
        <v>21369</v>
      </c>
      <c r="E3065" s="131" t="s">
        <v>12808</v>
      </c>
      <c r="F3065" s="140">
        <v>161.88999999999999</v>
      </c>
    </row>
    <row r="3066" spans="2:6">
      <c r="B3066" s="139" t="s">
        <v>21370</v>
      </c>
      <c r="C3066" s="131" t="s">
        <v>12936</v>
      </c>
      <c r="D3066" s="131" t="s">
        <v>21371</v>
      </c>
      <c r="E3066" s="131" t="s">
        <v>12808</v>
      </c>
      <c r="F3066" s="140">
        <v>257.7</v>
      </c>
    </row>
    <row r="3067" spans="2:6">
      <c r="B3067" s="139" t="s">
        <v>21372</v>
      </c>
      <c r="C3067" s="131" t="s">
        <v>12936</v>
      </c>
      <c r="D3067" s="131" t="s">
        <v>21373</v>
      </c>
      <c r="E3067" s="131" t="s">
        <v>12808</v>
      </c>
      <c r="F3067" s="140">
        <v>391.26</v>
      </c>
    </row>
    <row r="3068" spans="2:6">
      <c r="B3068" s="139" t="s">
        <v>21374</v>
      </c>
      <c r="C3068" s="131" t="s">
        <v>12936</v>
      </c>
      <c r="D3068" s="131" t="s">
        <v>21375</v>
      </c>
      <c r="E3068" s="131" t="s">
        <v>12808</v>
      </c>
      <c r="F3068" s="140">
        <v>589.44000000000005</v>
      </c>
    </row>
    <row r="3069" spans="2:6">
      <c r="B3069" s="139" t="s">
        <v>21376</v>
      </c>
      <c r="C3069" s="131" t="s">
        <v>12936</v>
      </c>
      <c r="D3069" s="131" t="s">
        <v>21377</v>
      </c>
      <c r="E3069" s="131" t="s">
        <v>12808</v>
      </c>
      <c r="F3069" s="140">
        <v>772.48</v>
      </c>
    </row>
    <row r="3070" spans="2:6">
      <c r="B3070" s="139" t="s">
        <v>21378</v>
      </c>
      <c r="C3070" s="131" t="s">
        <v>12936</v>
      </c>
      <c r="D3070" s="131" t="s">
        <v>21379</v>
      </c>
      <c r="E3070" s="131" t="s">
        <v>12808</v>
      </c>
      <c r="F3070" s="140">
        <v>1119.97</v>
      </c>
    </row>
    <row r="3071" spans="2:6">
      <c r="B3071" s="139" t="s">
        <v>21380</v>
      </c>
      <c r="C3071" s="131" t="s">
        <v>12936</v>
      </c>
      <c r="D3071" s="131" t="s">
        <v>21381</v>
      </c>
      <c r="E3071" s="131" t="s">
        <v>12808</v>
      </c>
      <c r="F3071" s="140">
        <v>162.66999999999999</v>
      </c>
    </row>
    <row r="3072" spans="2:6">
      <c r="B3072" s="139" t="s">
        <v>21382</v>
      </c>
      <c r="C3072" s="131" t="s">
        <v>12936</v>
      </c>
      <c r="D3072" s="131" t="s">
        <v>21383</v>
      </c>
      <c r="E3072" s="131" t="s">
        <v>12808</v>
      </c>
      <c r="F3072" s="140">
        <v>252.11</v>
      </c>
    </row>
    <row r="3073" spans="2:6">
      <c r="B3073" s="139" t="s">
        <v>21384</v>
      </c>
      <c r="C3073" s="131" t="s">
        <v>12936</v>
      </c>
      <c r="D3073" s="131" t="s">
        <v>21385</v>
      </c>
      <c r="E3073" s="131" t="s">
        <v>12808</v>
      </c>
      <c r="F3073" s="140">
        <v>398.41</v>
      </c>
    </row>
    <row r="3074" spans="2:6">
      <c r="B3074" s="139" t="s">
        <v>21386</v>
      </c>
      <c r="C3074" s="131" t="s">
        <v>12936</v>
      </c>
      <c r="D3074" s="131" t="s">
        <v>21387</v>
      </c>
      <c r="E3074" s="131" t="s">
        <v>12808</v>
      </c>
      <c r="F3074" s="140">
        <v>624.54</v>
      </c>
    </row>
    <row r="3075" spans="2:6">
      <c r="B3075" s="139" t="s">
        <v>21388</v>
      </c>
      <c r="C3075" s="131" t="s">
        <v>12936</v>
      </c>
      <c r="D3075" s="131" t="s">
        <v>21389</v>
      </c>
      <c r="E3075" s="131" t="s">
        <v>12808</v>
      </c>
      <c r="F3075" s="140">
        <v>829.71</v>
      </c>
    </row>
    <row r="3076" spans="2:6">
      <c r="B3076" s="139" t="s">
        <v>21390</v>
      </c>
      <c r="C3076" s="131" t="s">
        <v>12936</v>
      </c>
      <c r="D3076" s="131" t="s">
        <v>21391</v>
      </c>
      <c r="E3076" s="131" t="s">
        <v>12808</v>
      </c>
      <c r="F3076" s="140">
        <v>1192.94</v>
      </c>
    </row>
    <row r="3077" spans="2:6">
      <c r="B3077" s="139" t="s">
        <v>21392</v>
      </c>
      <c r="C3077" s="131" t="s">
        <v>12936</v>
      </c>
      <c r="D3077" s="131" t="s">
        <v>21393</v>
      </c>
      <c r="E3077" s="131" t="s">
        <v>12808</v>
      </c>
      <c r="F3077" s="140">
        <v>270.93</v>
      </c>
    </row>
    <row r="3078" spans="2:6">
      <c r="B3078" s="139" t="s">
        <v>21394</v>
      </c>
      <c r="C3078" s="131" t="s">
        <v>12936</v>
      </c>
      <c r="D3078" s="131" t="s">
        <v>21395</v>
      </c>
      <c r="E3078" s="131" t="s">
        <v>12808</v>
      </c>
      <c r="F3078" s="140">
        <v>456.12</v>
      </c>
    </row>
    <row r="3079" spans="2:6">
      <c r="B3079" s="139" t="s">
        <v>21396</v>
      </c>
      <c r="C3079" s="131" t="s">
        <v>12936</v>
      </c>
      <c r="D3079" s="131" t="s">
        <v>21397</v>
      </c>
      <c r="E3079" s="131" t="s">
        <v>12808</v>
      </c>
      <c r="F3079" s="140">
        <v>635.96</v>
      </c>
    </row>
    <row r="3080" spans="2:6">
      <c r="B3080" s="139" t="s">
        <v>21398</v>
      </c>
      <c r="C3080" s="131" t="s">
        <v>12936</v>
      </c>
      <c r="D3080" s="131" t="s">
        <v>21399</v>
      </c>
      <c r="E3080" s="131" t="s">
        <v>12808</v>
      </c>
      <c r="F3080" s="140">
        <v>823.89</v>
      </c>
    </row>
    <row r="3081" spans="2:6">
      <c r="B3081" s="139" t="s">
        <v>21400</v>
      </c>
      <c r="C3081" s="131" t="s">
        <v>12936</v>
      </c>
      <c r="D3081" s="131" t="s">
        <v>21401</v>
      </c>
      <c r="E3081" s="131" t="s">
        <v>12808</v>
      </c>
      <c r="F3081" s="140">
        <v>1236.33</v>
      </c>
    </row>
    <row r="3082" spans="2:6">
      <c r="B3082" s="139" t="s">
        <v>21402</v>
      </c>
      <c r="C3082" s="131" t="s">
        <v>12936</v>
      </c>
      <c r="D3082" s="131" t="s">
        <v>21403</v>
      </c>
      <c r="E3082" s="131" t="s">
        <v>12941</v>
      </c>
      <c r="F3082" s="140">
        <v>279.7</v>
      </c>
    </row>
    <row r="3083" spans="2:6">
      <c r="B3083" s="139" t="s">
        <v>21404</v>
      </c>
      <c r="C3083" s="131" t="s">
        <v>12936</v>
      </c>
      <c r="D3083" s="131" t="s">
        <v>21405</v>
      </c>
      <c r="E3083" s="131" t="s">
        <v>12941</v>
      </c>
      <c r="F3083" s="140">
        <v>782.95</v>
      </c>
    </row>
    <row r="3084" spans="2:6">
      <c r="B3084" s="139" t="s">
        <v>21406</v>
      </c>
      <c r="C3084" s="131" t="s">
        <v>12936</v>
      </c>
      <c r="D3084" s="131" t="s">
        <v>21407</v>
      </c>
      <c r="E3084" s="131" t="s">
        <v>12941</v>
      </c>
      <c r="F3084" s="140">
        <v>1320.52</v>
      </c>
    </row>
    <row r="3085" spans="2:6">
      <c r="B3085" s="139" t="s">
        <v>21408</v>
      </c>
      <c r="C3085" s="131" t="s">
        <v>12936</v>
      </c>
      <c r="D3085" s="131" t="s">
        <v>21409</v>
      </c>
      <c r="E3085" s="131" t="s">
        <v>12941</v>
      </c>
      <c r="F3085" s="140">
        <v>2054.4</v>
      </c>
    </row>
    <row r="3086" spans="2:6">
      <c r="B3086" s="139" t="s">
        <v>21410</v>
      </c>
      <c r="C3086" s="131" t="s">
        <v>12936</v>
      </c>
      <c r="D3086" s="131" t="s">
        <v>21411</v>
      </c>
      <c r="E3086" s="131" t="s">
        <v>12941</v>
      </c>
      <c r="F3086" s="140">
        <v>2993.77</v>
      </c>
    </row>
    <row r="3087" spans="2:6">
      <c r="B3087" s="139" t="s">
        <v>21412</v>
      </c>
      <c r="C3087" s="131" t="s">
        <v>12936</v>
      </c>
      <c r="D3087" s="131" t="s">
        <v>21413</v>
      </c>
      <c r="E3087" s="131" t="s">
        <v>12941</v>
      </c>
      <c r="F3087" s="140">
        <v>5478.26</v>
      </c>
    </row>
    <row r="3088" spans="2:6">
      <c r="B3088" s="139" t="s">
        <v>21414</v>
      </c>
      <c r="C3088" s="131" t="s">
        <v>12936</v>
      </c>
      <c r="D3088" s="131" t="s">
        <v>21415</v>
      </c>
      <c r="E3088" s="131" t="s">
        <v>12808</v>
      </c>
      <c r="F3088" s="140">
        <v>482.47</v>
      </c>
    </row>
    <row r="3089" spans="2:6">
      <c r="B3089" s="139" t="s">
        <v>21416</v>
      </c>
      <c r="C3089" s="131" t="s">
        <v>12936</v>
      </c>
      <c r="D3089" s="131" t="s">
        <v>21417</v>
      </c>
      <c r="E3089" s="131" t="s">
        <v>12808</v>
      </c>
      <c r="F3089" s="140">
        <v>739.6</v>
      </c>
    </row>
    <row r="3090" spans="2:6">
      <c r="B3090" s="139" t="s">
        <v>21418</v>
      </c>
      <c r="C3090" s="131" t="s">
        <v>12936</v>
      </c>
      <c r="D3090" s="131" t="s">
        <v>21419</v>
      </c>
      <c r="E3090" s="131" t="s">
        <v>12808</v>
      </c>
      <c r="F3090" s="140">
        <v>1124</v>
      </c>
    </row>
    <row r="3091" spans="2:6">
      <c r="B3091" s="139" t="s">
        <v>21420</v>
      </c>
      <c r="C3091" s="131" t="s">
        <v>12936</v>
      </c>
      <c r="D3091" s="131" t="s">
        <v>21421</v>
      </c>
      <c r="E3091" s="131" t="s">
        <v>12808</v>
      </c>
      <c r="F3091" s="140">
        <v>1479.07</v>
      </c>
    </row>
    <row r="3092" spans="2:6">
      <c r="B3092" s="139" t="s">
        <v>21422</v>
      </c>
      <c r="C3092" s="131" t="s">
        <v>12936</v>
      </c>
      <c r="D3092" s="131" t="s">
        <v>21423</v>
      </c>
      <c r="E3092" s="131" t="s">
        <v>12808</v>
      </c>
      <c r="F3092" s="140">
        <v>2157.1</v>
      </c>
    </row>
    <row r="3093" spans="2:6">
      <c r="B3093" s="139" t="s">
        <v>21424</v>
      </c>
      <c r="C3093" s="131" t="s">
        <v>12936</v>
      </c>
      <c r="D3093" s="131" t="s">
        <v>21425</v>
      </c>
      <c r="E3093" s="131" t="s">
        <v>12808</v>
      </c>
      <c r="F3093" s="140">
        <v>471.29</v>
      </c>
    </row>
    <row r="3094" spans="2:6">
      <c r="B3094" s="139" t="s">
        <v>21426</v>
      </c>
      <c r="C3094" s="131" t="s">
        <v>12936</v>
      </c>
      <c r="D3094" s="131" t="s">
        <v>21427</v>
      </c>
      <c r="E3094" s="131" t="s">
        <v>12808</v>
      </c>
      <c r="F3094" s="140">
        <v>753.9</v>
      </c>
    </row>
    <row r="3095" spans="2:6">
      <c r="B3095" s="139" t="s">
        <v>21428</v>
      </c>
      <c r="C3095" s="131" t="s">
        <v>12936</v>
      </c>
      <c r="D3095" s="131" t="s">
        <v>21429</v>
      </c>
      <c r="E3095" s="131" t="s">
        <v>12808</v>
      </c>
      <c r="F3095" s="140">
        <v>1194.2</v>
      </c>
    </row>
    <row r="3096" spans="2:6">
      <c r="B3096" s="139" t="s">
        <v>21430</v>
      </c>
      <c r="C3096" s="131" t="s">
        <v>12936</v>
      </c>
      <c r="D3096" s="131" t="s">
        <v>21431</v>
      </c>
      <c r="E3096" s="131" t="s">
        <v>12808</v>
      </c>
      <c r="F3096" s="140">
        <v>1593.53</v>
      </c>
    </row>
    <row r="3097" spans="2:6">
      <c r="B3097" s="139" t="s">
        <v>21432</v>
      </c>
      <c r="C3097" s="131" t="s">
        <v>12936</v>
      </c>
      <c r="D3097" s="131" t="s">
        <v>21433</v>
      </c>
      <c r="E3097" s="131" t="s">
        <v>12808</v>
      </c>
      <c r="F3097" s="140">
        <v>2303.04</v>
      </c>
    </row>
    <row r="3098" spans="2:6">
      <c r="B3098" s="139" t="s">
        <v>21434</v>
      </c>
      <c r="C3098" s="131" t="s">
        <v>12936</v>
      </c>
      <c r="D3098" s="131" t="s">
        <v>21435</v>
      </c>
      <c r="E3098" s="131" t="s">
        <v>12808</v>
      </c>
      <c r="F3098" s="140">
        <v>508.93</v>
      </c>
    </row>
    <row r="3099" spans="2:6">
      <c r="B3099" s="139" t="s">
        <v>21436</v>
      </c>
      <c r="C3099" s="131" t="s">
        <v>12936</v>
      </c>
      <c r="D3099" s="131" t="s">
        <v>21437</v>
      </c>
      <c r="E3099" s="131" t="s">
        <v>12808</v>
      </c>
      <c r="F3099" s="140">
        <v>869.32</v>
      </c>
    </row>
    <row r="3100" spans="2:6">
      <c r="B3100" s="139" t="s">
        <v>21438</v>
      </c>
      <c r="C3100" s="131" t="s">
        <v>12936</v>
      </c>
      <c r="D3100" s="131" t="s">
        <v>21439</v>
      </c>
      <c r="E3100" s="131" t="s">
        <v>12808</v>
      </c>
      <c r="F3100" s="140">
        <v>1217.04</v>
      </c>
    </row>
    <row r="3101" spans="2:6">
      <c r="B3101" s="139" t="s">
        <v>21440</v>
      </c>
      <c r="C3101" s="131" t="s">
        <v>12936</v>
      </c>
      <c r="D3101" s="131" t="s">
        <v>21441</v>
      </c>
      <c r="E3101" s="131" t="s">
        <v>12808</v>
      </c>
      <c r="F3101" s="140">
        <v>1581.89</v>
      </c>
    </row>
    <row r="3102" spans="2:6">
      <c r="B3102" s="139" t="s">
        <v>21442</v>
      </c>
      <c r="C3102" s="131" t="s">
        <v>12936</v>
      </c>
      <c r="D3102" s="131" t="s">
        <v>21443</v>
      </c>
      <c r="E3102" s="131" t="s">
        <v>12808</v>
      </c>
      <c r="F3102" s="140">
        <v>2389.8200000000002</v>
      </c>
    </row>
    <row r="3103" spans="2:6">
      <c r="B3103" s="139" t="s">
        <v>21444</v>
      </c>
      <c r="C3103" s="131" t="s">
        <v>12936</v>
      </c>
      <c r="D3103" s="131" t="s">
        <v>21445</v>
      </c>
      <c r="E3103" s="131" t="s">
        <v>12941</v>
      </c>
      <c r="F3103" s="140">
        <v>1166.1500000000001</v>
      </c>
    </row>
    <row r="3104" spans="2:6">
      <c r="B3104" s="139" t="s">
        <v>21446</v>
      </c>
      <c r="C3104" s="131" t="s">
        <v>12936</v>
      </c>
      <c r="D3104" s="131" t="s">
        <v>21447</v>
      </c>
      <c r="E3104" s="131" t="s">
        <v>12941</v>
      </c>
      <c r="F3104" s="140">
        <v>1903.66</v>
      </c>
    </row>
    <row r="3105" spans="2:6">
      <c r="B3105" s="139" t="s">
        <v>21448</v>
      </c>
      <c r="C3105" s="131" t="s">
        <v>12936</v>
      </c>
      <c r="D3105" s="131" t="s">
        <v>21449</v>
      </c>
      <c r="E3105" s="131" t="s">
        <v>12941</v>
      </c>
      <c r="F3105" s="140">
        <v>2872.64</v>
      </c>
    </row>
    <row r="3106" spans="2:6">
      <c r="B3106" s="139" t="s">
        <v>21450</v>
      </c>
      <c r="C3106" s="131" t="s">
        <v>12936</v>
      </c>
      <c r="D3106" s="131" t="s">
        <v>21451</v>
      </c>
      <c r="E3106" s="131" t="s">
        <v>12941</v>
      </c>
      <c r="F3106" s="140">
        <v>4197.78</v>
      </c>
    </row>
    <row r="3107" spans="2:6">
      <c r="B3107" s="139" t="s">
        <v>21452</v>
      </c>
      <c r="C3107" s="131" t="s">
        <v>12936</v>
      </c>
      <c r="D3107" s="131" t="s">
        <v>21453</v>
      </c>
      <c r="E3107" s="131" t="s">
        <v>12941</v>
      </c>
      <c r="F3107" s="140">
        <v>7500.46</v>
      </c>
    </row>
    <row r="3108" spans="2:6">
      <c r="B3108" s="139" t="s">
        <v>21454</v>
      </c>
      <c r="C3108" s="131" t="s">
        <v>12936</v>
      </c>
      <c r="D3108" s="131" t="s">
        <v>21455</v>
      </c>
      <c r="E3108" s="131" t="s">
        <v>12808</v>
      </c>
      <c r="F3108" s="140">
        <v>707.08</v>
      </c>
    </row>
    <row r="3109" spans="2:6">
      <c r="B3109" s="139" t="s">
        <v>21456</v>
      </c>
      <c r="C3109" s="131" t="s">
        <v>12936</v>
      </c>
      <c r="D3109" s="131" t="s">
        <v>21457</v>
      </c>
      <c r="E3109" s="131" t="s">
        <v>12808</v>
      </c>
      <c r="F3109" s="140">
        <v>1087.94</v>
      </c>
    </row>
    <row r="3110" spans="2:6">
      <c r="B3110" s="139" t="s">
        <v>21458</v>
      </c>
      <c r="C3110" s="131" t="s">
        <v>12936</v>
      </c>
      <c r="D3110" s="131" t="s">
        <v>21459</v>
      </c>
      <c r="E3110" s="131" t="s">
        <v>12808</v>
      </c>
      <c r="F3110" s="140">
        <v>1658.79</v>
      </c>
    </row>
    <row r="3111" spans="2:6">
      <c r="B3111" s="139" t="s">
        <v>21460</v>
      </c>
      <c r="C3111" s="131" t="s">
        <v>12936</v>
      </c>
      <c r="D3111" s="131" t="s">
        <v>21461</v>
      </c>
      <c r="E3111" s="131" t="s">
        <v>12808</v>
      </c>
      <c r="F3111" s="140">
        <v>2185.37</v>
      </c>
    </row>
    <row r="3112" spans="2:6">
      <c r="B3112" s="139" t="s">
        <v>21462</v>
      </c>
      <c r="C3112" s="131" t="s">
        <v>12936</v>
      </c>
      <c r="D3112" s="131" t="s">
        <v>21463</v>
      </c>
      <c r="E3112" s="131" t="s">
        <v>12808</v>
      </c>
      <c r="F3112" s="140">
        <v>3194.22</v>
      </c>
    </row>
    <row r="3113" spans="2:6">
      <c r="B3113" s="139" t="s">
        <v>21464</v>
      </c>
      <c r="C3113" s="131" t="s">
        <v>12936</v>
      </c>
      <c r="D3113" s="131" t="s">
        <v>21465</v>
      </c>
      <c r="E3113" s="131" t="s">
        <v>12808</v>
      </c>
      <c r="F3113" s="140">
        <v>690.31</v>
      </c>
    </row>
    <row r="3114" spans="2:6">
      <c r="B3114" s="139" t="s">
        <v>21466</v>
      </c>
      <c r="C3114" s="131" t="s">
        <v>12936</v>
      </c>
      <c r="D3114" s="131" t="s">
        <v>21467</v>
      </c>
      <c r="E3114" s="131" t="s">
        <v>12808</v>
      </c>
      <c r="F3114" s="140">
        <v>1109.3900000000001</v>
      </c>
    </row>
    <row r="3115" spans="2:6">
      <c r="B3115" s="139" t="s">
        <v>21468</v>
      </c>
      <c r="C3115" s="131" t="s">
        <v>12936</v>
      </c>
      <c r="D3115" s="131" t="s">
        <v>21469</v>
      </c>
      <c r="E3115" s="131" t="s">
        <v>12808</v>
      </c>
      <c r="F3115" s="140">
        <v>1764.09</v>
      </c>
    </row>
    <row r="3116" spans="2:6">
      <c r="B3116" s="139" t="s">
        <v>21470</v>
      </c>
      <c r="C3116" s="131" t="s">
        <v>12936</v>
      </c>
      <c r="D3116" s="131" t="s">
        <v>21471</v>
      </c>
      <c r="E3116" s="131" t="s">
        <v>12808</v>
      </c>
      <c r="F3116" s="140">
        <v>2357.33</v>
      </c>
    </row>
    <row r="3117" spans="2:6">
      <c r="B3117" s="139" t="s">
        <v>21472</v>
      </c>
      <c r="C3117" s="131" t="s">
        <v>12936</v>
      </c>
      <c r="D3117" s="131" t="s">
        <v>21473</v>
      </c>
      <c r="E3117" s="131" t="s">
        <v>12808</v>
      </c>
      <c r="F3117" s="140">
        <v>3413.13</v>
      </c>
    </row>
    <row r="3118" spans="2:6">
      <c r="B3118" s="139" t="s">
        <v>21474</v>
      </c>
      <c r="C3118" s="131" t="s">
        <v>12936</v>
      </c>
      <c r="D3118" s="131" t="s">
        <v>21475</v>
      </c>
      <c r="E3118" s="131" t="s">
        <v>12808</v>
      </c>
      <c r="F3118" s="140">
        <v>1282.52</v>
      </c>
    </row>
    <row r="3119" spans="2:6">
      <c r="B3119" s="139" t="s">
        <v>21476</v>
      </c>
      <c r="C3119" s="131" t="s">
        <v>12936</v>
      </c>
      <c r="D3119" s="131" t="s">
        <v>21477</v>
      </c>
      <c r="E3119" s="131" t="s">
        <v>12808</v>
      </c>
      <c r="F3119" s="140">
        <v>1798.35</v>
      </c>
    </row>
    <row r="3120" spans="2:6">
      <c r="B3120" s="139" t="s">
        <v>21478</v>
      </c>
      <c r="C3120" s="131" t="s">
        <v>12936</v>
      </c>
      <c r="D3120" s="131" t="s">
        <v>21479</v>
      </c>
      <c r="E3120" s="131" t="s">
        <v>12808</v>
      </c>
      <c r="F3120" s="140">
        <v>2339.87</v>
      </c>
    </row>
    <row r="3121" spans="2:6">
      <c r="B3121" s="139" t="s">
        <v>21480</v>
      </c>
      <c r="C3121" s="131" t="s">
        <v>12936</v>
      </c>
      <c r="D3121" s="131" t="s">
        <v>21481</v>
      </c>
      <c r="E3121" s="131" t="s">
        <v>12808</v>
      </c>
      <c r="F3121" s="140">
        <v>3543.3</v>
      </c>
    </row>
    <row r="3122" spans="2:6">
      <c r="B3122" s="139" t="s">
        <v>21482</v>
      </c>
      <c r="C3122" s="131" t="s">
        <v>12936</v>
      </c>
      <c r="D3122" s="131" t="s">
        <v>21483</v>
      </c>
      <c r="E3122" s="131" t="s">
        <v>12941</v>
      </c>
      <c r="F3122" s="140">
        <v>1518.54</v>
      </c>
    </row>
    <row r="3123" spans="2:6">
      <c r="B3123" s="139" t="s">
        <v>21484</v>
      </c>
      <c r="C3123" s="131" t="s">
        <v>12936</v>
      </c>
      <c r="D3123" s="131" t="s">
        <v>21485</v>
      </c>
      <c r="E3123" s="131" t="s">
        <v>12941</v>
      </c>
      <c r="F3123" s="140">
        <v>2454.5100000000002</v>
      </c>
    </row>
    <row r="3124" spans="2:6">
      <c r="B3124" s="139" t="s">
        <v>21486</v>
      </c>
      <c r="C3124" s="131" t="s">
        <v>12936</v>
      </c>
      <c r="D3124" s="131" t="s">
        <v>21487</v>
      </c>
      <c r="E3124" s="131" t="s">
        <v>12941</v>
      </c>
      <c r="F3124" s="140">
        <v>3690.88</v>
      </c>
    </row>
    <row r="3125" spans="2:6">
      <c r="B3125" s="139" t="s">
        <v>21488</v>
      </c>
      <c r="C3125" s="131" t="s">
        <v>12936</v>
      </c>
      <c r="D3125" s="131" t="s">
        <v>21489</v>
      </c>
      <c r="E3125" s="131" t="s">
        <v>12941</v>
      </c>
      <c r="F3125" s="140">
        <v>5401.27</v>
      </c>
    </row>
    <row r="3126" spans="2:6">
      <c r="B3126" s="139" t="s">
        <v>21490</v>
      </c>
      <c r="C3126" s="131" t="s">
        <v>12936</v>
      </c>
      <c r="D3126" s="131" t="s">
        <v>21491</v>
      </c>
      <c r="E3126" s="131" t="s">
        <v>12941</v>
      </c>
      <c r="F3126" s="140">
        <v>9556.9699999999993</v>
      </c>
    </row>
    <row r="3127" spans="2:6">
      <c r="B3127" s="139" t="s">
        <v>21492</v>
      </c>
      <c r="C3127" s="131" t="s">
        <v>12936</v>
      </c>
      <c r="D3127" s="131" t="s">
        <v>21493</v>
      </c>
      <c r="E3127" s="131" t="s">
        <v>12941</v>
      </c>
      <c r="F3127" s="140">
        <v>409.95</v>
      </c>
    </row>
    <row r="3128" spans="2:6">
      <c r="B3128" s="139" t="s">
        <v>21494</v>
      </c>
      <c r="C3128" s="131" t="s">
        <v>12936</v>
      </c>
      <c r="D3128" s="131" t="s">
        <v>21495</v>
      </c>
      <c r="E3128" s="131" t="s">
        <v>12941</v>
      </c>
      <c r="F3128" s="140">
        <v>440.56</v>
      </c>
    </row>
    <row r="3129" spans="2:6">
      <c r="B3129" s="139" t="s">
        <v>21496</v>
      </c>
      <c r="C3129" s="131" t="s">
        <v>12936</v>
      </c>
      <c r="D3129" s="131" t="s">
        <v>21497</v>
      </c>
      <c r="E3129" s="131" t="s">
        <v>12941</v>
      </c>
      <c r="F3129" s="140">
        <v>529.49</v>
      </c>
    </row>
    <row r="3130" spans="2:6">
      <c r="B3130" s="139" t="s">
        <v>21498</v>
      </c>
      <c r="C3130" s="131" t="s">
        <v>12936</v>
      </c>
      <c r="D3130" s="131" t="s">
        <v>21499</v>
      </c>
      <c r="E3130" s="131" t="s">
        <v>12941</v>
      </c>
      <c r="F3130" s="140">
        <v>818.73</v>
      </c>
    </row>
    <row r="3131" spans="2:6">
      <c r="B3131" s="139" t="s">
        <v>21500</v>
      </c>
      <c r="C3131" s="131" t="s">
        <v>12936</v>
      </c>
      <c r="D3131" s="131" t="s">
        <v>21501</v>
      </c>
      <c r="E3131" s="131" t="s">
        <v>12941</v>
      </c>
      <c r="F3131" s="140">
        <v>1119.54</v>
      </c>
    </row>
    <row r="3132" spans="2:6">
      <c r="B3132" s="139" t="s">
        <v>21502</v>
      </c>
      <c r="C3132" s="131" t="s">
        <v>12936</v>
      </c>
      <c r="D3132" s="131" t="s">
        <v>21503</v>
      </c>
      <c r="E3132" s="131" t="s">
        <v>12808</v>
      </c>
      <c r="F3132" s="140">
        <v>32.83</v>
      </c>
    </row>
    <row r="3133" spans="2:6">
      <c r="B3133" s="139" t="s">
        <v>21504</v>
      </c>
      <c r="C3133" s="131" t="s">
        <v>12936</v>
      </c>
      <c r="D3133" s="131" t="s">
        <v>21505</v>
      </c>
      <c r="E3133" s="131" t="s">
        <v>12941</v>
      </c>
      <c r="F3133" s="140">
        <v>89.63</v>
      </c>
    </row>
    <row r="3134" spans="2:6">
      <c r="B3134" s="139" t="s">
        <v>21506</v>
      </c>
      <c r="C3134" s="131" t="s">
        <v>12936</v>
      </c>
      <c r="D3134" s="131" t="s">
        <v>21507</v>
      </c>
      <c r="E3134" s="131" t="s">
        <v>12808</v>
      </c>
      <c r="F3134" s="140">
        <v>64.319999999999993</v>
      </c>
    </row>
    <row r="3135" spans="2:6">
      <c r="B3135" s="139" t="s">
        <v>21508</v>
      </c>
      <c r="C3135" s="131" t="s">
        <v>12936</v>
      </c>
      <c r="D3135" s="131" t="s">
        <v>21509</v>
      </c>
      <c r="E3135" s="131" t="s">
        <v>12941</v>
      </c>
      <c r="F3135" s="140">
        <v>185.89</v>
      </c>
    </row>
    <row r="3136" spans="2:6">
      <c r="B3136" s="139" t="s">
        <v>21510</v>
      </c>
      <c r="C3136" s="131" t="s">
        <v>12936</v>
      </c>
      <c r="D3136" s="131" t="s">
        <v>21511</v>
      </c>
      <c r="E3136" s="131" t="s">
        <v>12808</v>
      </c>
      <c r="F3136" s="140">
        <v>102.27</v>
      </c>
    </row>
    <row r="3137" spans="2:6">
      <c r="B3137" s="139" t="s">
        <v>21512</v>
      </c>
      <c r="C3137" s="131" t="s">
        <v>12936</v>
      </c>
      <c r="D3137" s="131" t="s">
        <v>21513</v>
      </c>
      <c r="E3137" s="131" t="s">
        <v>12941</v>
      </c>
      <c r="F3137" s="140">
        <v>307.92</v>
      </c>
    </row>
    <row r="3138" spans="2:6">
      <c r="B3138" s="139" t="s">
        <v>21514</v>
      </c>
      <c r="C3138" s="131" t="s">
        <v>12936</v>
      </c>
      <c r="D3138" s="131" t="s">
        <v>21515</v>
      </c>
      <c r="E3138" s="131" t="s">
        <v>12808</v>
      </c>
      <c r="F3138" s="140">
        <v>146.96</v>
      </c>
    </row>
    <row r="3139" spans="2:6">
      <c r="B3139" s="139" t="s">
        <v>21516</v>
      </c>
      <c r="C3139" s="131" t="s">
        <v>12936</v>
      </c>
      <c r="D3139" s="131" t="s">
        <v>21517</v>
      </c>
      <c r="E3139" s="131" t="s">
        <v>12941</v>
      </c>
      <c r="F3139" s="140">
        <v>474.91</v>
      </c>
    </row>
    <row r="3140" spans="2:6">
      <c r="B3140" s="139" t="s">
        <v>21518</v>
      </c>
      <c r="C3140" s="131" t="s">
        <v>12936</v>
      </c>
      <c r="D3140" s="131" t="s">
        <v>21519</v>
      </c>
      <c r="E3140" s="131" t="s">
        <v>12808</v>
      </c>
      <c r="F3140" s="140">
        <v>196.72</v>
      </c>
    </row>
    <row r="3141" spans="2:6">
      <c r="B3141" s="139" t="s">
        <v>21520</v>
      </c>
      <c r="C3141" s="131" t="s">
        <v>12936</v>
      </c>
      <c r="D3141" s="131" t="s">
        <v>21521</v>
      </c>
      <c r="E3141" s="131" t="s">
        <v>12941</v>
      </c>
      <c r="F3141" s="140">
        <v>701.81</v>
      </c>
    </row>
    <row r="3142" spans="2:6">
      <c r="B3142" s="139" t="s">
        <v>21522</v>
      </c>
      <c r="C3142" s="131" t="s">
        <v>12936</v>
      </c>
      <c r="D3142" s="131" t="s">
        <v>21523</v>
      </c>
      <c r="E3142" s="131" t="s">
        <v>12808</v>
      </c>
      <c r="F3142" s="140">
        <v>271.45999999999998</v>
      </c>
    </row>
    <row r="3143" spans="2:6">
      <c r="B3143" s="139" t="s">
        <v>21524</v>
      </c>
      <c r="C3143" s="131" t="s">
        <v>12936</v>
      </c>
      <c r="D3143" s="131" t="s">
        <v>21525</v>
      </c>
      <c r="E3143" s="131" t="s">
        <v>12941</v>
      </c>
      <c r="F3143" s="140">
        <v>1322.48</v>
      </c>
    </row>
    <row r="3144" spans="2:6">
      <c r="B3144" s="139" t="s">
        <v>21526</v>
      </c>
      <c r="C3144" s="131" t="s">
        <v>12936</v>
      </c>
      <c r="D3144" s="131" t="s">
        <v>21527</v>
      </c>
      <c r="E3144" s="131" t="s">
        <v>12808</v>
      </c>
      <c r="F3144" s="140">
        <v>114.47</v>
      </c>
    </row>
    <row r="3145" spans="2:6">
      <c r="B3145" s="139" t="s">
        <v>21528</v>
      </c>
      <c r="C3145" s="131" t="s">
        <v>12936</v>
      </c>
      <c r="D3145" s="131" t="s">
        <v>21529</v>
      </c>
      <c r="E3145" s="131" t="s">
        <v>12941</v>
      </c>
      <c r="F3145" s="140">
        <v>273.69</v>
      </c>
    </row>
    <row r="3146" spans="2:6">
      <c r="B3146" s="139" t="s">
        <v>21530</v>
      </c>
      <c r="C3146" s="131" t="s">
        <v>12936</v>
      </c>
      <c r="D3146" s="131" t="s">
        <v>21531</v>
      </c>
      <c r="E3146" s="131" t="s">
        <v>12808</v>
      </c>
      <c r="F3146" s="140">
        <v>182.2</v>
      </c>
    </row>
    <row r="3147" spans="2:6">
      <c r="B3147" s="139" t="s">
        <v>21532</v>
      </c>
      <c r="C3147" s="131" t="s">
        <v>12936</v>
      </c>
      <c r="D3147" s="131" t="s">
        <v>21533</v>
      </c>
      <c r="E3147" s="131" t="s">
        <v>12941</v>
      </c>
      <c r="F3147" s="140">
        <v>440.54</v>
      </c>
    </row>
    <row r="3148" spans="2:6">
      <c r="B3148" s="139" t="s">
        <v>21534</v>
      </c>
      <c r="C3148" s="131" t="s">
        <v>12936</v>
      </c>
      <c r="D3148" s="131" t="s">
        <v>21535</v>
      </c>
      <c r="E3148" s="131" t="s">
        <v>12808</v>
      </c>
      <c r="F3148" s="140">
        <v>267.85000000000002</v>
      </c>
    </row>
    <row r="3149" spans="2:6">
      <c r="B3149" s="139" t="s">
        <v>21536</v>
      </c>
      <c r="C3149" s="131" t="s">
        <v>12936</v>
      </c>
      <c r="D3149" s="131" t="s">
        <v>21537</v>
      </c>
      <c r="E3149" s="131" t="s">
        <v>12941</v>
      </c>
      <c r="F3149" s="140">
        <v>659.13</v>
      </c>
    </row>
    <row r="3150" spans="2:6">
      <c r="B3150" s="139" t="s">
        <v>21538</v>
      </c>
      <c r="C3150" s="131" t="s">
        <v>12936</v>
      </c>
      <c r="D3150" s="131" t="s">
        <v>21539</v>
      </c>
      <c r="E3150" s="131" t="s">
        <v>12808</v>
      </c>
      <c r="F3150" s="140">
        <v>357.86</v>
      </c>
    </row>
    <row r="3151" spans="2:6">
      <c r="B3151" s="139" t="s">
        <v>21540</v>
      </c>
      <c r="C3151" s="131" t="s">
        <v>12936</v>
      </c>
      <c r="D3151" s="131" t="s">
        <v>21541</v>
      </c>
      <c r="E3151" s="131" t="s">
        <v>12941</v>
      </c>
      <c r="F3151" s="140">
        <v>984.8</v>
      </c>
    </row>
    <row r="3152" spans="2:6">
      <c r="B3152" s="139" t="s">
        <v>21542</v>
      </c>
      <c r="C3152" s="131" t="s">
        <v>12936</v>
      </c>
      <c r="D3152" s="131" t="s">
        <v>21543</v>
      </c>
      <c r="E3152" s="131" t="s">
        <v>12808</v>
      </c>
      <c r="F3152" s="140">
        <v>498.38</v>
      </c>
    </row>
    <row r="3153" spans="2:6">
      <c r="B3153" s="139" t="s">
        <v>21544</v>
      </c>
      <c r="C3153" s="131" t="s">
        <v>12936</v>
      </c>
      <c r="D3153" s="131" t="s">
        <v>21545</v>
      </c>
      <c r="E3153" s="131" t="s">
        <v>12941</v>
      </c>
      <c r="F3153" s="140">
        <v>1833.07</v>
      </c>
    </row>
    <row r="3154" spans="2:6">
      <c r="B3154" s="139" t="s">
        <v>21546</v>
      </c>
      <c r="C3154" s="131" t="s">
        <v>12936</v>
      </c>
      <c r="D3154" s="131" t="s">
        <v>21547</v>
      </c>
      <c r="E3154" s="131" t="s">
        <v>12808</v>
      </c>
      <c r="F3154" s="140">
        <v>171.64</v>
      </c>
    </row>
    <row r="3155" spans="2:6">
      <c r="B3155" s="139" t="s">
        <v>21548</v>
      </c>
      <c r="C3155" s="131" t="s">
        <v>12936</v>
      </c>
      <c r="D3155" s="131" t="s">
        <v>21549</v>
      </c>
      <c r="E3155" s="131" t="s">
        <v>12941</v>
      </c>
      <c r="F3155" s="140">
        <v>351.54</v>
      </c>
    </row>
    <row r="3156" spans="2:6">
      <c r="B3156" s="139" t="s">
        <v>21550</v>
      </c>
      <c r="C3156" s="131" t="s">
        <v>12936</v>
      </c>
      <c r="D3156" s="131" t="s">
        <v>21551</v>
      </c>
      <c r="E3156" s="131" t="s">
        <v>12808</v>
      </c>
      <c r="F3156" s="140">
        <v>273.06</v>
      </c>
    </row>
    <row r="3157" spans="2:6">
      <c r="B3157" s="139" t="s">
        <v>21552</v>
      </c>
      <c r="C3157" s="131" t="s">
        <v>12936</v>
      </c>
      <c r="D3157" s="131" t="s">
        <v>21553</v>
      </c>
      <c r="E3157" s="131" t="s">
        <v>12941</v>
      </c>
      <c r="F3157" s="140">
        <v>562.39</v>
      </c>
    </row>
    <row r="3158" spans="2:6">
      <c r="B3158" s="139" t="s">
        <v>21554</v>
      </c>
      <c r="C3158" s="131" t="s">
        <v>12936</v>
      </c>
      <c r="D3158" s="131" t="s">
        <v>21555</v>
      </c>
      <c r="E3158" s="131" t="s">
        <v>12808</v>
      </c>
      <c r="F3158" s="140">
        <v>401.63</v>
      </c>
    </row>
    <row r="3159" spans="2:6">
      <c r="B3159" s="139" t="s">
        <v>21556</v>
      </c>
      <c r="C3159" s="131" t="s">
        <v>12936</v>
      </c>
      <c r="D3159" s="131" t="s">
        <v>21557</v>
      </c>
      <c r="E3159" s="131" t="s">
        <v>12941</v>
      </c>
      <c r="F3159" s="140">
        <v>843.35</v>
      </c>
    </row>
    <row r="3160" spans="2:6">
      <c r="B3160" s="139" t="s">
        <v>21558</v>
      </c>
      <c r="C3160" s="131" t="s">
        <v>12936</v>
      </c>
      <c r="D3160" s="131" t="s">
        <v>21559</v>
      </c>
      <c r="E3160" s="131" t="s">
        <v>12808</v>
      </c>
      <c r="F3160" s="140">
        <v>538.13</v>
      </c>
    </row>
    <row r="3161" spans="2:6">
      <c r="B3161" s="139" t="s">
        <v>21560</v>
      </c>
      <c r="C3161" s="131" t="s">
        <v>12936</v>
      </c>
      <c r="D3161" s="131" t="s">
        <v>21561</v>
      </c>
      <c r="E3161" s="131" t="s">
        <v>12941</v>
      </c>
      <c r="F3161" s="140">
        <v>1267.78</v>
      </c>
    </row>
    <row r="3162" spans="2:6">
      <c r="B3162" s="139" t="s">
        <v>21562</v>
      </c>
      <c r="C3162" s="131" t="s">
        <v>12936</v>
      </c>
      <c r="D3162" s="131" t="s">
        <v>21563</v>
      </c>
      <c r="E3162" s="131" t="s">
        <v>12808</v>
      </c>
      <c r="F3162" s="140">
        <v>748.18</v>
      </c>
    </row>
    <row r="3163" spans="2:6">
      <c r="B3163" s="139" t="s">
        <v>21564</v>
      </c>
      <c r="C3163" s="131" t="s">
        <v>12936</v>
      </c>
      <c r="D3163" s="131" t="s">
        <v>21565</v>
      </c>
      <c r="E3163" s="131" t="s">
        <v>12941</v>
      </c>
      <c r="F3163" s="140">
        <v>2349.52</v>
      </c>
    </row>
    <row r="3164" spans="2:6">
      <c r="B3164" s="139" t="s">
        <v>21566</v>
      </c>
      <c r="C3164" s="131" t="s">
        <v>12936</v>
      </c>
      <c r="D3164" s="131" t="s">
        <v>21567</v>
      </c>
      <c r="E3164" s="131" t="s">
        <v>12808</v>
      </c>
      <c r="F3164" s="140">
        <v>976.29</v>
      </c>
    </row>
    <row r="3165" spans="2:6">
      <c r="B3165" s="139" t="s">
        <v>21568</v>
      </c>
      <c r="C3165" s="131" t="s">
        <v>12936</v>
      </c>
      <c r="D3165" s="131" t="s">
        <v>21569</v>
      </c>
      <c r="E3165" s="131" t="s">
        <v>12941</v>
      </c>
      <c r="F3165" s="140">
        <v>1133.1199999999999</v>
      </c>
    </row>
    <row r="3166" spans="2:6">
      <c r="B3166" s="139" t="s">
        <v>21570</v>
      </c>
      <c r="C3166" s="131" t="s">
        <v>12936</v>
      </c>
      <c r="D3166" s="131" t="s">
        <v>21571</v>
      </c>
      <c r="E3166" s="131" t="s">
        <v>12808</v>
      </c>
      <c r="F3166" s="140">
        <v>1314.84</v>
      </c>
    </row>
    <row r="3167" spans="2:6">
      <c r="B3167" s="139" t="s">
        <v>21572</v>
      </c>
      <c r="C3167" s="131" t="s">
        <v>12936</v>
      </c>
      <c r="D3167" s="131" t="s">
        <v>21573</v>
      </c>
      <c r="E3167" s="131" t="s">
        <v>12941</v>
      </c>
      <c r="F3167" s="140">
        <v>2157.14</v>
      </c>
    </row>
    <row r="3168" spans="2:6">
      <c r="B3168" s="139" t="s">
        <v>21574</v>
      </c>
      <c r="C3168" s="131" t="s">
        <v>12936</v>
      </c>
      <c r="D3168" s="131" t="s">
        <v>21575</v>
      </c>
      <c r="E3168" s="131" t="s">
        <v>12808</v>
      </c>
      <c r="F3168" s="140">
        <v>1731.91</v>
      </c>
    </row>
    <row r="3169" spans="2:6">
      <c r="B3169" s="139" t="s">
        <v>21576</v>
      </c>
      <c r="C3169" s="131" t="s">
        <v>12936</v>
      </c>
      <c r="D3169" s="131" t="s">
        <v>21577</v>
      </c>
      <c r="E3169" s="131" t="s">
        <v>12941</v>
      </c>
      <c r="F3169" s="140">
        <v>3692.3</v>
      </c>
    </row>
    <row r="3170" spans="2:6">
      <c r="B3170" s="139" t="s">
        <v>21578</v>
      </c>
      <c r="C3170" s="131" t="s">
        <v>12936</v>
      </c>
      <c r="D3170" s="131" t="s">
        <v>21579</v>
      </c>
      <c r="E3170" s="131" t="s">
        <v>12808</v>
      </c>
      <c r="F3170" s="140">
        <v>1346.05</v>
      </c>
    </row>
    <row r="3171" spans="2:6">
      <c r="B3171" s="139" t="s">
        <v>21580</v>
      </c>
      <c r="C3171" s="131" t="s">
        <v>12936</v>
      </c>
      <c r="D3171" s="131" t="s">
        <v>21581</v>
      </c>
      <c r="E3171" s="131" t="s">
        <v>12941</v>
      </c>
      <c r="F3171" s="140">
        <v>1305.4100000000001</v>
      </c>
    </row>
    <row r="3172" spans="2:6">
      <c r="B3172" s="139" t="s">
        <v>21582</v>
      </c>
      <c r="C3172" s="131" t="s">
        <v>12936</v>
      </c>
      <c r="D3172" s="131" t="s">
        <v>21583</v>
      </c>
      <c r="E3172" s="131" t="s">
        <v>12808</v>
      </c>
      <c r="F3172" s="140">
        <v>1698.79</v>
      </c>
    </row>
    <row r="3173" spans="2:6">
      <c r="B3173" s="139" t="s">
        <v>21584</v>
      </c>
      <c r="C3173" s="131" t="s">
        <v>12936</v>
      </c>
      <c r="D3173" s="131" t="s">
        <v>21585</v>
      </c>
      <c r="E3173" s="131" t="s">
        <v>12941</v>
      </c>
      <c r="F3173" s="140">
        <v>2423.5300000000002</v>
      </c>
    </row>
    <row r="3174" spans="2:6">
      <c r="B3174" s="139" t="s">
        <v>21586</v>
      </c>
      <c r="C3174" s="131" t="s">
        <v>12936</v>
      </c>
      <c r="D3174" s="131" t="s">
        <v>21587</v>
      </c>
      <c r="E3174" s="131" t="s">
        <v>12808</v>
      </c>
      <c r="F3174" s="140">
        <v>2116.2199999999998</v>
      </c>
    </row>
    <row r="3175" spans="2:6">
      <c r="B3175" s="139" t="s">
        <v>21588</v>
      </c>
      <c r="C3175" s="131" t="s">
        <v>12936</v>
      </c>
      <c r="D3175" s="131" t="s">
        <v>21589</v>
      </c>
      <c r="E3175" s="131" t="s">
        <v>12941</v>
      </c>
      <c r="F3175" s="140">
        <v>3977.8</v>
      </c>
    </row>
    <row r="3176" spans="2:6">
      <c r="B3176" s="139" t="s">
        <v>21590</v>
      </c>
      <c r="C3176" s="131" t="s">
        <v>12936</v>
      </c>
      <c r="D3176" s="131" t="s">
        <v>21591</v>
      </c>
      <c r="E3176" s="131" t="s">
        <v>12808</v>
      </c>
      <c r="F3176" s="140">
        <v>1777.69</v>
      </c>
    </row>
    <row r="3177" spans="2:6">
      <c r="B3177" s="139" t="s">
        <v>21592</v>
      </c>
      <c r="C3177" s="131" t="s">
        <v>12936</v>
      </c>
      <c r="D3177" s="131" t="s">
        <v>21593</v>
      </c>
      <c r="E3177" s="131" t="s">
        <v>12941</v>
      </c>
      <c r="F3177" s="140">
        <v>1489.66</v>
      </c>
    </row>
    <row r="3178" spans="2:6">
      <c r="B3178" s="139" t="s">
        <v>21594</v>
      </c>
      <c r="C3178" s="131" t="s">
        <v>12936</v>
      </c>
      <c r="D3178" s="131" t="s">
        <v>21595</v>
      </c>
      <c r="E3178" s="131" t="s">
        <v>12808</v>
      </c>
      <c r="F3178" s="140">
        <v>2148.48</v>
      </c>
    </row>
    <row r="3179" spans="2:6">
      <c r="B3179" s="139" t="s">
        <v>21596</v>
      </c>
      <c r="C3179" s="131" t="s">
        <v>12936</v>
      </c>
      <c r="D3179" s="131" t="s">
        <v>21597</v>
      </c>
      <c r="E3179" s="131" t="s">
        <v>12941</v>
      </c>
      <c r="F3179" s="140">
        <v>2701.22</v>
      </c>
    </row>
    <row r="3180" spans="2:6">
      <c r="B3180" s="139" t="s">
        <v>21598</v>
      </c>
      <c r="C3180" s="131" t="s">
        <v>12936</v>
      </c>
      <c r="D3180" s="131" t="s">
        <v>21599</v>
      </c>
      <c r="E3180" s="131" t="s">
        <v>12808</v>
      </c>
      <c r="F3180" s="140">
        <v>2572.4699999999998</v>
      </c>
    </row>
    <row r="3181" spans="2:6">
      <c r="B3181" s="139" t="s">
        <v>21600</v>
      </c>
      <c r="C3181" s="131" t="s">
        <v>12936</v>
      </c>
      <c r="D3181" s="131" t="s">
        <v>21601</v>
      </c>
      <c r="E3181" s="131" t="s">
        <v>12941</v>
      </c>
      <c r="F3181" s="140">
        <v>4367.57</v>
      </c>
    </row>
    <row r="3182" spans="2:6">
      <c r="B3182" s="139" t="s">
        <v>21602</v>
      </c>
      <c r="C3182" s="131" t="s">
        <v>12936</v>
      </c>
      <c r="D3182" s="131" t="s">
        <v>21603</v>
      </c>
      <c r="E3182" s="131" t="s">
        <v>12808</v>
      </c>
      <c r="F3182" s="140">
        <v>3037.24</v>
      </c>
    </row>
    <row r="3183" spans="2:6">
      <c r="B3183" s="139" t="s">
        <v>21604</v>
      </c>
      <c r="C3183" s="131" t="s">
        <v>12936</v>
      </c>
      <c r="D3183" s="131" t="s">
        <v>21605</v>
      </c>
      <c r="E3183" s="131" t="s">
        <v>12941</v>
      </c>
      <c r="F3183" s="140">
        <v>6465.47</v>
      </c>
    </row>
    <row r="3184" spans="2:6">
      <c r="B3184" s="139" t="s">
        <v>21606</v>
      </c>
      <c r="C3184" s="131" t="s">
        <v>12936</v>
      </c>
      <c r="D3184" s="131" t="s">
        <v>21607</v>
      </c>
      <c r="E3184" s="131" t="s">
        <v>12808</v>
      </c>
      <c r="F3184" s="140">
        <v>3576.11</v>
      </c>
    </row>
    <row r="3185" spans="2:6">
      <c r="B3185" s="139" t="s">
        <v>21608</v>
      </c>
      <c r="C3185" s="131" t="s">
        <v>12936</v>
      </c>
      <c r="D3185" s="131" t="s">
        <v>21609</v>
      </c>
      <c r="E3185" s="131" t="s">
        <v>12941</v>
      </c>
      <c r="F3185" s="140">
        <v>9199.14</v>
      </c>
    </row>
    <row r="3186" spans="2:6">
      <c r="B3186" s="139" t="s">
        <v>21610</v>
      </c>
      <c r="C3186" s="131" t="s">
        <v>12936</v>
      </c>
      <c r="D3186" s="131" t="s">
        <v>21611</v>
      </c>
      <c r="E3186" s="131" t="s">
        <v>12808</v>
      </c>
      <c r="F3186" s="140">
        <v>3080.75</v>
      </c>
    </row>
    <row r="3187" spans="2:6">
      <c r="B3187" s="139" t="s">
        <v>21612</v>
      </c>
      <c r="C3187" s="131" t="s">
        <v>12936</v>
      </c>
      <c r="D3187" s="131" t="s">
        <v>21613</v>
      </c>
      <c r="E3187" s="131" t="s">
        <v>12941</v>
      </c>
      <c r="F3187" s="140">
        <v>4686.75</v>
      </c>
    </row>
    <row r="3188" spans="2:6">
      <c r="B3188" s="139" t="s">
        <v>21614</v>
      </c>
      <c r="C3188" s="131" t="s">
        <v>12936</v>
      </c>
      <c r="D3188" s="131" t="s">
        <v>21615</v>
      </c>
      <c r="E3188" s="131" t="s">
        <v>12808</v>
      </c>
      <c r="F3188" s="140">
        <v>3585.93</v>
      </c>
    </row>
    <row r="3189" spans="2:6">
      <c r="B3189" s="139" t="s">
        <v>21616</v>
      </c>
      <c r="C3189" s="131" t="s">
        <v>12936</v>
      </c>
      <c r="D3189" s="131" t="s">
        <v>21617</v>
      </c>
      <c r="E3189" s="131" t="s">
        <v>12941</v>
      </c>
      <c r="F3189" s="140">
        <v>6983.34</v>
      </c>
    </row>
    <row r="3190" spans="2:6">
      <c r="B3190" s="139" t="s">
        <v>21618</v>
      </c>
      <c r="C3190" s="131" t="s">
        <v>12936</v>
      </c>
      <c r="D3190" s="131" t="s">
        <v>21619</v>
      </c>
      <c r="E3190" s="131" t="s">
        <v>12808</v>
      </c>
      <c r="F3190" s="140">
        <v>4103.6499999999996</v>
      </c>
    </row>
    <row r="3191" spans="2:6">
      <c r="B3191" s="139" t="s">
        <v>21620</v>
      </c>
      <c r="C3191" s="131" t="s">
        <v>12936</v>
      </c>
      <c r="D3191" s="131" t="s">
        <v>21621</v>
      </c>
      <c r="E3191" s="131" t="s">
        <v>12941</v>
      </c>
      <c r="F3191" s="140">
        <v>9755.2199999999993</v>
      </c>
    </row>
    <row r="3192" spans="2:6">
      <c r="B3192" s="139" t="s">
        <v>21622</v>
      </c>
      <c r="C3192" s="131" t="s">
        <v>12936</v>
      </c>
      <c r="D3192" s="131" t="s">
        <v>21623</v>
      </c>
      <c r="E3192" s="131" t="s">
        <v>12808</v>
      </c>
      <c r="F3192" s="140">
        <v>3271.87</v>
      </c>
    </row>
    <row r="3193" spans="2:6">
      <c r="B3193" s="139" t="s">
        <v>21624</v>
      </c>
      <c r="C3193" s="131" t="s">
        <v>12936</v>
      </c>
      <c r="D3193" s="131" t="s">
        <v>21625</v>
      </c>
      <c r="E3193" s="131" t="s">
        <v>12941</v>
      </c>
      <c r="F3193" s="140">
        <v>3246.95</v>
      </c>
    </row>
    <row r="3194" spans="2:6">
      <c r="B3194" s="139" t="s">
        <v>21626</v>
      </c>
      <c r="C3194" s="131" t="s">
        <v>12936</v>
      </c>
      <c r="D3194" s="131" t="s">
        <v>21627</v>
      </c>
      <c r="E3194" s="131" t="s">
        <v>12808</v>
      </c>
      <c r="F3194" s="140">
        <v>3725.55</v>
      </c>
    </row>
    <row r="3195" spans="2:6">
      <c r="B3195" s="139" t="s">
        <v>21628</v>
      </c>
      <c r="C3195" s="131" t="s">
        <v>12936</v>
      </c>
      <c r="D3195" s="131" t="s">
        <v>21629</v>
      </c>
      <c r="E3195" s="131" t="s">
        <v>12941</v>
      </c>
      <c r="F3195" s="140">
        <v>5124.03</v>
      </c>
    </row>
    <row r="3196" spans="2:6">
      <c r="B3196" s="139" t="s">
        <v>21630</v>
      </c>
      <c r="C3196" s="131" t="s">
        <v>12936</v>
      </c>
      <c r="D3196" s="131" t="s">
        <v>21631</v>
      </c>
      <c r="E3196" s="131" t="s">
        <v>12808</v>
      </c>
      <c r="F3196" s="140">
        <v>4192.32</v>
      </c>
    </row>
    <row r="3197" spans="2:6">
      <c r="B3197" s="139" t="s">
        <v>21632</v>
      </c>
      <c r="C3197" s="131" t="s">
        <v>12936</v>
      </c>
      <c r="D3197" s="131" t="s">
        <v>21633</v>
      </c>
      <c r="E3197" s="131" t="s">
        <v>12941</v>
      </c>
      <c r="F3197" s="140">
        <v>7438.44</v>
      </c>
    </row>
    <row r="3198" spans="2:6">
      <c r="B3198" s="139" t="s">
        <v>21634</v>
      </c>
      <c r="C3198" s="131" t="s">
        <v>12936</v>
      </c>
      <c r="D3198" s="131" t="s">
        <v>21635</v>
      </c>
      <c r="E3198" s="131" t="s">
        <v>12808</v>
      </c>
      <c r="F3198" s="140">
        <v>4724.3</v>
      </c>
    </row>
    <row r="3199" spans="2:6">
      <c r="B3199" s="139" t="s">
        <v>21636</v>
      </c>
      <c r="C3199" s="131" t="s">
        <v>12936</v>
      </c>
      <c r="D3199" s="131" t="s">
        <v>21637</v>
      </c>
      <c r="E3199" s="131" t="s">
        <v>12941</v>
      </c>
      <c r="F3199" s="140">
        <v>10302.74</v>
      </c>
    </row>
    <row r="3200" spans="2:6">
      <c r="B3200" s="139" t="s">
        <v>21638</v>
      </c>
      <c r="C3200" s="131" t="s">
        <v>12936</v>
      </c>
      <c r="D3200" s="131" t="s">
        <v>21639</v>
      </c>
      <c r="E3200" s="131" t="s">
        <v>12808</v>
      </c>
      <c r="F3200" s="140">
        <v>5305.16</v>
      </c>
    </row>
    <row r="3201" spans="2:6">
      <c r="B3201" s="139" t="s">
        <v>21640</v>
      </c>
      <c r="C3201" s="131" t="s">
        <v>12936</v>
      </c>
      <c r="D3201" s="131" t="s">
        <v>21641</v>
      </c>
      <c r="E3201" s="131" t="s">
        <v>12941</v>
      </c>
      <c r="F3201" s="140">
        <v>13784.79</v>
      </c>
    </row>
    <row r="3202" spans="2:6">
      <c r="B3202" s="139" t="s">
        <v>21642</v>
      </c>
      <c r="C3202" s="131" t="s">
        <v>12936</v>
      </c>
      <c r="D3202" s="131" t="s">
        <v>21643</v>
      </c>
      <c r="E3202" s="131" t="s">
        <v>12808</v>
      </c>
      <c r="F3202" s="140">
        <v>4874.51</v>
      </c>
    </row>
    <row r="3203" spans="2:6">
      <c r="B3203" s="139" t="s">
        <v>21644</v>
      </c>
      <c r="C3203" s="131" t="s">
        <v>12936</v>
      </c>
      <c r="D3203" s="131" t="s">
        <v>21645</v>
      </c>
      <c r="E3203" s="131" t="s">
        <v>12941</v>
      </c>
      <c r="F3203" s="140">
        <v>7890.65</v>
      </c>
    </row>
    <row r="3204" spans="2:6">
      <c r="B3204" s="139" t="s">
        <v>21646</v>
      </c>
      <c r="C3204" s="131" t="s">
        <v>12936</v>
      </c>
      <c r="D3204" s="131" t="s">
        <v>21647</v>
      </c>
      <c r="E3204" s="131" t="s">
        <v>12808</v>
      </c>
      <c r="F3204" s="140">
        <v>5403.73</v>
      </c>
    </row>
    <row r="3205" spans="2:6">
      <c r="B3205" s="139" t="s">
        <v>21648</v>
      </c>
      <c r="C3205" s="131" t="s">
        <v>12936</v>
      </c>
      <c r="D3205" s="131" t="s">
        <v>21649</v>
      </c>
      <c r="E3205" s="131" t="s">
        <v>12941</v>
      </c>
      <c r="F3205" s="140">
        <v>10885.72</v>
      </c>
    </row>
    <row r="3206" spans="2:6">
      <c r="B3206" s="139" t="s">
        <v>21650</v>
      </c>
      <c r="C3206" s="131" t="s">
        <v>12936</v>
      </c>
      <c r="D3206" s="131" t="s">
        <v>21651</v>
      </c>
      <c r="E3206" s="131" t="s">
        <v>12808</v>
      </c>
      <c r="F3206" s="140">
        <v>5992.46</v>
      </c>
    </row>
    <row r="3207" spans="2:6">
      <c r="B3207" s="139" t="s">
        <v>21652</v>
      </c>
      <c r="C3207" s="131" t="s">
        <v>12936</v>
      </c>
      <c r="D3207" s="131" t="s">
        <v>21653</v>
      </c>
      <c r="E3207" s="131" t="s">
        <v>12941</v>
      </c>
      <c r="F3207" s="140">
        <v>14470.55</v>
      </c>
    </row>
    <row r="3208" spans="2:6">
      <c r="B3208" s="139" t="s">
        <v>21654</v>
      </c>
      <c r="C3208" s="131" t="s">
        <v>12936</v>
      </c>
      <c r="D3208" s="131" t="s">
        <v>21655</v>
      </c>
      <c r="E3208" s="131" t="s">
        <v>12808</v>
      </c>
      <c r="F3208" s="140">
        <v>6716.39</v>
      </c>
    </row>
    <row r="3209" spans="2:6">
      <c r="B3209" s="139" t="s">
        <v>21656</v>
      </c>
      <c r="C3209" s="131" t="s">
        <v>12936</v>
      </c>
      <c r="D3209" s="131" t="s">
        <v>21657</v>
      </c>
      <c r="E3209" s="131" t="s">
        <v>12941</v>
      </c>
      <c r="F3209" s="140">
        <v>18970.78</v>
      </c>
    </row>
    <row r="3210" spans="2:6">
      <c r="B3210" s="139" t="s">
        <v>21658</v>
      </c>
      <c r="C3210" s="131" t="s">
        <v>12936</v>
      </c>
      <c r="D3210" s="131" t="s">
        <v>21659</v>
      </c>
      <c r="E3210" s="131" t="s">
        <v>12808</v>
      </c>
      <c r="F3210" s="140">
        <v>1538.02</v>
      </c>
    </row>
    <row r="3211" spans="2:6">
      <c r="B3211" s="139" t="s">
        <v>21660</v>
      </c>
      <c r="C3211" s="131" t="s">
        <v>12936</v>
      </c>
      <c r="D3211" s="131" t="s">
        <v>21661</v>
      </c>
      <c r="E3211" s="131" t="s">
        <v>12941</v>
      </c>
      <c r="F3211" s="140">
        <v>1133.1199999999999</v>
      </c>
    </row>
    <row r="3212" spans="2:6">
      <c r="B3212" s="139" t="s">
        <v>21662</v>
      </c>
      <c r="C3212" s="131" t="s">
        <v>12936</v>
      </c>
      <c r="D3212" s="131" t="s">
        <v>21663</v>
      </c>
      <c r="E3212" s="131" t="s">
        <v>12808</v>
      </c>
      <c r="F3212" s="140">
        <v>3214.55</v>
      </c>
    </row>
    <row r="3213" spans="2:6">
      <c r="B3213" s="139" t="s">
        <v>21664</v>
      </c>
      <c r="C3213" s="131" t="s">
        <v>12936</v>
      </c>
      <c r="D3213" s="131" t="s">
        <v>21665</v>
      </c>
      <c r="E3213" s="131" t="s">
        <v>12941</v>
      </c>
      <c r="F3213" s="140">
        <v>3977.8</v>
      </c>
    </row>
    <row r="3214" spans="2:6">
      <c r="B3214" s="139" t="s">
        <v>21666</v>
      </c>
      <c r="C3214" s="131" t="s">
        <v>12936</v>
      </c>
      <c r="D3214" s="131" t="s">
        <v>21667</v>
      </c>
      <c r="E3214" s="131" t="s">
        <v>12808</v>
      </c>
      <c r="F3214" s="140">
        <v>3475.95</v>
      </c>
    </row>
    <row r="3215" spans="2:6">
      <c r="B3215" s="139" t="s">
        <v>21668</v>
      </c>
      <c r="C3215" s="131" t="s">
        <v>12936</v>
      </c>
      <c r="D3215" s="131" t="s">
        <v>21669</v>
      </c>
      <c r="E3215" s="131" t="s">
        <v>12941</v>
      </c>
      <c r="F3215" s="140">
        <v>2701.22</v>
      </c>
    </row>
    <row r="3216" spans="2:6">
      <c r="B3216" s="139" t="s">
        <v>21670</v>
      </c>
      <c r="C3216" s="131" t="s">
        <v>12936</v>
      </c>
      <c r="D3216" s="131" t="s">
        <v>21671</v>
      </c>
      <c r="E3216" s="131" t="s">
        <v>12808</v>
      </c>
      <c r="F3216" s="140">
        <v>4068.97</v>
      </c>
    </row>
    <row r="3217" spans="2:6">
      <c r="B3217" s="139" t="s">
        <v>21672</v>
      </c>
      <c r="C3217" s="131" t="s">
        <v>12936</v>
      </c>
      <c r="D3217" s="131" t="s">
        <v>21673</v>
      </c>
      <c r="E3217" s="131" t="s">
        <v>12941</v>
      </c>
      <c r="F3217" s="140">
        <v>4367.57</v>
      </c>
    </row>
    <row r="3218" spans="2:6">
      <c r="B3218" s="139" t="s">
        <v>21674</v>
      </c>
      <c r="C3218" s="131" t="s">
        <v>12936</v>
      </c>
      <c r="D3218" s="131" t="s">
        <v>21675</v>
      </c>
      <c r="E3218" s="131" t="s">
        <v>12808</v>
      </c>
      <c r="F3218" s="140">
        <v>4713.6499999999996</v>
      </c>
    </row>
    <row r="3219" spans="2:6">
      <c r="B3219" s="139" t="s">
        <v>21676</v>
      </c>
      <c r="C3219" s="131" t="s">
        <v>12936</v>
      </c>
      <c r="D3219" s="131" t="s">
        <v>21677</v>
      </c>
      <c r="E3219" s="131" t="s">
        <v>12941</v>
      </c>
      <c r="F3219" s="140">
        <v>6465.47</v>
      </c>
    </row>
    <row r="3220" spans="2:6">
      <c r="B3220" s="139" t="s">
        <v>21678</v>
      </c>
      <c r="C3220" s="131" t="s">
        <v>12936</v>
      </c>
      <c r="D3220" s="131" t="s">
        <v>21679</v>
      </c>
      <c r="E3220" s="131" t="s">
        <v>12808</v>
      </c>
      <c r="F3220" s="140">
        <v>5464.52</v>
      </c>
    </row>
    <row r="3221" spans="2:6">
      <c r="B3221" s="139" t="s">
        <v>21680</v>
      </c>
      <c r="C3221" s="131" t="s">
        <v>12936</v>
      </c>
      <c r="D3221" s="131" t="s">
        <v>21681</v>
      </c>
      <c r="E3221" s="131" t="s">
        <v>12941</v>
      </c>
      <c r="F3221" s="140">
        <v>9199.14</v>
      </c>
    </row>
    <row r="3222" spans="2:6">
      <c r="B3222" s="139" t="s">
        <v>21682</v>
      </c>
      <c r="C3222" s="131" t="s">
        <v>12936</v>
      </c>
      <c r="D3222" s="131" t="s">
        <v>21683</v>
      </c>
      <c r="E3222" s="131" t="s">
        <v>12808</v>
      </c>
      <c r="F3222" s="140">
        <v>4395.6099999999997</v>
      </c>
    </row>
    <row r="3223" spans="2:6">
      <c r="B3223" s="139" t="s">
        <v>21684</v>
      </c>
      <c r="C3223" s="131" t="s">
        <v>12936</v>
      </c>
      <c r="D3223" s="131" t="s">
        <v>21685</v>
      </c>
      <c r="E3223" s="131" t="s">
        <v>12941</v>
      </c>
      <c r="F3223" s="140">
        <v>2997.1</v>
      </c>
    </row>
    <row r="3224" spans="2:6">
      <c r="B3224" s="139" t="s">
        <v>21686</v>
      </c>
      <c r="C3224" s="131" t="s">
        <v>12936</v>
      </c>
      <c r="D3224" s="131" t="s">
        <v>21687</v>
      </c>
      <c r="E3224" s="131" t="s">
        <v>12808</v>
      </c>
      <c r="F3224" s="140">
        <v>4963.22</v>
      </c>
    </row>
    <row r="3225" spans="2:6">
      <c r="B3225" s="139" t="s">
        <v>21688</v>
      </c>
      <c r="C3225" s="131" t="s">
        <v>12936</v>
      </c>
      <c r="D3225" s="131" t="s">
        <v>21689</v>
      </c>
      <c r="E3225" s="131" t="s">
        <v>12941</v>
      </c>
      <c r="F3225" s="140">
        <v>4686.75</v>
      </c>
    </row>
    <row r="3226" spans="2:6">
      <c r="B3226" s="139" t="s">
        <v>21690</v>
      </c>
      <c r="C3226" s="131" t="s">
        <v>12936</v>
      </c>
      <c r="D3226" s="131" t="s">
        <v>21691</v>
      </c>
      <c r="E3226" s="131" t="s">
        <v>12808</v>
      </c>
      <c r="F3226" s="140">
        <v>5658.87</v>
      </c>
    </row>
    <row r="3227" spans="2:6">
      <c r="B3227" s="139" t="s">
        <v>21692</v>
      </c>
      <c r="C3227" s="131" t="s">
        <v>12936</v>
      </c>
      <c r="D3227" s="131" t="s">
        <v>21693</v>
      </c>
      <c r="E3227" s="131" t="s">
        <v>12941</v>
      </c>
      <c r="F3227" s="140">
        <v>6983.34</v>
      </c>
    </row>
    <row r="3228" spans="2:6">
      <c r="B3228" s="139" t="s">
        <v>21694</v>
      </c>
      <c r="C3228" s="131" t="s">
        <v>12936</v>
      </c>
      <c r="D3228" s="131" t="s">
        <v>21695</v>
      </c>
      <c r="E3228" s="131" t="s">
        <v>12808</v>
      </c>
      <c r="F3228" s="140">
        <v>6364.99</v>
      </c>
    </row>
    <row r="3229" spans="2:6">
      <c r="B3229" s="139" t="s">
        <v>21696</v>
      </c>
      <c r="C3229" s="131" t="s">
        <v>12936</v>
      </c>
      <c r="D3229" s="131" t="s">
        <v>21697</v>
      </c>
      <c r="E3229" s="131" t="s">
        <v>12941</v>
      </c>
      <c r="F3229" s="140">
        <v>9755.2199999999993</v>
      </c>
    </row>
    <row r="3230" spans="2:6">
      <c r="B3230" s="139" t="s">
        <v>21698</v>
      </c>
      <c r="C3230" s="131" t="s">
        <v>12936</v>
      </c>
      <c r="D3230" s="131" t="s">
        <v>21699</v>
      </c>
      <c r="E3230" s="131" t="s">
        <v>12808</v>
      </c>
      <c r="F3230" s="140">
        <v>6055.59</v>
      </c>
    </row>
    <row r="3231" spans="2:6">
      <c r="B3231" s="139" t="s">
        <v>21700</v>
      </c>
      <c r="C3231" s="131" t="s">
        <v>12936</v>
      </c>
      <c r="D3231" s="131" t="s">
        <v>21701</v>
      </c>
      <c r="E3231" s="131" t="s">
        <v>12941</v>
      </c>
      <c r="F3231" s="140">
        <v>5124.03</v>
      </c>
    </row>
    <row r="3232" spans="2:6">
      <c r="B3232" s="139" t="s">
        <v>21702</v>
      </c>
      <c r="C3232" s="131" t="s">
        <v>12936</v>
      </c>
      <c r="D3232" s="131" t="s">
        <v>21703</v>
      </c>
      <c r="E3232" s="131" t="s">
        <v>12808</v>
      </c>
      <c r="F3232" s="140">
        <v>6684.75</v>
      </c>
    </row>
    <row r="3233" spans="2:6">
      <c r="B3233" s="139" t="s">
        <v>21704</v>
      </c>
      <c r="C3233" s="131" t="s">
        <v>12936</v>
      </c>
      <c r="D3233" s="131" t="s">
        <v>21705</v>
      </c>
      <c r="E3233" s="131" t="s">
        <v>12941</v>
      </c>
      <c r="F3233" s="140">
        <v>7438.44</v>
      </c>
    </row>
    <row r="3234" spans="2:6">
      <c r="B3234" s="139" t="s">
        <v>21706</v>
      </c>
      <c r="C3234" s="131" t="s">
        <v>12936</v>
      </c>
      <c r="D3234" s="131" t="s">
        <v>21707</v>
      </c>
      <c r="E3234" s="131" t="s">
        <v>12808</v>
      </c>
      <c r="F3234" s="140">
        <v>7395.64</v>
      </c>
    </row>
    <row r="3235" spans="2:6">
      <c r="B3235" s="139" t="s">
        <v>21708</v>
      </c>
      <c r="C3235" s="131" t="s">
        <v>12936</v>
      </c>
      <c r="D3235" s="131" t="s">
        <v>21709</v>
      </c>
      <c r="E3235" s="131" t="s">
        <v>12941</v>
      </c>
      <c r="F3235" s="140">
        <v>10302.74</v>
      </c>
    </row>
    <row r="3236" spans="2:6">
      <c r="B3236" s="139" t="s">
        <v>21710</v>
      </c>
      <c r="C3236" s="131" t="s">
        <v>12936</v>
      </c>
      <c r="D3236" s="131" t="s">
        <v>21711</v>
      </c>
      <c r="E3236" s="131" t="s">
        <v>12808</v>
      </c>
      <c r="F3236" s="140">
        <v>8202.94</v>
      </c>
    </row>
    <row r="3237" spans="2:6">
      <c r="B3237" s="139" t="s">
        <v>21712</v>
      </c>
      <c r="C3237" s="131" t="s">
        <v>12936</v>
      </c>
      <c r="D3237" s="131" t="s">
        <v>21713</v>
      </c>
      <c r="E3237" s="131" t="s">
        <v>12941</v>
      </c>
      <c r="F3237" s="140">
        <v>13784.79</v>
      </c>
    </row>
    <row r="3238" spans="2:6">
      <c r="B3238" s="139" t="s">
        <v>21714</v>
      </c>
      <c r="C3238" s="131" t="s">
        <v>12936</v>
      </c>
      <c r="D3238" s="131" t="s">
        <v>21715</v>
      </c>
      <c r="E3238" s="131" t="s">
        <v>12808</v>
      </c>
      <c r="F3238" s="140">
        <v>8550.7099999999991</v>
      </c>
    </row>
    <row r="3239" spans="2:6">
      <c r="B3239" s="139" t="s">
        <v>21716</v>
      </c>
      <c r="C3239" s="131" t="s">
        <v>12936</v>
      </c>
      <c r="D3239" s="131" t="s">
        <v>21717</v>
      </c>
      <c r="E3239" s="131" t="s">
        <v>12941</v>
      </c>
      <c r="F3239" s="140">
        <v>10885.72</v>
      </c>
    </row>
    <row r="3240" spans="2:6">
      <c r="B3240" s="139" t="s">
        <v>21718</v>
      </c>
      <c r="C3240" s="131" t="s">
        <v>12936</v>
      </c>
      <c r="D3240" s="131" t="s">
        <v>21719</v>
      </c>
      <c r="E3240" s="131" t="s">
        <v>12808</v>
      </c>
      <c r="F3240" s="140">
        <v>9347.5400000000009</v>
      </c>
    </row>
    <row r="3241" spans="2:6">
      <c r="B3241" s="139" t="s">
        <v>21720</v>
      </c>
      <c r="C3241" s="131" t="s">
        <v>12936</v>
      </c>
      <c r="D3241" s="131" t="s">
        <v>21721</v>
      </c>
      <c r="E3241" s="131" t="s">
        <v>12941</v>
      </c>
      <c r="F3241" s="140">
        <v>14470.55</v>
      </c>
    </row>
    <row r="3242" spans="2:6">
      <c r="B3242" s="139" t="s">
        <v>21722</v>
      </c>
      <c r="C3242" s="131" t="s">
        <v>12936</v>
      </c>
      <c r="D3242" s="131" t="s">
        <v>21723</v>
      </c>
      <c r="E3242" s="131" t="s">
        <v>12808</v>
      </c>
      <c r="F3242" s="140">
        <v>11595.37</v>
      </c>
    </row>
    <row r="3243" spans="2:6">
      <c r="B3243" s="139" t="s">
        <v>21724</v>
      </c>
      <c r="C3243" s="131" t="s">
        <v>12936</v>
      </c>
      <c r="D3243" s="131" t="s">
        <v>21725</v>
      </c>
      <c r="E3243" s="131" t="s">
        <v>12941</v>
      </c>
      <c r="F3243" s="140">
        <v>19384.89</v>
      </c>
    </row>
    <row r="3244" spans="2:6">
      <c r="B3244" s="139" t="s">
        <v>21726</v>
      </c>
      <c r="C3244" s="131" t="s">
        <v>12936</v>
      </c>
      <c r="D3244" s="131" t="s">
        <v>21727</v>
      </c>
      <c r="E3244" s="131" t="s">
        <v>12808</v>
      </c>
      <c r="F3244" s="140">
        <v>5654.98</v>
      </c>
    </row>
    <row r="3245" spans="2:6">
      <c r="B3245" s="139" t="s">
        <v>21728</v>
      </c>
      <c r="C3245" s="131" t="s">
        <v>12936</v>
      </c>
      <c r="D3245" s="131" t="s">
        <v>21729</v>
      </c>
      <c r="E3245" s="131" t="s">
        <v>12941</v>
      </c>
      <c r="F3245" s="140">
        <v>4367.57</v>
      </c>
    </row>
    <row r="3246" spans="2:6">
      <c r="B3246" s="139" t="s">
        <v>21730</v>
      </c>
      <c r="C3246" s="131" t="s">
        <v>12936</v>
      </c>
      <c r="D3246" s="131" t="s">
        <v>21731</v>
      </c>
      <c r="E3246" s="131" t="s">
        <v>12808</v>
      </c>
      <c r="F3246" s="140">
        <v>6248.46</v>
      </c>
    </row>
    <row r="3247" spans="2:6">
      <c r="B3247" s="139" t="s">
        <v>21732</v>
      </c>
      <c r="C3247" s="131" t="s">
        <v>12936</v>
      </c>
      <c r="D3247" s="131" t="s">
        <v>21733</v>
      </c>
      <c r="E3247" s="131" t="s">
        <v>12941</v>
      </c>
      <c r="F3247" s="140">
        <v>2997.1</v>
      </c>
    </row>
    <row r="3248" spans="2:6">
      <c r="B3248" s="139" t="s">
        <v>21734</v>
      </c>
      <c r="C3248" s="131" t="s">
        <v>12936</v>
      </c>
      <c r="D3248" s="131" t="s">
        <v>21735</v>
      </c>
      <c r="E3248" s="131" t="s">
        <v>12808</v>
      </c>
      <c r="F3248" s="140">
        <v>7853.68</v>
      </c>
    </row>
    <row r="3249" spans="2:6">
      <c r="B3249" s="139" t="s">
        <v>21736</v>
      </c>
      <c r="C3249" s="131" t="s">
        <v>12936</v>
      </c>
      <c r="D3249" s="131" t="s">
        <v>21737</v>
      </c>
      <c r="E3249" s="131" t="s">
        <v>12941</v>
      </c>
      <c r="F3249" s="140">
        <v>6983.34</v>
      </c>
    </row>
    <row r="3250" spans="2:6">
      <c r="B3250" s="139" t="s">
        <v>21738</v>
      </c>
      <c r="C3250" s="131" t="s">
        <v>12936</v>
      </c>
      <c r="D3250" s="131" t="s">
        <v>21739</v>
      </c>
      <c r="E3250" s="131" t="s">
        <v>12808</v>
      </c>
      <c r="F3250" s="140">
        <v>8545.24</v>
      </c>
    </row>
    <row r="3251" spans="2:6">
      <c r="B3251" s="139" t="s">
        <v>21740</v>
      </c>
      <c r="C3251" s="131" t="s">
        <v>12936</v>
      </c>
      <c r="D3251" s="131" t="s">
        <v>21741</v>
      </c>
      <c r="E3251" s="131" t="s">
        <v>12941</v>
      </c>
      <c r="F3251" s="140">
        <v>5124.03</v>
      </c>
    </row>
    <row r="3252" spans="2:6">
      <c r="B3252" s="139" t="s">
        <v>21742</v>
      </c>
      <c r="C3252" s="131" t="s">
        <v>12936</v>
      </c>
      <c r="D3252" s="131" t="s">
        <v>21743</v>
      </c>
      <c r="E3252" s="131" t="s">
        <v>12808</v>
      </c>
      <c r="F3252" s="140">
        <v>9342.66</v>
      </c>
    </row>
    <row r="3253" spans="2:6">
      <c r="B3253" s="139" t="s">
        <v>21744</v>
      </c>
      <c r="C3253" s="131" t="s">
        <v>12936</v>
      </c>
      <c r="D3253" s="131" t="s">
        <v>21745</v>
      </c>
      <c r="E3253" s="131" t="s">
        <v>12941</v>
      </c>
      <c r="F3253" s="140">
        <v>7438.44</v>
      </c>
    </row>
    <row r="3254" spans="2:6">
      <c r="B3254" s="139" t="s">
        <v>21746</v>
      </c>
      <c r="C3254" s="131" t="s">
        <v>12936</v>
      </c>
      <c r="D3254" s="131" t="s">
        <v>21747</v>
      </c>
      <c r="E3254" s="131" t="s">
        <v>12808</v>
      </c>
      <c r="F3254" s="140">
        <v>10232.11</v>
      </c>
    </row>
    <row r="3255" spans="2:6">
      <c r="B3255" s="139" t="s">
        <v>21748</v>
      </c>
      <c r="C3255" s="131" t="s">
        <v>12936</v>
      </c>
      <c r="D3255" s="131" t="s">
        <v>21749</v>
      </c>
      <c r="E3255" s="131" t="s">
        <v>12941</v>
      </c>
      <c r="F3255" s="140">
        <v>10302.74</v>
      </c>
    </row>
    <row r="3256" spans="2:6">
      <c r="B3256" s="139" t="s">
        <v>21750</v>
      </c>
      <c r="C3256" s="131" t="s">
        <v>12936</v>
      </c>
      <c r="D3256" s="131" t="s">
        <v>21751</v>
      </c>
      <c r="E3256" s="131" t="s">
        <v>12808</v>
      </c>
      <c r="F3256" s="140">
        <v>11254.43</v>
      </c>
    </row>
    <row r="3257" spans="2:6">
      <c r="B3257" s="139" t="s">
        <v>21752</v>
      </c>
      <c r="C3257" s="131" t="s">
        <v>12936</v>
      </c>
      <c r="D3257" s="131" t="s">
        <v>21753</v>
      </c>
      <c r="E3257" s="131" t="s">
        <v>12941</v>
      </c>
      <c r="F3257" s="140">
        <v>13784.79</v>
      </c>
    </row>
    <row r="3258" spans="2:6">
      <c r="B3258" s="139" t="s">
        <v>21754</v>
      </c>
      <c r="C3258" s="131" t="s">
        <v>12936</v>
      </c>
      <c r="D3258" s="131" t="s">
        <v>21755</v>
      </c>
      <c r="E3258" s="131" t="s">
        <v>12808</v>
      </c>
      <c r="F3258" s="140">
        <v>12904.37</v>
      </c>
    </row>
    <row r="3259" spans="2:6">
      <c r="B3259" s="139" t="s">
        <v>21756</v>
      </c>
      <c r="C3259" s="131" t="s">
        <v>12936</v>
      </c>
      <c r="D3259" s="131" t="s">
        <v>21757</v>
      </c>
      <c r="E3259" s="131" t="s">
        <v>12941</v>
      </c>
      <c r="F3259" s="140">
        <v>14470.55</v>
      </c>
    </row>
    <row r="3260" spans="2:6">
      <c r="B3260" s="139" t="s">
        <v>21758</v>
      </c>
      <c r="C3260" s="131" t="s">
        <v>12936</v>
      </c>
      <c r="D3260" s="131" t="s">
        <v>21759</v>
      </c>
      <c r="E3260" s="131" t="s">
        <v>12808</v>
      </c>
      <c r="F3260" s="140">
        <v>16299.51</v>
      </c>
    </row>
    <row r="3261" spans="2:6">
      <c r="B3261" s="139" t="s">
        <v>21760</v>
      </c>
      <c r="C3261" s="131" t="s">
        <v>12936</v>
      </c>
      <c r="D3261" s="131" t="s">
        <v>21761</v>
      </c>
      <c r="E3261" s="131" t="s">
        <v>12941</v>
      </c>
      <c r="F3261" s="140">
        <v>19384.89</v>
      </c>
    </row>
    <row r="3262" spans="2:6">
      <c r="B3262" s="139" t="s">
        <v>21762</v>
      </c>
      <c r="C3262" s="131" t="s">
        <v>12936</v>
      </c>
      <c r="D3262" s="131" t="s">
        <v>21763</v>
      </c>
      <c r="E3262" s="131" t="s">
        <v>12808</v>
      </c>
      <c r="F3262" s="140">
        <v>2049.98</v>
      </c>
    </row>
    <row r="3263" spans="2:6">
      <c r="B3263" s="139" t="s">
        <v>21764</v>
      </c>
      <c r="C3263" s="131" t="s">
        <v>12936</v>
      </c>
      <c r="D3263" s="131" t="s">
        <v>21765</v>
      </c>
      <c r="E3263" s="131" t="s">
        <v>12941</v>
      </c>
      <c r="F3263" s="140">
        <v>2823.38</v>
      </c>
    </row>
    <row r="3264" spans="2:6">
      <c r="B3264" s="139" t="s">
        <v>21766</v>
      </c>
      <c r="C3264" s="131" t="s">
        <v>12936</v>
      </c>
      <c r="D3264" s="131" t="s">
        <v>21767</v>
      </c>
      <c r="E3264" s="131" t="s">
        <v>12808</v>
      </c>
      <c r="F3264" s="140">
        <v>2693.1</v>
      </c>
    </row>
    <row r="3265" spans="2:6">
      <c r="B3265" s="139" t="s">
        <v>21768</v>
      </c>
      <c r="C3265" s="131" t="s">
        <v>12936</v>
      </c>
      <c r="D3265" s="131" t="s">
        <v>21769</v>
      </c>
      <c r="E3265" s="131" t="s">
        <v>12941</v>
      </c>
      <c r="F3265" s="140">
        <v>3316.88</v>
      </c>
    </row>
    <row r="3266" spans="2:6">
      <c r="B3266" s="139" t="s">
        <v>21770</v>
      </c>
      <c r="C3266" s="131" t="s">
        <v>12936</v>
      </c>
      <c r="D3266" s="131" t="s">
        <v>21771</v>
      </c>
      <c r="E3266" s="131" t="s">
        <v>12808</v>
      </c>
      <c r="F3266" s="140">
        <v>3177.51</v>
      </c>
    </row>
    <row r="3267" spans="2:6">
      <c r="B3267" s="139" t="s">
        <v>21772</v>
      </c>
      <c r="C3267" s="131" t="s">
        <v>12936</v>
      </c>
      <c r="D3267" s="131" t="s">
        <v>21773</v>
      </c>
      <c r="E3267" s="131" t="s">
        <v>12941</v>
      </c>
      <c r="F3267" s="140">
        <v>5207.21</v>
      </c>
    </row>
    <row r="3268" spans="2:6">
      <c r="B3268" s="139" t="s">
        <v>21774</v>
      </c>
      <c r="C3268" s="131" t="s">
        <v>12936</v>
      </c>
      <c r="D3268" s="131" t="s">
        <v>21775</v>
      </c>
      <c r="E3268" s="131" t="s">
        <v>12808</v>
      </c>
      <c r="F3268" s="140">
        <v>3710.41</v>
      </c>
    </row>
    <row r="3269" spans="2:6">
      <c r="B3269" s="139" t="s">
        <v>21776</v>
      </c>
      <c r="C3269" s="131" t="s">
        <v>12936</v>
      </c>
      <c r="D3269" s="131" t="s">
        <v>21777</v>
      </c>
      <c r="E3269" s="131" t="s">
        <v>12941</v>
      </c>
      <c r="F3269" s="140">
        <v>7668.12</v>
      </c>
    </row>
    <row r="3270" spans="2:6">
      <c r="B3270" s="139" t="s">
        <v>21778</v>
      </c>
      <c r="C3270" s="131" t="s">
        <v>12936</v>
      </c>
      <c r="D3270" s="131" t="s">
        <v>21779</v>
      </c>
      <c r="E3270" s="131" t="s">
        <v>12808</v>
      </c>
      <c r="F3270" s="140">
        <v>4310.53</v>
      </c>
    </row>
    <row r="3271" spans="2:6">
      <c r="B3271" s="139" t="s">
        <v>21780</v>
      </c>
      <c r="C3271" s="131" t="s">
        <v>12936</v>
      </c>
      <c r="D3271" s="131" t="s">
        <v>21781</v>
      </c>
      <c r="E3271" s="131" t="s">
        <v>12941</v>
      </c>
      <c r="F3271" s="140">
        <v>10705.23</v>
      </c>
    </row>
    <row r="3272" spans="2:6">
      <c r="B3272" s="139" t="s">
        <v>21782</v>
      </c>
      <c r="C3272" s="131" t="s">
        <v>12936</v>
      </c>
      <c r="D3272" s="131" t="s">
        <v>21783</v>
      </c>
      <c r="E3272" s="131" t="s">
        <v>12808</v>
      </c>
      <c r="F3272" s="140">
        <v>3924.4</v>
      </c>
    </row>
    <row r="3273" spans="2:6">
      <c r="B3273" s="139" t="s">
        <v>21784</v>
      </c>
      <c r="C3273" s="131" t="s">
        <v>12936</v>
      </c>
      <c r="D3273" s="131" t="s">
        <v>21785</v>
      </c>
      <c r="E3273" s="131" t="s">
        <v>12941</v>
      </c>
      <c r="F3273" s="140">
        <v>5861.33</v>
      </c>
    </row>
    <row r="3274" spans="2:6">
      <c r="B3274" s="139" t="s">
        <v>21786</v>
      </c>
      <c r="C3274" s="131" t="s">
        <v>12936</v>
      </c>
      <c r="D3274" s="131" t="s">
        <v>21787</v>
      </c>
      <c r="E3274" s="131" t="s">
        <v>12808</v>
      </c>
      <c r="F3274" s="140">
        <v>4491.88</v>
      </c>
    </row>
    <row r="3275" spans="2:6">
      <c r="B3275" s="139" t="s">
        <v>21788</v>
      </c>
      <c r="C3275" s="131" t="s">
        <v>12936</v>
      </c>
      <c r="D3275" s="131" t="s">
        <v>21789</v>
      </c>
      <c r="E3275" s="131" t="s">
        <v>12941</v>
      </c>
      <c r="F3275" s="140">
        <v>8502.91</v>
      </c>
    </row>
    <row r="3276" spans="2:6">
      <c r="B3276" s="139" t="s">
        <v>21790</v>
      </c>
      <c r="C3276" s="131" t="s">
        <v>12936</v>
      </c>
      <c r="D3276" s="131" t="s">
        <v>21791</v>
      </c>
      <c r="E3276" s="131" t="s">
        <v>12808</v>
      </c>
      <c r="F3276" s="140">
        <v>5368.76</v>
      </c>
    </row>
    <row r="3277" spans="2:6">
      <c r="B3277" s="139" t="s">
        <v>21792</v>
      </c>
      <c r="C3277" s="131" t="s">
        <v>12936</v>
      </c>
      <c r="D3277" s="131" t="s">
        <v>21793</v>
      </c>
      <c r="E3277" s="131" t="s">
        <v>12941</v>
      </c>
      <c r="F3277" s="140">
        <v>9237.9699999999993</v>
      </c>
    </row>
    <row r="3278" spans="2:6">
      <c r="B3278" s="139" t="s">
        <v>21794</v>
      </c>
      <c r="C3278" s="131" t="s">
        <v>12936</v>
      </c>
      <c r="D3278" s="131" t="s">
        <v>21795</v>
      </c>
      <c r="E3278" s="131" t="s">
        <v>12808</v>
      </c>
      <c r="F3278" s="140">
        <v>6019.43</v>
      </c>
    </row>
    <row r="3279" spans="2:6">
      <c r="B3279" s="139" t="s">
        <v>21796</v>
      </c>
      <c r="C3279" s="131" t="s">
        <v>12936</v>
      </c>
      <c r="D3279" s="131" t="s">
        <v>21797</v>
      </c>
      <c r="E3279" s="131" t="s">
        <v>12941</v>
      </c>
      <c r="F3279" s="140">
        <v>12721.72</v>
      </c>
    </row>
    <row r="3280" spans="2:6">
      <c r="B3280" s="139" t="s">
        <v>21798</v>
      </c>
      <c r="C3280" s="131" t="s">
        <v>12936</v>
      </c>
      <c r="D3280" s="131" t="s">
        <v>21799</v>
      </c>
      <c r="E3280" s="131" t="s">
        <v>12808</v>
      </c>
      <c r="F3280" s="140">
        <v>6262.3</v>
      </c>
    </row>
    <row r="3281" spans="2:6">
      <c r="B3281" s="139" t="s">
        <v>21800</v>
      </c>
      <c r="C3281" s="131" t="s">
        <v>12936</v>
      </c>
      <c r="D3281" s="131" t="s">
        <v>21801</v>
      </c>
      <c r="E3281" s="131" t="s">
        <v>12941</v>
      </c>
      <c r="F3281" s="140">
        <v>5861.33</v>
      </c>
    </row>
    <row r="3282" spans="2:6">
      <c r="B3282" s="139" t="s">
        <v>21802</v>
      </c>
      <c r="C3282" s="131" t="s">
        <v>12936</v>
      </c>
      <c r="D3282" s="131" t="s">
        <v>21803</v>
      </c>
      <c r="E3282" s="131" t="s">
        <v>12808</v>
      </c>
      <c r="F3282" s="140">
        <v>7763.12</v>
      </c>
    </row>
    <row r="3283" spans="2:6">
      <c r="B3283" s="139" t="s">
        <v>21804</v>
      </c>
      <c r="C3283" s="131" t="s">
        <v>12936</v>
      </c>
      <c r="D3283" s="131" t="s">
        <v>21805</v>
      </c>
      <c r="E3283" s="131" t="s">
        <v>12941</v>
      </c>
      <c r="F3283" s="140">
        <v>6555.93</v>
      </c>
    </row>
    <row r="3284" spans="2:6">
      <c r="B3284" s="139" t="s">
        <v>21806</v>
      </c>
      <c r="C3284" s="131" t="s">
        <v>12936</v>
      </c>
      <c r="D3284" s="131" t="s">
        <v>21807</v>
      </c>
      <c r="E3284" s="131" t="s">
        <v>12808</v>
      </c>
      <c r="F3284" s="140">
        <v>9379.8700000000008</v>
      </c>
    </row>
    <row r="3285" spans="2:6">
      <c r="B3285" s="139" t="s">
        <v>21808</v>
      </c>
      <c r="C3285" s="131" t="s">
        <v>12936</v>
      </c>
      <c r="D3285" s="131" t="s">
        <v>21809</v>
      </c>
      <c r="E3285" s="131" t="s">
        <v>12941</v>
      </c>
      <c r="F3285" s="140">
        <v>12721.72</v>
      </c>
    </row>
    <row r="3286" spans="2:6">
      <c r="B3286" s="139" t="s">
        <v>21810</v>
      </c>
      <c r="C3286" s="131" t="s">
        <v>12936</v>
      </c>
      <c r="D3286" s="131" t="s">
        <v>21811</v>
      </c>
      <c r="E3286" s="131" t="s">
        <v>12808</v>
      </c>
      <c r="F3286" s="140">
        <v>14440.47</v>
      </c>
    </row>
    <row r="3287" spans="2:6">
      <c r="B3287" s="139" t="s">
        <v>21812</v>
      </c>
      <c r="C3287" s="131" t="s">
        <v>12936</v>
      </c>
      <c r="D3287" s="131" t="s">
        <v>21813</v>
      </c>
      <c r="E3287" s="131" t="s">
        <v>12941</v>
      </c>
      <c r="F3287" s="140">
        <v>10192.59</v>
      </c>
    </row>
    <row r="3288" spans="2:6">
      <c r="B3288" s="139" t="s">
        <v>21814</v>
      </c>
      <c r="C3288" s="131" t="s">
        <v>12936</v>
      </c>
      <c r="D3288" s="131" t="s">
        <v>21815</v>
      </c>
      <c r="E3288" s="131" t="s">
        <v>12808</v>
      </c>
      <c r="F3288" s="140">
        <v>12051.41</v>
      </c>
    </row>
    <row r="3289" spans="2:6">
      <c r="B3289" s="139" t="s">
        <v>21816</v>
      </c>
      <c r="C3289" s="131" t="s">
        <v>12936</v>
      </c>
      <c r="D3289" s="131" t="s">
        <v>21817</v>
      </c>
      <c r="E3289" s="131" t="s">
        <v>12941</v>
      </c>
      <c r="F3289" s="140">
        <v>18089.27</v>
      </c>
    </row>
    <row r="3290" spans="2:6">
      <c r="B3290" s="139" t="s">
        <v>21818</v>
      </c>
      <c r="C3290" s="131" t="s">
        <v>12936</v>
      </c>
      <c r="D3290" s="131" t="s">
        <v>21819</v>
      </c>
      <c r="E3290" s="131" t="s">
        <v>12808</v>
      </c>
      <c r="F3290" s="140">
        <v>6059.72</v>
      </c>
    </row>
    <row r="3291" spans="2:6">
      <c r="B3291" s="139" t="s">
        <v>21820</v>
      </c>
      <c r="C3291" s="131" t="s">
        <v>12936</v>
      </c>
      <c r="D3291" s="131" t="s">
        <v>21821</v>
      </c>
      <c r="E3291" s="131" t="s">
        <v>12941</v>
      </c>
      <c r="F3291" s="140">
        <v>3316.88</v>
      </c>
    </row>
    <row r="3292" spans="2:6">
      <c r="B3292" s="139" t="s">
        <v>21822</v>
      </c>
      <c r="C3292" s="131" t="s">
        <v>12936</v>
      </c>
      <c r="D3292" s="131" t="s">
        <v>21823</v>
      </c>
      <c r="E3292" s="131" t="s">
        <v>12808</v>
      </c>
      <c r="F3292" s="140">
        <v>16725.82</v>
      </c>
    </row>
    <row r="3293" spans="2:6">
      <c r="B3293" s="139" t="s">
        <v>21824</v>
      </c>
      <c r="C3293" s="131" t="s">
        <v>12936</v>
      </c>
      <c r="D3293" s="131" t="s">
        <v>21825</v>
      </c>
      <c r="E3293" s="131" t="s">
        <v>12941</v>
      </c>
      <c r="F3293" s="140">
        <v>18089.27</v>
      </c>
    </row>
    <row r="3294" spans="2:6">
      <c r="B3294" s="139" t="s">
        <v>21826</v>
      </c>
      <c r="C3294" s="131" t="s">
        <v>12936</v>
      </c>
      <c r="D3294" s="131" t="s">
        <v>21827</v>
      </c>
      <c r="E3294" s="131" t="s">
        <v>12808</v>
      </c>
      <c r="F3294" s="140">
        <v>17.850000000000001</v>
      </c>
    </row>
    <row r="3295" spans="2:6">
      <c r="B3295" s="139" t="s">
        <v>21828</v>
      </c>
      <c r="C3295" s="131" t="s">
        <v>12936</v>
      </c>
      <c r="D3295" s="131" t="s">
        <v>21829</v>
      </c>
      <c r="E3295" s="131" t="s">
        <v>12808</v>
      </c>
      <c r="F3295" s="140">
        <v>19.22</v>
      </c>
    </row>
    <row r="3296" spans="2:6">
      <c r="B3296" s="139" t="s">
        <v>21830</v>
      </c>
      <c r="C3296" s="131" t="s">
        <v>12936</v>
      </c>
      <c r="D3296" s="131" t="s">
        <v>21831</v>
      </c>
      <c r="E3296" s="131" t="s">
        <v>12808</v>
      </c>
      <c r="F3296" s="140">
        <v>20.58</v>
      </c>
    </row>
    <row r="3297" spans="2:6">
      <c r="B3297" s="139" t="s">
        <v>21832</v>
      </c>
      <c r="C3297" s="131" t="s">
        <v>12936</v>
      </c>
      <c r="D3297" s="131" t="s">
        <v>21833</v>
      </c>
      <c r="E3297" s="131" t="s">
        <v>12808</v>
      </c>
      <c r="F3297" s="140">
        <v>20.8</v>
      </c>
    </row>
    <row r="3298" spans="2:6">
      <c r="B3298" s="139" t="s">
        <v>21834</v>
      </c>
      <c r="C3298" s="131" t="s">
        <v>12936</v>
      </c>
      <c r="D3298" s="131" t="s">
        <v>21835</v>
      </c>
      <c r="E3298" s="131" t="s">
        <v>12808</v>
      </c>
      <c r="F3298" s="140">
        <v>22.17</v>
      </c>
    </row>
    <row r="3299" spans="2:6">
      <c r="B3299" s="139" t="s">
        <v>21836</v>
      </c>
      <c r="C3299" s="131" t="s">
        <v>12936</v>
      </c>
      <c r="D3299" s="131" t="s">
        <v>21837</v>
      </c>
      <c r="E3299" s="131" t="s">
        <v>12808</v>
      </c>
      <c r="F3299" s="140">
        <v>23.53</v>
      </c>
    </row>
    <row r="3300" spans="2:6">
      <c r="B3300" s="139" t="s">
        <v>21838</v>
      </c>
      <c r="C3300" s="131" t="s">
        <v>12936</v>
      </c>
      <c r="D3300" s="131" t="s">
        <v>21839</v>
      </c>
      <c r="E3300" s="131" t="s">
        <v>12808</v>
      </c>
      <c r="F3300" s="140">
        <v>23.75</v>
      </c>
    </row>
    <row r="3301" spans="2:6">
      <c r="B3301" s="139" t="s">
        <v>21840</v>
      </c>
      <c r="C3301" s="131" t="s">
        <v>12936</v>
      </c>
      <c r="D3301" s="131" t="s">
        <v>21841</v>
      </c>
      <c r="E3301" s="131" t="s">
        <v>12808</v>
      </c>
      <c r="F3301" s="140">
        <v>25.12</v>
      </c>
    </row>
    <row r="3302" spans="2:6">
      <c r="B3302" s="139" t="s">
        <v>21842</v>
      </c>
      <c r="C3302" s="131" t="s">
        <v>12936</v>
      </c>
      <c r="D3302" s="131" t="s">
        <v>21843</v>
      </c>
      <c r="E3302" s="131" t="s">
        <v>12808</v>
      </c>
      <c r="F3302" s="140">
        <v>26.48</v>
      </c>
    </row>
    <row r="3303" spans="2:6">
      <c r="B3303" s="139" t="s">
        <v>21844</v>
      </c>
      <c r="C3303" s="131" t="s">
        <v>12936</v>
      </c>
      <c r="D3303" s="131" t="s">
        <v>21845</v>
      </c>
      <c r="E3303" s="131" t="s">
        <v>12808</v>
      </c>
      <c r="F3303" s="140">
        <v>26.75</v>
      </c>
    </row>
    <row r="3304" spans="2:6">
      <c r="B3304" s="139" t="s">
        <v>21846</v>
      </c>
      <c r="C3304" s="131" t="s">
        <v>12936</v>
      </c>
      <c r="D3304" s="131" t="s">
        <v>21847</v>
      </c>
      <c r="E3304" s="131" t="s">
        <v>12808</v>
      </c>
      <c r="F3304" s="140">
        <v>28.12</v>
      </c>
    </row>
    <row r="3305" spans="2:6">
      <c r="B3305" s="139" t="s">
        <v>21848</v>
      </c>
      <c r="C3305" s="131" t="s">
        <v>12936</v>
      </c>
      <c r="D3305" s="131" t="s">
        <v>21849</v>
      </c>
      <c r="E3305" s="131" t="s">
        <v>12808</v>
      </c>
      <c r="F3305" s="140">
        <v>29.48</v>
      </c>
    </row>
    <row r="3306" spans="2:6">
      <c r="B3306" s="139" t="s">
        <v>21850</v>
      </c>
      <c r="C3306" s="131" t="s">
        <v>12936</v>
      </c>
      <c r="D3306" s="131" t="s">
        <v>21851</v>
      </c>
      <c r="E3306" s="131" t="s">
        <v>12808</v>
      </c>
      <c r="F3306" s="140">
        <v>28.45</v>
      </c>
    </row>
    <row r="3307" spans="2:6">
      <c r="B3307" s="139" t="s">
        <v>21852</v>
      </c>
      <c r="C3307" s="131" t="s">
        <v>12936</v>
      </c>
      <c r="D3307" s="131" t="s">
        <v>21853</v>
      </c>
      <c r="E3307" s="131" t="s">
        <v>12808</v>
      </c>
      <c r="F3307" s="140">
        <v>29.81</v>
      </c>
    </row>
    <row r="3308" spans="2:6">
      <c r="B3308" s="139" t="s">
        <v>21854</v>
      </c>
      <c r="C3308" s="131" t="s">
        <v>12936</v>
      </c>
      <c r="D3308" s="131" t="s">
        <v>21855</v>
      </c>
      <c r="E3308" s="131" t="s">
        <v>12808</v>
      </c>
      <c r="F3308" s="140">
        <v>31.18</v>
      </c>
    </row>
    <row r="3309" spans="2:6">
      <c r="B3309" s="139" t="s">
        <v>21856</v>
      </c>
      <c r="C3309" s="131" t="s">
        <v>12936</v>
      </c>
      <c r="D3309" s="131" t="s">
        <v>21857</v>
      </c>
      <c r="E3309" s="131" t="s">
        <v>12808</v>
      </c>
      <c r="F3309" s="140">
        <v>31.5</v>
      </c>
    </row>
    <row r="3310" spans="2:6">
      <c r="B3310" s="139" t="s">
        <v>21858</v>
      </c>
      <c r="C3310" s="131" t="s">
        <v>12936</v>
      </c>
      <c r="D3310" s="131" t="s">
        <v>21859</v>
      </c>
      <c r="E3310" s="131" t="s">
        <v>12808</v>
      </c>
      <c r="F3310" s="140">
        <v>32.869999999999997</v>
      </c>
    </row>
    <row r="3311" spans="2:6">
      <c r="B3311" s="139" t="s">
        <v>21860</v>
      </c>
      <c r="C3311" s="131" t="s">
        <v>12936</v>
      </c>
      <c r="D3311" s="131" t="s">
        <v>21861</v>
      </c>
      <c r="E3311" s="131" t="s">
        <v>12808</v>
      </c>
      <c r="F3311" s="140">
        <v>27.67</v>
      </c>
    </row>
    <row r="3312" spans="2:6">
      <c r="B3312" s="139" t="s">
        <v>21862</v>
      </c>
      <c r="C3312" s="131" t="s">
        <v>12936</v>
      </c>
      <c r="D3312" s="131" t="s">
        <v>21863</v>
      </c>
      <c r="E3312" s="131" t="s">
        <v>12808</v>
      </c>
      <c r="F3312" s="140">
        <v>29.42</v>
      </c>
    </row>
    <row r="3313" spans="2:6">
      <c r="B3313" s="139" t="s">
        <v>21864</v>
      </c>
      <c r="C3313" s="131" t="s">
        <v>12936</v>
      </c>
      <c r="D3313" s="131" t="s">
        <v>21865</v>
      </c>
      <c r="E3313" s="131" t="s">
        <v>12808</v>
      </c>
      <c r="F3313" s="140">
        <v>31.4</v>
      </c>
    </row>
    <row r="3314" spans="2:6">
      <c r="B3314" s="139" t="s">
        <v>21866</v>
      </c>
      <c r="C3314" s="131" t="s">
        <v>12936</v>
      </c>
      <c r="D3314" s="131" t="s">
        <v>21867</v>
      </c>
      <c r="E3314" s="131" t="s">
        <v>12808</v>
      </c>
      <c r="F3314" s="140">
        <v>31.24</v>
      </c>
    </row>
    <row r="3315" spans="2:6">
      <c r="B3315" s="139" t="s">
        <v>21868</v>
      </c>
      <c r="C3315" s="131" t="s">
        <v>12936</v>
      </c>
      <c r="D3315" s="131" t="s">
        <v>21869</v>
      </c>
      <c r="E3315" s="131" t="s">
        <v>12808</v>
      </c>
      <c r="F3315" s="140">
        <v>33.11</v>
      </c>
    </row>
    <row r="3316" spans="2:6">
      <c r="B3316" s="139" t="s">
        <v>21870</v>
      </c>
      <c r="C3316" s="131" t="s">
        <v>12936</v>
      </c>
      <c r="D3316" s="131" t="s">
        <v>21871</v>
      </c>
      <c r="E3316" s="131" t="s">
        <v>12808</v>
      </c>
      <c r="F3316" s="140">
        <v>35.090000000000003</v>
      </c>
    </row>
    <row r="3317" spans="2:6">
      <c r="B3317" s="139" t="s">
        <v>21872</v>
      </c>
      <c r="C3317" s="131" t="s">
        <v>12936</v>
      </c>
      <c r="D3317" s="131" t="s">
        <v>21873</v>
      </c>
      <c r="E3317" s="131" t="s">
        <v>12808</v>
      </c>
      <c r="F3317" s="140">
        <v>34.82</v>
      </c>
    </row>
    <row r="3318" spans="2:6">
      <c r="B3318" s="139" t="s">
        <v>21874</v>
      </c>
      <c r="C3318" s="131" t="s">
        <v>12936</v>
      </c>
      <c r="D3318" s="131" t="s">
        <v>21875</v>
      </c>
      <c r="E3318" s="131" t="s">
        <v>12808</v>
      </c>
      <c r="F3318" s="140">
        <v>36.68</v>
      </c>
    </row>
    <row r="3319" spans="2:6">
      <c r="B3319" s="139" t="s">
        <v>21876</v>
      </c>
      <c r="C3319" s="131" t="s">
        <v>12936</v>
      </c>
      <c r="D3319" s="131" t="s">
        <v>21877</v>
      </c>
      <c r="E3319" s="131" t="s">
        <v>12808</v>
      </c>
      <c r="F3319" s="140">
        <v>38.6</v>
      </c>
    </row>
    <row r="3320" spans="2:6">
      <c r="B3320" s="139" t="s">
        <v>21878</v>
      </c>
      <c r="C3320" s="131" t="s">
        <v>12936</v>
      </c>
      <c r="D3320" s="131" t="s">
        <v>21879</v>
      </c>
      <c r="E3320" s="131" t="s">
        <v>12808</v>
      </c>
      <c r="F3320" s="140">
        <v>38.44</v>
      </c>
    </row>
    <row r="3321" spans="2:6">
      <c r="B3321" s="139" t="s">
        <v>21880</v>
      </c>
      <c r="C3321" s="131" t="s">
        <v>12936</v>
      </c>
      <c r="D3321" s="131" t="s">
        <v>21881</v>
      </c>
      <c r="E3321" s="131" t="s">
        <v>12808</v>
      </c>
      <c r="F3321" s="140">
        <v>40.24</v>
      </c>
    </row>
    <row r="3322" spans="2:6">
      <c r="B3322" s="139" t="s">
        <v>21882</v>
      </c>
      <c r="C3322" s="131" t="s">
        <v>12936</v>
      </c>
      <c r="D3322" s="131" t="s">
        <v>21883</v>
      </c>
      <c r="E3322" s="131" t="s">
        <v>12808</v>
      </c>
      <c r="F3322" s="140">
        <v>42.23</v>
      </c>
    </row>
    <row r="3323" spans="2:6">
      <c r="B3323" s="139" t="s">
        <v>21884</v>
      </c>
      <c r="C3323" s="131" t="s">
        <v>12936</v>
      </c>
      <c r="D3323" s="131" t="s">
        <v>21885</v>
      </c>
      <c r="E3323" s="131" t="s">
        <v>12808</v>
      </c>
      <c r="F3323" s="140">
        <v>40.39</v>
      </c>
    </row>
    <row r="3324" spans="2:6">
      <c r="B3324" s="139" t="s">
        <v>21886</v>
      </c>
      <c r="C3324" s="131" t="s">
        <v>12936</v>
      </c>
      <c r="D3324" s="131" t="s">
        <v>21887</v>
      </c>
      <c r="E3324" s="131" t="s">
        <v>12808</v>
      </c>
      <c r="F3324" s="140">
        <v>42.12</v>
      </c>
    </row>
    <row r="3325" spans="2:6">
      <c r="B3325" s="139" t="s">
        <v>21888</v>
      </c>
      <c r="C3325" s="131" t="s">
        <v>12936</v>
      </c>
      <c r="D3325" s="131" t="s">
        <v>21889</v>
      </c>
      <c r="E3325" s="131" t="s">
        <v>12808</v>
      </c>
      <c r="F3325" s="140">
        <v>43.99</v>
      </c>
    </row>
    <row r="3326" spans="2:6">
      <c r="B3326" s="139" t="s">
        <v>21890</v>
      </c>
      <c r="C3326" s="131" t="s">
        <v>12936</v>
      </c>
      <c r="D3326" s="131" t="s">
        <v>21891</v>
      </c>
      <c r="E3326" s="131" t="s">
        <v>12808</v>
      </c>
      <c r="F3326" s="140">
        <v>44.18</v>
      </c>
    </row>
    <row r="3327" spans="2:6">
      <c r="B3327" s="139" t="s">
        <v>21892</v>
      </c>
      <c r="C3327" s="131" t="s">
        <v>12936</v>
      </c>
      <c r="D3327" s="131" t="s">
        <v>21893</v>
      </c>
      <c r="E3327" s="131" t="s">
        <v>12808</v>
      </c>
      <c r="F3327" s="140">
        <v>45.93</v>
      </c>
    </row>
    <row r="3328" spans="2:6">
      <c r="B3328" s="139" t="s">
        <v>21894</v>
      </c>
      <c r="C3328" s="131" t="s">
        <v>12936</v>
      </c>
      <c r="D3328" s="131" t="s">
        <v>21895</v>
      </c>
      <c r="E3328" s="131" t="s">
        <v>12808</v>
      </c>
      <c r="F3328" s="140">
        <v>74.400000000000006</v>
      </c>
    </row>
    <row r="3329" spans="2:6">
      <c r="B3329" s="139" t="s">
        <v>21896</v>
      </c>
      <c r="C3329" s="131" t="s">
        <v>12936</v>
      </c>
      <c r="D3329" s="131" t="s">
        <v>21897</v>
      </c>
      <c r="E3329" s="131" t="s">
        <v>12808</v>
      </c>
      <c r="F3329" s="140">
        <v>78.22</v>
      </c>
    </row>
    <row r="3330" spans="2:6">
      <c r="B3330" s="139" t="s">
        <v>21898</v>
      </c>
      <c r="C3330" s="131" t="s">
        <v>12936</v>
      </c>
      <c r="D3330" s="131" t="s">
        <v>21899</v>
      </c>
      <c r="E3330" s="131" t="s">
        <v>12808</v>
      </c>
      <c r="F3330" s="140">
        <v>82.43</v>
      </c>
    </row>
    <row r="3331" spans="2:6">
      <c r="B3331" s="139" t="s">
        <v>21900</v>
      </c>
      <c r="C3331" s="131" t="s">
        <v>12936</v>
      </c>
      <c r="D3331" s="131" t="s">
        <v>21901</v>
      </c>
      <c r="E3331" s="131" t="s">
        <v>12808</v>
      </c>
      <c r="F3331" s="140">
        <v>80.209999999999994</v>
      </c>
    </row>
    <row r="3332" spans="2:6">
      <c r="B3332" s="139" t="s">
        <v>21902</v>
      </c>
      <c r="C3332" s="131" t="s">
        <v>12936</v>
      </c>
      <c r="D3332" s="131" t="s">
        <v>21903</v>
      </c>
      <c r="E3332" s="131" t="s">
        <v>12808</v>
      </c>
      <c r="F3332" s="140">
        <v>84.02</v>
      </c>
    </row>
    <row r="3333" spans="2:6">
      <c r="B3333" s="139" t="s">
        <v>21904</v>
      </c>
      <c r="C3333" s="131" t="s">
        <v>12936</v>
      </c>
      <c r="D3333" s="131" t="s">
        <v>21905</v>
      </c>
      <c r="E3333" s="131" t="s">
        <v>12808</v>
      </c>
      <c r="F3333" s="140">
        <v>88.25</v>
      </c>
    </row>
    <row r="3334" spans="2:6">
      <c r="B3334" s="139" t="s">
        <v>21906</v>
      </c>
      <c r="C3334" s="131" t="s">
        <v>12936</v>
      </c>
      <c r="D3334" s="131" t="s">
        <v>21907</v>
      </c>
      <c r="E3334" s="131" t="s">
        <v>12808</v>
      </c>
      <c r="F3334" s="140">
        <v>86.02</v>
      </c>
    </row>
    <row r="3335" spans="2:6">
      <c r="B3335" s="139" t="s">
        <v>21908</v>
      </c>
      <c r="C3335" s="131" t="s">
        <v>12936</v>
      </c>
      <c r="D3335" s="131" t="s">
        <v>21909</v>
      </c>
      <c r="E3335" s="131" t="s">
        <v>12808</v>
      </c>
      <c r="F3335" s="140">
        <v>89.43</v>
      </c>
    </row>
    <row r="3336" spans="2:6">
      <c r="B3336" s="139" t="s">
        <v>21910</v>
      </c>
      <c r="C3336" s="131" t="s">
        <v>12936</v>
      </c>
      <c r="D3336" s="131" t="s">
        <v>21911</v>
      </c>
      <c r="E3336" s="131" t="s">
        <v>12808</v>
      </c>
      <c r="F3336" s="140">
        <v>94.06</v>
      </c>
    </row>
    <row r="3337" spans="2:6">
      <c r="B3337" s="139" t="s">
        <v>21912</v>
      </c>
      <c r="C3337" s="131" t="s">
        <v>12936</v>
      </c>
      <c r="D3337" s="131" t="s">
        <v>21913</v>
      </c>
      <c r="E3337" s="131" t="s">
        <v>12808</v>
      </c>
      <c r="F3337" s="140">
        <v>91.87</v>
      </c>
    </row>
    <row r="3338" spans="2:6">
      <c r="B3338" s="139" t="s">
        <v>21914</v>
      </c>
      <c r="C3338" s="131" t="s">
        <v>12936</v>
      </c>
      <c r="D3338" s="131" t="s">
        <v>21915</v>
      </c>
      <c r="E3338" s="131" t="s">
        <v>12808</v>
      </c>
      <c r="F3338" s="140">
        <v>96.11</v>
      </c>
    </row>
    <row r="3339" spans="2:6">
      <c r="B3339" s="139" t="s">
        <v>21916</v>
      </c>
      <c r="C3339" s="131" t="s">
        <v>12936</v>
      </c>
      <c r="D3339" s="131" t="s">
        <v>21917</v>
      </c>
      <c r="E3339" s="131" t="s">
        <v>12808</v>
      </c>
      <c r="F3339" s="140">
        <v>100.33</v>
      </c>
    </row>
    <row r="3340" spans="2:6">
      <c r="B3340" s="139" t="s">
        <v>21918</v>
      </c>
      <c r="C3340" s="131" t="s">
        <v>12936</v>
      </c>
      <c r="D3340" s="131" t="s">
        <v>21919</v>
      </c>
      <c r="E3340" s="131" t="s">
        <v>12808</v>
      </c>
      <c r="F3340" s="140">
        <v>94.81</v>
      </c>
    </row>
    <row r="3341" spans="2:6">
      <c r="B3341" s="139" t="s">
        <v>21920</v>
      </c>
      <c r="C3341" s="131" t="s">
        <v>12936</v>
      </c>
      <c r="D3341" s="131" t="s">
        <v>21921</v>
      </c>
      <c r="E3341" s="131" t="s">
        <v>12808</v>
      </c>
      <c r="F3341" s="140">
        <v>97.8</v>
      </c>
    </row>
    <row r="3342" spans="2:6">
      <c r="B3342" s="139" t="s">
        <v>21922</v>
      </c>
      <c r="C3342" s="131" t="s">
        <v>12936</v>
      </c>
      <c r="D3342" s="131" t="s">
        <v>21923</v>
      </c>
      <c r="E3342" s="131" t="s">
        <v>12808</v>
      </c>
      <c r="F3342" s="140">
        <v>101.61</v>
      </c>
    </row>
    <row r="3343" spans="2:6">
      <c r="B3343" s="139" t="s">
        <v>21924</v>
      </c>
      <c r="C3343" s="131" t="s">
        <v>12936</v>
      </c>
      <c r="D3343" s="131" t="s">
        <v>21925</v>
      </c>
      <c r="E3343" s="131" t="s">
        <v>12808</v>
      </c>
      <c r="F3343" s="140">
        <v>101.12</v>
      </c>
    </row>
    <row r="3344" spans="2:6">
      <c r="B3344" s="139" t="s">
        <v>21926</v>
      </c>
      <c r="C3344" s="131" t="s">
        <v>12936</v>
      </c>
      <c r="D3344" s="131" t="s">
        <v>21927</v>
      </c>
      <c r="E3344" s="131" t="s">
        <v>12808</v>
      </c>
      <c r="F3344" s="140">
        <v>104.94</v>
      </c>
    </row>
    <row r="3345" spans="2:6">
      <c r="B3345" s="139" t="s">
        <v>21928</v>
      </c>
      <c r="C3345" s="131" t="s">
        <v>12936</v>
      </c>
      <c r="D3345" s="131" t="s">
        <v>21929</v>
      </c>
      <c r="E3345" s="131" t="s">
        <v>12808</v>
      </c>
      <c r="F3345" s="140">
        <v>26.68</v>
      </c>
    </row>
    <row r="3346" spans="2:6">
      <c r="B3346" s="139" t="s">
        <v>21930</v>
      </c>
      <c r="C3346" s="131" t="s">
        <v>12936</v>
      </c>
      <c r="D3346" s="131" t="s">
        <v>21931</v>
      </c>
      <c r="E3346" s="131" t="s">
        <v>12808</v>
      </c>
      <c r="F3346" s="140">
        <v>1.36</v>
      </c>
    </row>
    <row r="3347" spans="2:6">
      <c r="B3347" s="139" t="s">
        <v>21932</v>
      </c>
      <c r="C3347" s="131" t="s">
        <v>12936</v>
      </c>
      <c r="D3347" s="131" t="s">
        <v>21933</v>
      </c>
      <c r="E3347" s="131" t="s">
        <v>12808</v>
      </c>
      <c r="F3347" s="140">
        <v>2.0699999999999998</v>
      </c>
    </row>
    <row r="3348" spans="2:6">
      <c r="B3348" s="139" t="s">
        <v>21934</v>
      </c>
      <c r="C3348" s="131" t="s">
        <v>12936</v>
      </c>
      <c r="D3348" s="131" t="s">
        <v>21935</v>
      </c>
      <c r="E3348" s="131" t="s">
        <v>12808</v>
      </c>
      <c r="F3348" s="140">
        <v>1.63</v>
      </c>
    </row>
    <row r="3349" spans="2:6">
      <c r="B3349" s="139" t="s">
        <v>21936</v>
      </c>
      <c r="C3349" s="131" t="s">
        <v>12936</v>
      </c>
      <c r="D3349" s="131" t="s">
        <v>21937</v>
      </c>
      <c r="E3349" s="131" t="s">
        <v>12808</v>
      </c>
      <c r="F3349" s="140">
        <v>2.4500000000000002</v>
      </c>
    </row>
    <row r="3350" spans="2:6">
      <c r="B3350" s="139" t="s">
        <v>21938</v>
      </c>
      <c r="C3350" s="131" t="s">
        <v>12936</v>
      </c>
      <c r="D3350" s="131" t="s">
        <v>21939</v>
      </c>
      <c r="E3350" s="131" t="s">
        <v>12808</v>
      </c>
      <c r="F3350" s="140">
        <v>3.27</v>
      </c>
    </row>
    <row r="3351" spans="2:6">
      <c r="B3351" s="139" t="s">
        <v>21940</v>
      </c>
      <c r="C3351" s="131" t="s">
        <v>12936</v>
      </c>
      <c r="D3351" s="131" t="s">
        <v>21941</v>
      </c>
      <c r="E3351" s="131" t="s">
        <v>12808</v>
      </c>
      <c r="F3351" s="140">
        <v>1.91</v>
      </c>
    </row>
    <row r="3352" spans="2:6">
      <c r="B3352" s="139" t="s">
        <v>21942</v>
      </c>
      <c r="C3352" s="131" t="s">
        <v>12936</v>
      </c>
      <c r="D3352" s="131" t="s">
        <v>21943</v>
      </c>
      <c r="E3352" s="131" t="s">
        <v>12808</v>
      </c>
      <c r="F3352" s="140">
        <v>2.89</v>
      </c>
    </row>
    <row r="3353" spans="2:6">
      <c r="B3353" s="139" t="s">
        <v>21944</v>
      </c>
      <c r="C3353" s="131" t="s">
        <v>12936</v>
      </c>
      <c r="D3353" s="131" t="s">
        <v>21945</v>
      </c>
      <c r="E3353" s="131" t="s">
        <v>12808</v>
      </c>
      <c r="F3353" s="140">
        <v>3.82</v>
      </c>
    </row>
    <row r="3354" spans="2:6">
      <c r="B3354" s="139" t="s">
        <v>21946</v>
      </c>
      <c r="C3354" s="131" t="s">
        <v>12936</v>
      </c>
      <c r="D3354" s="131" t="s">
        <v>21947</v>
      </c>
      <c r="E3354" s="131" t="s">
        <v>12808</v>
      </c>
      <c r="F3354" s="140">
        <v>2.1800000000000002</v>
      </c>
    </row>
    <row r="3355" spans="2:6">
      <c r="B3355" s="139" t="s">
        <v>21948</v>
      </c>
      <c r="C3355" s="131" t="s">
        <v>12936</v>
      </c>
      <c r="D3355" s="131" t="s">
        <v>21949</v>
      </c>
      <c r="E3355" s="131" t="s">
        <v>12808</v>
      </c>
      <c r="F3355" s="140">
        <v>3.27</v>
      </c>
    </row>
    <row r="3356" spans="2:6">
      <c r="B3356" s="139" t="s">
        <v>21950</v>
      </c>
      <c r="C3356" s="131" t="s">
        <v>12936</v>
      </c>
      <c r="D3356" s="131" t="s">
        <v>21951</v>
      </c>
      <c r="E3356" s="131" t="s">
        <v>12808</v>
      </c>
      <c r="F3356" s="140">
        <v>4.3600000000000003</v>
      </c>
    </row>
    <row r="3357" spans="2:6">
      <c r="B3357" s="139" t="s">
        <v>21952</v>
      </c>
      <c r="C3357" s="131" t="s">
        <v>12936</v>
      </c>
      <c r="D3357" s="131" t="s">
        <v>21953</v>
      </c>
      <c r="E3357" s="131" t="s">
        <v>12808</v>
      </c>
      <c r="F3357" s="140">
        <v>5.46</v>
      </c>
    </row>
    <row r="3358" spans="2:6">
      <c r="B3358" s="139" t="s">
        <v>21954</v>
      </c>
      <c r="C3358" s="131" t="s">
        <v>12936</v>
      </c>
      <c r="D3358" s="131" t="s">
        <v>21955</v>
      </c>
      <c r="E3358" s="131" t="s">
        <v>12808</v>
      </c>
      <c r="F3358" s="140">
        <v>2.4500000000000002</v>
      </c>
    </row>
    <row r="3359" spans="2:6">
      <c r="B3359" s="139" t="s">
        <v>21956</v>
      </c>
      <c r="C3359" s="131" t="s">
        <v>12936</v>
      </c>
      <c r="D3359" s="131" t="s">
        <v>21957</v>
      </c>
      <c r="E3359" s="131" t="s">
        <v>12808</v>
      </c>
      <c r="F3359" s="140">
        <v>3.71</v>
      </c>
    </row>
    <row r="3360" spans="2:6">
      <c r="B3360" s="139" t="s">
        <v>21958</v>
      </c>
      <c r="C3360" s="131" t="s">
        <v>12936</v>
      </c>
      <c r="D3360" s="131" t="s">
        <v>21959</v>
      </c>
      <c r="E3360" s="131" t="s">
        <v>12808</v>
      </c>
      <c r="F3360" s="140">
        <v>4.91</v>
      </c>
    </row>
    <row r="3361" spans="2:6">
      <c r="B3361" s="139" t="s">
        <v>21960</v>
      </c>
      <c r="C3361" s="131" t="s">
        <v>12936</v>
      </c>
      <c r="D3361" s="131" t="s">
        <v>21961</v>
      </c>
      <c r="E3361" s="131" t="s">
        <v>12808</v>
      </c>
      <c r="F3361" s="140">
        <v>6.17</v>
      </c>
    </row>
    <row r="3362" spans="2:6">
      <c r="B3362" s="139" t="s">
        <v>21962</v>
      </c>
      <c r="C3362" s="131" t="s">
        <v>12936</v>
      </c>
      <c r="D3362" s="131" t="s">
        <v>21963</v>
      </c>
      <c r="E3362" s="131" t="s">
        <v>12808</v>
      </c>
      <c r="F3362" s="140">
        <v>2.73</v>
      </c>
    </row>
    <row r="3363" spans="2:6">
      <c r="B3363" s="139" t="s">
        <v>21964</v>
      </c>
      <c r="C3363" s="131" t="s">
        <v>12936</v>
      </c>
      <c r="D3363" s="131" t="s">
        <v>21965</v>
      </c>
      <c r="E3363" s="131" t="s">
        <v>12808</v>
      </c>
      <c r="F3363" s="140">
        <v>4.09</v>
      </c>
    </row>
    <row r="3364" spans="2:6">
      <c r="B3364" s="139" t="s">
        <v>21966</v>
      </c>
      <c r="C3364" s="131" t="s">
        <v>12936</v>
      </c>
      <c r="D3364" s="131" t="s">
        <v>21967</v>
      </c>
      <c r="E3364" s="131" t="s">
        <v>12808</v>
      </c>
      <c r="F3364" s="140">
        <v>5.46</v>
      </c>
    </row>
    <row r="3365" spans="2:6">
      <c r="B3365" s="139" t="s">
        <v>21968</v>
      </c>
      <c r="C3365" s="131" t="s">
        <v>12936</v>
      </c>
      <c r="D3365" s="131" t="s">
        <v>21969</v>
      </c>
      <c r="E3365" s="131" t="s">
        <v>12808</v>
      </c>
      <c r="F3365" s="140">
        <v>6.82</v>
      </c>
    </row>
    <row r="3366" spans="2:6">
      <c r="B3366" s="139" t="s">
        <v>21970</v>
      </c>
      <c r="C3366" s="131" t="s">
        <v>12936</v>
      </c>
      <c r="D3366" s="131" t="s">
        <v>21971</v>
      </c>
      <c r="E3366" s="131" t="s">
        <v>12808</v>
      </c>
      <c r="F3366" s="140">
        <v>4.9000000000000004</v>
      </c>
    </row>
    <row r="3367" spans="2:6">
      <c r="B3367" s="139" t="s">
        <v>21972</v>
      </c>
      <c r="C3367" s="131" t="s">
        <v>12936</v>
      </c>
      <c r="D3367" s="131" t="s">
        <v>21973</v>
      </c>
      <c r="E3367" s="131" t="s">
        <v>12808</v>
      </c>
      <c r="F3367" s="140">
        <v>5.92</v>
      </c>
    </row>
    <row r="3368" spans="2:6">
      <c r="B3368" s="139" t="s">
        <v>21974</v>
      </c>
      <c r="C3368" s="131" t="s">
        <v>12936</v>
      </c>
      <c r="D3368" s="131" t="s">
        <v>21975</v>
      </c>
      <c r="E3368" s="131" t="s">
        <v>12808</v>
      </c>
      <c r="F3368" s="140">
        <v>5.85</v>
      </c>
    </row>
    <row r="3369" spans="2:6">
      <c r="B3369" s="139" t="s">
        <v>21976</v>
      </c>
      <c r="C3369" s="131" t="s">
        <v>12936</v>
      </c>
      <c r="D3369" s="131" t="s">
        <v>21977</v>
      </c>
      <c r="E3369" s="131" t="s">
        <v>12808</v>
      </c>
      <c r="F3369" s="140">
        <v>6.86</v>
      </c>
    </row>
    <row r="3370" spans="2:6">
      <c r="B3370" s="139" t="s">
        <v>21978</v>
      </c>
      <c r="C3370" s="131" t="s">
        <v>12936</v>
      </c>
      <c r="D3370" s="131" t="s">
        <v>21979</v>
      </c>
      <c r="E3370" s="131" t="s">
        <v>12808</v>
      </c>
      <c r="F3370" s="140">
        <v>7.87</v>
      </c>
    </row>
    <row r="3371" spans="2:6">
      <c r="B3371" s="139" t="s">
        <v>21980</v>
      </c>
      <c r="C3371" s="131" t="s">
        <v>12936</v>
      </c>
      <c r="D3371" s="131" t="s">
        <v>21981</v>
      </c>
      <c r="E3371" s="131" t="s">
        <v>12808</v>
      </c>
      <c r="F3371" s="140">
        <v>6.76</v>
      </c>
    </row>
    <row r="3372" spans="2:6">
      <c r="B3372" s="139" t="s">
        <v>21982</v>
      </c>
      <c r="C3372" s="131" t="s">
        <v>12936</v>
      </c>
      <c r="D3372" s="131" t="s">
        <v>21983</v>
      </c>
      <c r="E3372" s="131" t="s">
        <v>12808</v>
      </c>
      <c r="F3372" s="140">
        <v>7.92</v>
      </c>
    </row>
    <row r="3373" spans="2:6">
      <c r="B3373" s="139" t="s">
        <v>21984</v>
      </c>
      <c r="C3373" s="131" t="s">
        <v>12936</v>
      </c>
      <c r="D3373" s="131" t="s">
        <v>21985</v>
      </c>
      <c r="E3373" s="131" t="s">
        <v>12808</v>
      </c>
      <c r="F3373" s="140">
        <v>9.16</v>
      </c>
    </row>
    <row r="3374" spans="2:6">
      <c r="B3374" s="139" t="s">
        <v>21986</v>
      </c>
      <c r="C3374" s="131" t="s">
        <v>12936</v>
      </c>
      <c r="D3374" s="131" t="s">
        <v>21987</v>
      </c>
      <c r="E3374" s="131" t="s">
        <v>12808</v>
      </c>
      <c r="F3374" s="140">
        <v>7.52</v>
      </c>
    </row>
    <row r="3375" spans="2:6">
      <c r="B3375" s="139" t="s">
        <v>21988</v>
      </c>
      <c r="C3375" s="131" t="s">
        <v>12936</v>
      </c>
      <c r="D3375" s="131" t="s">
        <v>21989</v>
      </c>
      <c r="E3375" s="131" t="s">
        <v>12808</v>
      </c>
      <c r="F3375" s="140">
        <v>8.86</v>
      </c>
    </row>
    <row r="3376" spans="2:6">
      <c r="B3376" s="139" t="s">
        <v>21990</v>
      </c>
      <c r="C3376" s="131" t="s">
        <v>12936</v>
      </c>
      <c r="D3376" s="131" t="s">
        <v>21991</v>
      </c>
      <c r="E3376" s="131" t="s">
        <v>12808</v>
      </c>
      <c r="F3376" s="140">
        <v>10.199999999999999</v>
      </c>
    </row>
    <row r="3377" spans="2:6">
      <c r="B3377" s="139" t="s">
        <v>21992</v>
      </c>
      <c r="C3377" s="131" t="s">
        <v>12936</v>
      </c>
      <c r="D3377" s="131" t="s">
        <v>21993</v>
      </c>
      <c r="E3377" s="131" t="s">
        <v>12808</v>
      </c>
      <c r="F3377" s="140">
        <v>11.61</v>
      </c>
    </row>
    <row r="3378" spans="2:6">
      <c r="B3378" s="139" t="s">
        <v>21994</v>
      </c>
      <c r="C3378" s="131" t="s">
        <v>12936</v>
      </c>
      <c r="D3378" s="131" t="s">
        <v>21995</v>
      </c>
      <c r="E3378" s="131" t="s">
        <v>12808</v>
      </c>
      <c r="F3378" s="140">
        <v>8.35</v>
      </c>
    </row>
    <row r="3379" spans="2:6">
      <c r="B3379" s="139" t="s">
        <v>21996</v>
      </c>
      <c r="C3379" s="131" t="s">
        <v>12936</v>
      </c>
      <c r="D3379" s="131" t="s">
        <v>21997</v>
      </c>
      <c r="E3379" s="131" t="s">
        <v>12808</v>
      </c>
      <c r="F3379" s="140">
        <v>9.99</v>
      </c>
    </row>
    <row r="3380" spans="2:6">
      <c r="B3380" s="139" t="s">
        <v>21998</v>
      </c>
      <c r="C3380" s="131" t="s">
        <v>12936</v>
      </c>
      <c r="D3380" s="131" t="s">
        <v>21999</v>
      </c>
      <c r="E3380" s="131" t="s">
        <v>12808</v>
      </c>
      <c r="F3380" s="140">
        <v>11.37</v>
      </c>
    </row>
    <row r="3381" spans="2:6">
      <c r="B3381" s="139" t="s">
        <v>22000</v>
      </c>
      <c r="C3381" s="131" t="s">
        <v>12936</v>
      </c>
      <c r="D3381" s="131" t="s">
        <v>22001</v>
      </c>
      <c r="E3381" s="131" t="s">
        <v>12808</v>
      </c>
      <c r="F3381" s="140">
        <v>12.76</v>
      </c>
    </row>
    <row r="3382" spans="2:6">
      <c r="B3382" s="139" t="s">
        <v>22002</v>
      </c>
      <c r="C3382" s="131" t="s">
        <v>12936</v>
      </c>
      <c r="D3382" s="131" t="s">
        <v>22003</v>
      </c>
      <c r="E3382" s="131" t="s">
        <v>12808</v>
      </c>
      <c r="F3382" s="140">
        <v>9.19</v>
      </c>
    </row>
    <row r="3383" spans="2:6">
      <c r="B3383" s="139" t="s">
        <v>22004</v>
      </c>
      <c r="C3383" s="131" t="s">
        <v>12936</v>
      </c>
      <c r="D3383" s="131" t="s">
        <v>22005</v>
      </c>
      <c r="E3383" s="131" t="s">
        <v>12808</v>
      </c>
      <c r="F3383" s="140">
        <v>10.86</v>
      </c>
    </row>
    <row r="3384" spans="2:6">
      <c r="B3384" s="139" t="s">
        <v>22006</v>
      </c>
      <c r="C3384" s="131" t="s">
        <v>12936</v>
      </c>
      <c r="D3384" s="131" t="s">
        <v>22007</v>
      </c>
      <c r="E3384" s="131" t="s">
        <v>12808</v>
      </c>
      <c r="F3384" s="140">
        <v>12.48</v>
      </c>
    </row>
    <row r="3385" spans="2:6">
      <c r="B3385" s="139" t="s">
        <v>22008</v>
      </c>
      <c r="C3385" s="131" t="s">
        <v>12936</v>
      </c>
      <c r="D3385" s="131" t="s">
        <v>22009</v>
      </c>
      <c r="E3385" s="131" t="s">
        <v>12808</v>
      </c>
      <c r="F3385" s="140">
        <v>14.09</v>
      </c>
    </row>
    <row r="3386" spans="2:6">
      <c r="B3386" s="139" t="s">
        <v>22010</v>
      </c>
      <c r="C3386" s="131" t="s">
        <v>12936</v>
      </c>
      <c r="D3386" s="131" t="s">
        <v>22011</v>
      </c>
      <c r="E3386" s="131" t="s">
        <v>12808</v>
      </c>
      <c r="F3386" s="140">
        <v>27.84</v>
      </c>
    </row>
    <row r="3387" spans="2:6">
      <c r="B3387" s="139" t="s">
        <v>22012</v>
      </c>
      <c r="C3387" s="131" t="s">
        <v>12936</v>
      </c>
      <c r="D3387" s="131" t="s">
        <v>22013</v>
      </c>
      <c r="E3387" s="131" t="s">
        <v>12808</v>
      </c>
      <c r="F3387" s="140">
        <v>32.61</v>
      </c>
    </row>
    <row r="3388" spans="2:6">
      <c r="B3388" s="139" t="s">
        <v>22014</v>
      </c>
      <c r="C3388" s="131" t="s">
        <v>12936</v>
      </c>
      <c r="D3388" s="131" t="s">
        <v>22015</v>
      </c>
      <c r="E3388" s="131" t="s">
        <v>12808</v>
      </c>
      <c r="F3388" s="140">
        <v>37.76</v>
      </c>
    </row>
    <row r="3389" spans="2:6">
      <c r="B3389" s="139" t="s">
        <v>22016</v>
      </c>
      <c r="C3389" s="131" t="s">
        <v>12936</v>
      </c>
      <c r="D3389" s="131" t="s">
        <v>22017</v>
      </c>
      <c r="E3389" s="131" t="s">
        <v>12808</v>
      </c>
      <c r="F3389" s="140">
        <v>31.42</v>
      </c>
    </row>
    <row r="3390" spans="2:6">
      <c r="B3390" s="139" t="s">
        <v>22018</v>
      </c>
      <c r="C3390" s="131" t="s">
        <v>12936</v>
      </c>
      <c r="D3390" s="131" t="s">
        <v>22019</v>
      </c>
      <c r="E3390" s="131" t="s">
        <v>12808</v>
      </c>
      <c r="F3390" s="140">
        <v>36.31</v>
      </c>
    </row>
    <row r="3391" spans="2:6">
      <c r="B3391" s="139" t="s">
        <v>22020</v>
      </c>
      <c r="C3391" s="131" t="s">
        <v>12936</v>
      </c>
      <c r="D3391" s="131" t="s">
        <v>22021</v>
      </c>
      <c r="E3391" s="131" t="s">
        <v>12808</v>
      </c>
      <c r="F3391" s="140">
        <v>39.869999999999997</v>
      </c>
    </row>
    <row r="3392" spans="2:6">
      <c r="B3392" s="139" t="s">
        <v>22022</v>
      </c>
      <c r="C3392" s="131" t="s">
        <v>12936</v>
      </c>
      <c r="D3392" s="131" t="s">
        <v>22023</v>
      </c>
      <c r="E3392" s="131" t="s">
        <v>12808</v>
      </c>
      <c r="F3392" s="140">
        <v>45.87</v>
      </c>
    </row>
    <row r="3393" spans="2:6">
      <c r="B3393" s="139" t="s">
        <v>22024</v>
      </c>
      <c r="C3393" s="131" t="s">
        <v>12936</v>
      </c>
      <c r="D3393" s="131" t="s">
        <v>22025</v>
      </c>
      <c r="E3393" s="131" t="s">
        <v>12808</v>
      </c>
      <c r="F3393" s="140">
        <v>34.369999999999997</v>
      </c>
    </row>
    <row r="3394" spans="2:6">
      <c r="B3394" s="139" t="s">
        <v>22026</v>
      </c>
      <c r="C3394" s="131" t="s">
        <v>12936</v>
      </c>
      <c r="D3394" s="131" t="s">
        <v>22027</v>
      </c>
      <c r="E3394" s="131" t="s">
        <v>12808</v>
      </c>
      <c r="F3394" s="140">
        <v>38.51</v>
      </c>
    </row>
    <row r="3395" spans="2:6">
      <c r="B3395" s="139" t="s">
        <v>22028</v>
      </c>
      <c r="C3395" s="131" t="s">
        <v>12936</v>
      </c>
      <c r="D3395" s="131" t="s">
        <v>22029</v>
      </c>
      <c r="E3395" s="131" t="s">
        <v>12808</v>
      </c>
      <c r="F3395" s="140">
        <v>43.09</v>
      </c>
    </row>
    <row r="3396" spans="2:6">
      <c r="B3396" s="139" t="s">
        <v>22030</v>
      </c>
      <c r="C3396" s="131" t="s">
        <v>12936</v>
      </c>
      <c r="D3396" s="131" t="s">
        <v>22031</v>
      </c>
      <c r="E3396" s="131" t="s">
        <v>12808</v>
      </c>
      <c r="F3396" s="140">
        <v>48.39</v>
      </c>
    </row>
    <row r="3397" spans="2:6">
      <c r="B3397" s="139" t="s">
        <v>22032</v>
      </c>
      <c r="C3397" s="131" t="s">
        <v>12936</v>
      </c>
      <c r="D3397" s="131" t="s">
        <v>22033</v>
      </c>
      <c r="E3397" s="131" t="s">
        <v>12808</v>
      </c>
      <c r="F3397" s="140">
        <v>54.02</v>
      </c>
    </row>
    <row r="3398" spans="2:6">
      <c r="B3398" s="139" t="s">
        <v>22034</v>
      </c>
      <c r="C3398" s="131" t="s">
        <v>12936</v>
      </c>
      <c r="D3398" s="131" t="s">
        <v>22035</v>
      </c>
      <c r="E3398" s="131" t="s">
        <v>12808</v>
      </c>
      <c r="F3398" s="140">
        <v>37.32</v>
      </c>
    </row>
    <row r="3399" spans="2:6">
      <c r="B3399" s="139" t="s">
        <v>22036</v>
      </c>
      <c r="C3399" s="131" t="s">
        <v>12936</v>
      </c>
      <c r="D3399" s="131" t="s">
        <v>22037</v>
      </c>
      <c r="E3399" s="131" t="s">
        <v>12808</v>
      </c>
      <c r="F3399" s="140">
        <v>40.92</v>
      </c>
    </row>
    <row r="3400" spans="2:6">
      <c r="B3400" s="139" t="s">
        <v>22038</v>
      </c>
      <c r="C3400" s="131" t="s">
        <v>12936</v>
      </c>
      <c r="D3400" s="131" t="s">
        <v>22039</v>
      </c>
      <c r="E3400" s="131" t="s">
        <v>12808</v>
      </c>
      <c r="F3400" s="140">
        <v>46.36</v>
      </c>
    </row>
    <row r="3401" spans="2:6">
      <c r="B3401" s="139" t="s">
        <v>22040</v>
      </c>
      <c r="C3401" s="131" t="s">
        <v>12936</v>
      </c>
      <c r="D3401" s="131" t="s">
        <v>22041</v>
      </c>
      <c r="E3401" s="131" t="s">
        <v>12808</v>
      </c>
      <c r="F3401" s="140">
        <v>51.48</v>
      </c>
    </row>
    <row r="3402" spans="2:6">
      <c r="B3402" s="139" t="s">
        <v>22042</v>
      </c>
      <c r="C3402" s="131" t="s">
        <v>12936</v>
      </c>
      <c r="D3402" s="131" t="s">
        <v>22043</v>
      </c>
      <c r="E3402" s="131" t="s">
        <v>12808</v>
      </c>
      <c r="F3402" s="140">
        <v>57.12</v>
      </c>
    </row>
    <row r="3403" spans="2:6">
      <c r="B3403" s="139" t="s">
        <v>22044</v>
      </c>
      <c r="C3403" s="131" t="s">
        <v>12936</v>
      </c>
      <c r="D3403" s="131" t="s">
        <v>22045</v>
      </c>
      <c r="E3403" s="131" t="s">
        <v>12808</v>
      </c>
      <c r="F3403" s="140">
        <v>38.81</v>
      </c>
    </row>
    <row r="3404" spans="2:6">
      <c r="B3404" s="139" t="s">
        <v>22046</v>
      </c>
      <c r="C3404" s="131" t="s">
        <v>12936</v>
      </c>
      <c r="D3404" s="131" t="s">
        <v>22047</v>
      </c>
      <c r="E3404" s="131" t="s">
        <v>12808</v>
      </c>
      <c r="F3404" s="140">
        <v>43.28</v>
      </c>
    </row>
    <row r="3405" spans="2:6">
      <c r="B3405" s="139" t="s">
        <v>22048</v>
      </c>
      <c r="C3405" s="131" t="s">
        <v>12936</v>
      </c>
      <c r="D3405" s="131" t="s">
        <v>22049</v>
      </c>
      <c r="E3405" s="131" t="s">
        <v>12808</v>
      </c>
      <c r="F3405" s="140">
        <v>49.31</v>
      </c>
    </row>
    <row r="3406" spans="2:6">
      <c r="B3406" s="139" t="s">
        <v>22050</v>
      </c>
      <c r="C3406" s="131" t="s">
        <v>12936</v>
      </c>
      <c r="D3406" s="131" t="s">
        <v>22051</v>
      </c>
      <c r="E3406" s="131" t="s">
        <v>12808</v>
      </c>
      <c r="F3406" s="140">
        <v>54.54</v>
      </c>
    </row>
    <row r="3407" spans="2:6">
      <c r="B3407" s="139" t="s">
        <v>22052</v>
      </c>
      <c r="C3407" s="131" t="s">
        <v>12936</v>
      </c>
      <c r="D3407" s="131" t="s">
        <v>22053</v>
      </c>
      <c r="E3407" s="131" t="s">
        <v>12808</v>
      </c>
      <c r="F3407" s="140">
        <v>60.77</v>
      </c>
    </row>
    <row r="3408" spans="2:6">
      <c r="B3408" s="139" t="s">
        <v>22054</v>
      </c>
      <c r="C3408" s="131" t="s">
        <v>12936</v>
      </c>
      <c r="D3408" s="131" t="s">
        <v>22055</v>
      </c>
      <c r="E3408" s="131" t="s">
        <v>12808</v>
      </c>
      <c r="F3408" s="140">
        <v>29</v>
      </c>
    </row>
    <row r="3409" spans="2:6">
      <c r="B3409" s="139" t="s">
        <v>22056</v>
      </c>
      <c r="C3409" s="131" t="s">
        <v>12936</v>
      </c>
      <c r="D3409" s="131" t="s">
        <v>22057</v>
      </c>
      <c r="E3409" s="131" t="s">
        <v>12808</v>
      </c>
      <c r="F3409" s="140">
        <v>31.23</v>
      </c>
    </row>
    <row r="3410" spans="2:6">
      <c r="B3410" s="139" t="s">
        <v>22058</v>
      </c>
      <c r="C3410" s="131" t="s">
        <v>12936</v>
      </c>
      <c r="D3410" s="131" t="s">
        <v>22059</v>
      </c>
      <c r="E3410" s="131" t="s">
        <v>12808</v>
      </c>
      <c r="F3410" s="140">
        <v>32.630000000000003</v>
      </c>
    </row>
    <row r="3411" spans="2:6">
      <c r="B3411" s="139" t="s">
        <v>22060</v>
      </c>
      <c r="C3411" s="131" t="s">
        <v>12936</v>
      </c>
      <c r="D3411" s="131" t="s">
        <v>22061</v>
      </c>
      <c r="E3411" s="131" t="s">
        <v>12808</v>
      </c>
      <c r="F3411" s="140">
        <v>34.61</v>
      </c>
    </row>
    <row r="3412" spans="2:6">
      <c r="B3412" s="139" t="s">
        <v>22062</v>
      </c>
      <c r="C3412" s="131" t="s">
        <v>12936</v>
      </c>
      <c r="D3412" s="131" t="s">
        <v>22063</v>
      </c>
      <c r="E3412" s="131" t="s">
        <v>12808</v>
      </c>
      <c r="F3412" s="140">
        <v>36.950000000000003</v>
      </c>
    </row>
    <row r="3413" spans="2:6">
      <c r="B3413" s="139" t="s">
        <v>22064</v>
      </c>
      <c r="C3413" s="131" t="s">
        <v>12936</v>
      </c>
      <c r="D3413" s="131" t="s">
        <v>22065</v>
      </c>
      <c r="E3413" s="131" t="s">
        <v>12808</v>
      </c>
      <c r="F3413" s="140">
        <v>36.200000000000003</v>
      </c>
    </row>
    <row r="3414" spans="2:6">
      <c r="B3414" s="139" t="s">
        <v>22066</v>
      </c>
      <c r="C3414" s="131" t="s">
        <v>12936</v>
      </c>
      <c r="D3414" s="131" t="s">
        <v>22067</v>
      </c>
      <c r="E3414" s="131" t="s">
        <v>12808</v>
      </c>
      <c r="F3414" s="140">
        <v>37.94</v>
      </c>
    </row>
    <row r="3415" spans="2:6">
      <c r="B3415" s="139" t="s">
        <v>22068</v>
      </c>
      <c r="C3415" s="131" t="s">
        <v>12936</v>
      </c>
      <c r="D3415" s="131" t="s">
        <v>22069</v>
      </c>
      <c r="E3415" s="131" t="s">
        <v>12808</v>
      </c>
      <c r="F3415" s="140">
        <v>40.840000000000003</v>
      </c>
    </row>
    <row r="3416" spans="2:6">
      <c r="B3416" s="139" t="s">
        <v>22070</v>
      </c>
      <c r="C3416" s="131" t="s">
        <v>12936</v>
      </c>
      <c r="D3416" s="131" t="s">
        <v>22071</v>
      </c>
      <c r="E3416" s="131" t="s">
        <v>12808</v>
      </c>
      <c r="F3416" s="140">
        <v>43.34</v>
      </c>
    </row>
    <row r="3417" spans="2:6">
      <c r="B3417" s="139" t="s">
        <v>22072</v>
      </c>
      <c r="C3417" s="131" t="s">
        <v>12936</v>
      </c>
      <c r="D3417" s="131" t="s">
        <v>22073</v>
      </c>
      <c r="E3417" s="131" t="s">
        <v>12808</v>
      </c>
      <c r="F3417" s="140">
        <v>40</v>
      </c>
    </row>
    <row r="3418" spans="2:6">
      <c r="B3418" s="139" t="s">
        <v>22074</v>
      </c>
      <c r="C3418" s="131" t="s">
        <v>12936</v>
      </c>
      <c r="D3418" s="131" t="s">
        <v>22075</v>
      </c>
      <c r="E3418" s="131" t="s">
        <v>12808</v>
      </c>
      <c r="F3418" s="140">
        <v>41.03</v>
      </c>
    </row>
    <row r="3419" spans="2:6">
      <c r="B3419" s="139" t="s">
        <v>22076</v>
      </c>
      <c r="C3419" s="131" t="s">
        <v>12936</v>
      </c>
      <c r="D3419" s="131" t="s">
        <v>22077</v>
      </c>
      <c r="E3419" s="131" t="s">
        <v>12808</v>
      </c>
      <c r="F3419" s="140">
        <v>43.93</v>
      </c>
    </row>
    <row r="3420" spans="2:6">
      <c r="B3420" s="139" t="s">
        <v>22078</v>
      </c>
      <c r="C3420" s="131" t="s">
        <v>12936</v>
      </c>
      <c r="D3420" s="131" t="s">
        <v>22079</v>
      </c>
      <c r="E3420" s="131" t="s">
        <v>12808</v>
      </c>
      <c r="F3420" s="140">
        <v>46.95</v>
      </c>
    </row>
    <row r="3421" spans="2:6">
      <c r="B3421" s="139" t="s">
        <v>22080</v>
      </c>
      <c r="C3421" s="131" t="s">
        <v>12936</v>
      </c>
      <c r="D3421" s="131" t="s">
        <v>22081</v>
      </c>
      <c r="E3421" s="131" t="s">
        <v>12808</v>
      </c>
      <c r="F3421" s="140">
        <v>49.38</v>
      </c>
    </row>
    <row r="3422" spans="2:6">
      <c r="B3422" s="139" t="s">
        <v>22082</v>
      </c>
      <c r="C3422" s="131" t="s">
        <v>12936</v>
      </c>
      <c r="D3422" s="131" t="s">
        <v>22083</v>
      </c>
      <c r="E3422" s="131" t="s">
        <v>12808</v>
      </c>
      <c r="F3422" s="140">
        <v>43.21</v>
      </c>
    </row>
    <row r="3423" spans="2:6">
      <c r="B3423" s="139" t="s">
        <v>22084</v>
      </c>
      <c r="C3423" s="131" t="s">
        <v>12936</v>
      </c>
      <c r="D3423" s="131" t="s">
        <v>22085</v>
      </c>
      <c r="E3423" s="131" t="s">
        <v>12808</v>
      </c>
      <c r="F3423" s="140">
        <v>45.11</v>
      </c>
    </row>
    <row r="3424" spans="2:6">
      <c r="B3424" s="139" t="s">
        <v>22086</v>
      </c>
      <c r="C3424" s="131" t="s">
        <v>12936</v>
      </c>
      <c r="D3424" s="131" t="s">
        <v>22087</v>
      </c>
      <c r="E3424" s="131" t="s">
        <v>12808</v>
      </c>
      <c r="F3424" s="140">
        <v>47.89</v>
      </c>
    </row>
    <row r="3425" spans="2:6">
      <c r="B3425" s="139" t="s">
        <v>22088</v>
      </c>
      <c r="C3425" s="131" t="s">
        <v>12936</v>
      </c>
      <c r="D3425" s="131" t="s">
        <v>22089</v>
      </c>
      <c r="E3425" s="131" t="s">
        <v>12808</v>
      </c>
      <c r="F3425" s="140">
        <v>50.54</v>
      </c>
    </row>
    <row r="3426" spans="2:6">
      <c r="B3426" s="139" t="s">
        <v>22090</v>
      </c>
      <c r="C3426" s="131" t="s">
        <v>12936</v>
      </c>
      <c r="D3426" s="131" t="s">
        <v>22091</v>
      </c>
      <c r="E3426" s="131" t="s">
        <v>12808</v>
      </c>
      <c r="F3426" s="140">
        <v>53.32</v>
      </c>
    </row>
    <row r="3427" spans="2:6">
      <c r="B3427" s="139" t="s">
        <v>22092</v>
      </c>
      <c r="C3427" s="131" t="s">
        <v>12936</v>
      </c>
      <c r="D3427" s="131" t="s">
        <v>22093</v>
      </c>
      <c r="E3427" s="131" t="s">
        <v>12808</v>
      </c>
      <c r="F3427" s="140">
        <v>46.84</v>
      </c>
    </row>
    <row r="3428" spans="2:6">
      <c r="B3428" s="139" t="s">
        <v>22094</v>
      </c>
      <c r="C3428" s="131" t="s">
        <v>12936</v>
      </c>
      <c r="D3428" s="131" t="s">
        <v>22095</v>
      </c>
      <c r="E3428" s="131" t="s">
        <v>12808</v>
      </c>
      <c r="F3428" s="140">
        <v>49.36</v>
      </c>
    </row>
    <row r="3429" spans="2:6">
      <c r="B3429" s="139" t="s">
        <v>22096</v>
      </c>
      <c r="C3429" s="131" t="s">
        <v>12936</v>
      </c>
      <c r="D3429" s="131" t="s">
        <v>22097</v>
      </c>
      <c r="E3429" s="131" t="s">
        <v>12808</v>
      </c>
      <c r="F3429" s="140">
        <v>51.74</v>
      </c>
    </row>
    <row r="3430" spans="2:6">
      <c r="B3430" s="139" t="s">
        <v>22098</v>
      </c>
      <c r="C3430" s="131" t="s">
        <v>12936</v>
      </c>
      <c r="D3430" s="131" t="s">
        <v>22099</v>
      </c>
      <c r="E3430" s="131" t="s">
        <v>12808</v>
      </c>
      <c r="F3430" s="140">
        <v>54.5</v>
      </c>
    </row>
    <row r="3431" spans="2:6">
      <c r="B3431" s="139" t="s">
        <v>22100</v>
      </c>
      <c r="C3431" s="131" t="s">
        <v>12936</v>
      </c>
      <c r="D3431" s="131" t="s">
        <v>22101</v>
      </c>
      <c r="E3431" s="131" t="s">
        <v>12808</v>
      </c>
      <c r="F3431" s="140">
        <v>57.08</v>
      </c>
    </row>
    <row r="3432" spans="2:6">
      <c r="B3432" s="139" t="s">
        <v>22102</v>
      </c>
      <c r="C3432" s="131" t="s">
        <v>12936</v>
      </c>
      <c r="D3432" s="131" t="s">
        <v>22103</v>
      </c>
      <c r="E3432" s="131" t="s">
        <v>12808</v>
      </c>
      <c r="F3432" s="140">
        <v>34.659999999999997</v>
      </c>
    </row>
    <row r="3433" spans="2:6">
      <c r="B3433" s="139" t="s">
        <v>22104</v>
      </c>
      <c r="C3433" s="131" t="s">
        <v>12936</v>
      </c>
      <c r="D3433" s="131" t="s">
        <v>22105</v>
      </c>
      <c r="E3433" s="131" t="s">
        <v>12808</v>
      </c>
      <c r="F3433" s="140">
        <v>35.11</v>
      </c>
    </row>
    <row r="3434" spans="2:6">
      <c r="B3434" s="139" t="s">
        <v>22106</v>
      </c>
      <c r="C3434" s="131" t="s">
        <v>12936</v>
      </c>
      <c r="D3434" s="131" t="s">
        <v>22107</v>
      </c>
      <c r="E3434" s="131" t="s">
        <v>12941</v>
      </c>
      <c r="F3434" s="140">
        <v>643.27</v>
      </c>
    </row>
    <row r="3435" spans="2:6">
      <c r="B3435" s="139" t="s">
        <v>22108</v>
      </c>
      <c r="C3435" s="131" t="s">
        <v>12936</v>
      </c>
      <c r="D3435" s="131" t="s">
        <v>22109</v>
      </c>
      <c r="E3435" s="131" t="s">
        <v>12941</v>
      </c>
      <c r="F3435" s="140">
        <v>973.61</v>
      </c>
    </row>
    <row r="3436" spans="2:6">
      <c r="B3436" s="139" t="s">
        <v>22110</v>
      </c>
      <c r="C3436" s="131" t="s">
        <v>12936</v>
      </c>
      <c r="D3436" s="131" t="s">
        <v>22111</v>
      </c>
      <c r="E3436" s="131" t="s">
        <v>12941</v>
      </c>
      <c r="F3436" s="140">
        <v>625.89</v>
      </c>
    </row>
    <row r="3437" spans="2:6">
      <c r="B3437" s="139" t="s">
        <v>22112</v>
      </c>
      <c r="C3437" s="131" t="s">
        <v>12936</v>
      </c>
      <c r="D3437" s="131" t="s">
        <v>22113</v>
      </c>
      <c r="E3437" s="131" t="s">
        <v>12941</v>
      </c>
      <c r="F3437" s="140">
        <v>904.06</v>
      </c>
    </row>
    <row r="3438" spans="2:6">
      <c r="B3438" s="139" t="s">
        <v>22114</v>
      </c>
      <c r="C3438" s="131" t="s">
        <v>12936</v>
      </c>
      <c r="D3438" s="131" t="s">
        <v>22115</v>
      </c>
      <c r="E3438" s="131" t="s">
        <v>57</v>
      </c>
      <c r="F3438" s="140">
        <v>97.29</v>
      </c>
    </row>
    <row r="3439" spans="2:6">
      <c r="B3439" s="139" t="s">
        <v>22116</v>
      </c>
      <c r="C3439" s="131" t="s">
        <v>12936</v>
      </c>
      <c r="D3439" s="131" t="s">
        <v>22117</v>
      </c>
      <c r="E3439" s="131" t="s">
        <v>57</v>
      </c>
      <c r="F3439" s="140">
        <v>86.6</v>
      </c>
    </row>
    <row r="3440" spans="2:6">
      <c r="B3440" s="139" t="s">
        <v>22118</v>
      </c>
      <c r="C3440" s="131" t="s">
        <v>12936</v>
      </c>
      <c r="D3440" s="131" t="s">
        <v>22119</v>
      </c>
      <c r="E3440" s="131" t="s">
        <v>12808</v>
      </c>
      <c r="F3440" s="140">
        <v>12.1</v>
      </c>
    </row>
    <row r="3441" spans="2:6">
      <c r="B3441" s="139" t="s">
        <v>22120</v>
      </c>
      <c r="C3441" s="131" t="s">
        <v>12936</v>
      </c>
      <c r="D3441" s="131" t="s">
        <v>22121</v>
      </c>
      <c r="E3441" s="131" t="s">
        <v>12808</v>
      </c>
      <c r="F3441" s="140">
        <v>13</v>
      </c>
    </row>
    <row r="3442" spans="2:6">
      <c r="B3442" s="139" t="s">
        <v>22122</v>
      </c>
      <c r="C3442" s="131" t="s">
        <v>12936</v>
      </c>
      <c r="D3442" s="131" t="s">
        <v>22123</v>
      </c>
      <c r="E3442" s="131" t="s">
        <v>12808</v>
      </c>
      <c r="F3442" s="140">
        <v>5.77</v>
      </c>
    </row>
    <row r="3443" spans="2:6">
      <c r="B3443" s="139" t="s">
        <v>22124</v>
      </c>
      <c r="C3443" s="131" t="s">
        <v>12936</v>
      </c>
      <c r="D3443" s="131" t="s">
        <v>22125</v>
      </c>
      <c r="E3443" s="131" t="s">
        <v>57</v>
      </c>
      <c r="F3443" s="140">
        <v>87.17</v>
      </c>
    </row>
    <row r="3444" spans="2:6">
      <c r="B3444" s="139" t="s">
        <v>22126</v>
      </c>
      <c r="C3444" s="131" t="s">
        <v>12936</v>
      </c>
      <c r="D3444" s="131" t="s">
        <v>22127</v>
      </c>
      <c r="E3444" s="131" t="s">
        <v>57</v>
      </c>
      <c r="F3444" s="140">
        <v>72.17</v>
      </c>
    </row>
    <row r="3445" spans="2:6">
      <c r="B3445" s="139" t="s">
        <v>22128</v>
      </c>
      <c r="C3445" s="131" t="s">
        <v>12936</v>
      </c>
      <c r="D3445" s="131" t="s">
        <v>22129</v>
      </c>
      <c r="E3445" s="131" t="s">
        <v>57</v>
      </c>
      <c r="F3445" s="140">
        <v>74.64</v>
      </c>
    </row>
    <row r="3446" spans="2:6">
      <c r="B3446" s="139" t="s">
        <v>22130</v>
      </c>
      <c r="C3446" s="131" t="s">
        <v>12936</v>
      </c>
      <c r="D3446" s="131" t="s">
        <v>22131</v>
      </c>
      <c r="E3446" s="131" t="s">
        <v>57</v>
      </c>
      <c r="F3446" s="140">
        <v>49.9</v>
      </c>
    </row>
    <row r="3447" spans="2:6">
      <c r="B3447" s="139" t="s">
        <v>22132</v>
      </c>
      <c r="C3447" s="131" t="s">
        <v>12936</v>
      </c>
      <c r="D3447" s="131" t="s">
        <v>22133</v>
      </c>
      <c r="E3447" s="131" t="s">
        <v>12808</v>
      </c>
      <c r="F3447" s="140">
        <v>53.7</v>
      </c>
    </row>
    <row r="3448" spans="2:6">
      <c r="B3448" s="139" t="s">
        <v>22134</v>
      </c>
      <c r="C3448" s="131" t="s">
        <v>12936</v>
      </c>
      <c r="D3448" s="131" t="s">
        <v>22135</v>
      </c>
      <c r="E3448" s="131" t="s">
        <v>12808</v>
      </c>
      <c r="F3448" s="140">
        <v>60.72</v>
      </c>
    </row>
    <row r="3449" spans="2:6">
      <c r="B3449" s="139" t="s">
        <v>22136</v>
      </c>
      <c r="C3449" s="131" t="s">
        <v>12936</v>
      </c>
      <c r="D3449" s="131" t="s">
        <v>22137</v>
      </c>
      <c r="E3449" s="131" t="s">
        <v>12808</v>
      </c>
      <c r="F3449" s="140">
        <v>69.48</v>
      </c>
    </row>
    <row r="3450" spans="2:6">
      <c r="B3450" s="139" t="s">
        <v>22138</v>
      </c>
      <c r="C3450" s="131" t="s">
        <v>12936</v>
      </c>
      <c r="D3450" s="131" t="s">
        <v>22139</v>
      </c>
      <c r="E3450" s="131" t="s">
        <v>12808</v>
      </c>
      <c r="F3450" s="140">
        <v>75</v>
      </c>
    </row>
    <row r="3451" spans="2:6">
      <c r="B3451" s="139" t="s">
        <v>22140</v>
      </c>
      <c r="C3451" s="131" t="s">
        <v>12936</v>
      </c>
      <c r="D3451" s="131" t="s">
        <v>22141</v>
      </c>
      <c r="E3451" s="131" t="s">
        <v>12808</v>
      </c>
      <c r="F3451" s="140">
        <v>106.39</v>
      </c>
    </row>
    <row r="3452" spans="2:6">
      <c r="B3452" s="139" t="s">
        <v>22142</v>
      </c>
      <c r="C3452" s="131" t="s">
        <v>12936</v>
      </c>
      <c r="D3452" s="131" t="s">
        <v>22143</v>
      </c>
      <c r="E3452" s="131" t="s">
        <v>12808</v>
      </c>
      <c r="F3452" s="140">
        <v>35.32</v>
      </c>
    </row>
    <row r="3453" spans="2:6">
      <c r="B3453" s="139" t="s">
        <v>22144</v>
      </c>
      <c r="C3453" s="131" t="s">
        <v>12936</v>
      </c>
      <c r="D3453" s="131" t="s">
        <v>22145</v>
      </c>
      <c r="E3453" s="131" t="s">
        <v>12941</v>
      </c>
      <c r="F3453" s="140">
        <v>23.76</v>
      </c>
    </row>
    <row r="3454" spans="2:6">
      <c r="B3454" s="139" t="s">
        <v>22146</v>
      </c>
      <c r="C3454" s="131" t="s">
        <v>12936</v>
      </c>
      <c r="D3454" s="131" t="s">
        <v>22147</v>
      </c>
      <c r="E3454" s="131" t="s">
        <v>12941</v>
      </c>
      <c r="F3454" s="140">
        <v>76.09</v>
      </c>
    </row>
    <row r="3455" spans="2:6">
      <c r="B3455" s="139" t="s">
        <v>22148</v>
      </c>
      <c r="C3455" s="131" t="s">
        <v>12936</v>
      </c>
      <c r="D3455" s="131" t="s">
        <v>22149</v>
      </c>
      <c r="E3455" s="131" t="s">
        <v>12941</v>
      </c>
      <c r="F3455" s="140">
        <v>125.7</v>
      </c>
    </row>
    <row r="3456" spans="2:6">
      <c r="B3456" s="139" t="s">
        <v>22150</v>
      </c>
      <c r="C3456" s="131" t="s">
        <v>12936</v>
      </c>
      <c r="D3456" s="131" t="s">
        <v>22151</v>
      </c>
      <c r="E3456" s="131" t="s">
        <v>12630</v>
      </c>
      <c r="F3456" s="140">
        <v>4.53</v>
      </c>
    </row>
    <row r="3457" spans="2:6">
      <c r="B3457" s="139" t="s">
        <v>22152</v>
      </c>
      <c r="C3457" s="131" t="s">
        <v>12936</v>
      </c>
      <c r="D3457" s="131" t="s">
        <v>22153</v>
      </c>
      <c r="E3457" s="131" t="s">
        <v>12630</v>
      </c>
      <c r="F3457" s="140">
        <v>7.32</v>
      </c>
    </row>
    <row r="3458" spans="2:6">
      <c r="B3458" s="139" t="s">
        <v>22154</v>
      </c>
      <c r="C3458" s="131" t="s">
        <v>12936</v>
      </c>
      <c r="D3458" s="131" t="s">
        <v>22155</v>
      </c>
      <c r="E3458" s="131" t="s">
        <v>12630</v>
      </c>
      <c r="F3458" s="140">
        <v>8.02</v>
      </c>
    </row>
    <row r="3459" spans="2:6">
      <c r="B3459" s="139" t="s">
        <v>22156</v>
      </c>
      <c r="C3459" s="131" t="s">
        <v>12936</v>
      </c>
      <c r="D3459" s="131" t="s">
        <v>22157</v>
      </c>
      <c r="E3459" s="131" t="s">
        <v>12630</v>
      </c>
      <c r="F3459" s="140">
        <v>6.19</v>
      </c>
    </row>
    <row r="3460" spans="2:6">
      <c r="B3460" s="139" t="s">
        <v>22158</v>
      </c>
      <c r="C3460" s="131" t="s">
        <v>12936</v>
      </c>
      <c r="D3460" s="131" t="s">
        <v>22159</v>
      </c>
      <c r="E3460" s="131" t="s">
        <v>12630</v>
      </c>
      <c r="F3460" s="140">
        <v>4.99</v>
      </c>
    </row>
    <row r="3461" spans="2:6">
      <c r="B3461" s="139" t="s">
        <v>22160</v>
      </c>
      <c r="C3461" s="131" t="s">
        <v>12936</v>
      </c>
      <c r="D3461" s="131" t="s">
        <v>22161</v>
      </c>
      <c r="E3461" s="131" t="s">
        <v>12630</v>
      </c>
      <c r="F3461" s="140">
        <v>6.19</v>
      </c>
    </row>
    <row r="3462" spans="2:6">
      <c r="B3462" s="139" t="s">
        <v>22162</v>
      </c>
      <c r="C3462" s="131" t="s">
        <v>12936</v>
      </c>
      <c r="D3462" s="131" t="s">
        <v>22163</v>
      </c>
      <c r="E3462" s="131" t="s">
        <v>12630</v>
      </c>
      <c r="F3462" s="140">
        <v>8.2200000000000006</v>
      </c>
    </row>
    <row r="3463" spans="2:6">
      <c r="B3463" s="139" t="s">
        <v>22164</v>
      </c>
      <c r="C3463" s="131" t="s">
        <v>12936</v>
      </c>
      <c r="D3463" s="131" t="s">
        <v>22165</v>
      </c>
      <c r="E3463" s="131" t="s">
        <v>12630</v>
      </c>
      <c r="F3463" s="140">
        <v>11.45</v>
      </c>
    </row>
    <row r="3464" spans="2:6">
      <c r="B3464" s="139" t="s">
        <v>22166</v>
      </c>
      <c r="C3464" s="131" t="s">
        <v>12936</v>
      </c>
      <c r="D3464" s="131" t="s">
        <v>22167</v>
      </c>
      <c r="E3464" s="131" t="s">
        <v>12808</v>
      </c>
      <c r="F3464" s="140">
        <v>2779.68</v>
      </c>
    </row>
    <row r="3465" spans="2:6">
      <c r="B3465" s="139" t="s">
        <v>22168</v>
      </c>
      <c r="C3465" s="131" t="s">
        <v>12936</v>
      </c>
      <c r="D3465" s="131" t="s">
        <v>22169</v>
      </c>
      <c r="E3465" s="131" t="s">
        <v>12941</v>
      </c>
      <c r="F3465" s="140">
        <v>4897.0200000000004</v>
      </c>
    </row>
    <row r="3466" spans="2:6">
      <c r="B3466" s="139" t="s">
        <v>22170</v>
      </c>
      <c r="C3466" s="131" t="s">
        <v>12936</v>
      </c>
      <c r="D3466" s="131" t="s">
        <v>22171</v>
      </c>
      <c r="E3466" s="131" t="s">
        <v>12808</v>
      </c>
      <c r="F3466" s="140">
        <v>4186.28</v>
      </c>
    </row>
    <row r="3467" spans="2:6">
      <c r="B3467" s="139" t="s">
        <v>22172</v>
      </c>
      <c r="C3467" s="131" t="s">
        <v>12936</v>
      </c>
      <c r="D3467" s="131" t="s">
        <v>22173</v>
      </c>
      <c r="E3467" s="131" t="s">
        <v>12941</v>
      </c>
      <c r="F3467" s="140">
        <v>7403.61</v>
      </c>
    </row>
    <row r="3468" spans="2:6">
      <c r="B3468" s="139" t="s">
        <v>22174</v>
      </c>
      <c r="C3468" s="131" t="s">
        <v>12936</v>
      </c>
      <c r="D3468" s="131" t="s">
        <v>22175</v>
      </c>
      <c r="E3468" s="131" t="s">
        <v>12941</v>
      </c>
      <c r="F3468" s="140">
        <v>1008.71</v>
      </c>
    </row>
    <row r="3469" spans="2:6">
      <c r="B3469" s="139" t="s">
        <v>22176</v>
      </c>
      <c r="C3469" s="131" t="s">
        <v>12936</v>
      </c>
      <c r="D3469" s="131" t="s">
        <v>22177</v>
      </c>
      <c r="E3469" s="131" t="s">
        <v>12941</v>
      </c>
      <c r="F3469" s="140">
        <v>1371.76</v>
      </c>
    </row>
    <row r="3470" spans="2:6">
      <c r="B3470" s="139" t="s">
        <v>22178</v>
      </c>
      <c r="C3470" s="131" t="s">
        <v>12936</v>
      </c>
      <c r="D3470" s="131" t="s">
        <v>22179</v>
      </c>
      <c r="E3470" s="131" t="s">
        <v>57</v>
      </c>
      <c r="F3470" s="140">
        <v>137.28</v>
      </c>
    </row>
    <row r="3471" spans="2:6">
      <c r="B3471" s="139" t="s">
        <v>22180</v>
      </c>
      <c r="C3471" s="131" t="s">
        <v>12936</v>
      </c>
      <c r="D3471" s="131" t="s">
        <v>22181</v>
      </c>
      <c r="E3471" s="131" t="s">
        <v>12808</v>
      </c>
      <c r="F3471" s="140">
        <v>275.12</v>
      </c>
    </row>
    <row r="3472" spans="2:6">
      <c r="B3472" s="139" t="s">
        <v>22182</v>
      </c>
      <c r="C3472" s="131"/>
      <c r="D3472" s="131"/>
      <c r="E3472" s="131"/>
      <c r="F3472" s="140"/>
    </row>
    <row r="3473" spans="2:6">
      <c r="B3473" s="139" t="s">
        <v>22183</v>
      </c>
      <c r="C3473" s="131" t="s">
        <v>12936</v>
      </c>
      <c r="D3473" s="131" t="s">
        <v>22184</v>
      </c>
      <c r="E3473" s="131" t="s">
        <v>12630</v>
      </c>
      <c r="F3473" s="140">
        <v>3.84</v>
      </c>
    </row>
    <row r="3474" spans="2:6">
      <c r="B3474" s="139" t="s">
        <v>22185</v>
      </c>
      <c r="C3474" s="131" t="s">
        <v>12936</v>
      </c>
      <c r="D3474" s="131" t="s">
        <v>22186</v>
      </c>
      <c r="E3474" s="131" t="s">
        <v>12630</v>
      </c>
      <c r="F3474" s="140">
        <v>4.63</v>
      </c>
    </row>
    <row r="3475" spans="2:6">
      <c r="B3475" s="139" t="s">
        <v>22187</v>
      </c>
      <c r="C3475" s="131" t="s">
        <v>12936</v>
      </c>
      <c r="D3475" s="131" t="s">
        <v>22188</v>
      </c>
      <c r="E3475" s="131" t="s">
        <v>57</v>
      </c>
      <c r="F3475" s="140">
        <v>43.32</v>
      </c>
    </row>
    <row r="3476" spans="2:6">
      <c r="B3476" s="139" t="s">
        <v>22189</v>
      </c>
      <c r="C3476" s="131" t="s">
        <v>12936</v>
      </c>
      <c r="D3476" s="131" t="s">
        <v>22190</v>
      </c>
      <c r="E3476" s="131" t="s">
        <v>57</v>
      </c>
      <c r="F3476" s="140">
        <v>49.52</v>
      </c>
    </row>
    <row r="3477" spans="2:6">
      <c r="B3477" s="139" t="s">
        <v>22191</v>
      </c>
      <c r="C3477" s="131" t="s">
        <v>22192</v>
      </c>
      <c r="D3477" s="131" t="s">
        <v>22193</v>
      </c>
      <c r="E3477" s="131" t="s">
        <v>12630</v>
      </c>
      <c r="F3477" s="140">
        <v>0.81</v>
      </c>
    </row>
    <row r="3478" spans="2:6">
      <c r="B3478" s="139" t="s">
        <v>22194</v>
      </c>
      <c r="C3478" s="131" t="s">
        <v>22195</v>
      </c>
      <c r="D3478" s="131" t="s">
        <v>22196</v>
      </c>
      <c r="E3478" s="131" t="s">
        <v>12630</v>
      </c>
      <c r="F3478" s="140">
        <v>0.85</v>
      </c>
    </row>
    <row r="3479" spans="2:6">
      <c r="B3479" s="139" t="s">
        <v>22197</v>
      </c>
      <c r="C3479" s="131" t="s">
        <v>22198</v>
      </c>
      <c r="D3479" s="131" t="s">
        <v>22199</v>
      </c>
      <c r="E3479" s="131" t="s">
        <v>12630</v>
      </c>
      <c r="F3479" s="140">
        <v>0.84</v>
      </c>
    </row>
    <row r="3480" spans="2:6">
      <c r="B3480" s="139" t="s">
        <v>22200</v>
      </c>
      <c r="C3480" s="131" t="s">
        <v>12936</v>
      </c>
      <c r="D3480" s="131" t="s">
        <v>22201</v>
      </c>
      <c r="E3480" s="131" t="s">
        <v>57</v>
      </c>
      <c r="F3480" s="140">
        <v>5.76</v>
      </c>
    </row>
    <row r="3481" spans="2:6">
      <c r="B3481" s="139" t="s">
        <v>22202</v>
      </c>
      <c r="C3481" s="131" t="s">
        <v>22203</v>
      </c>
      <c r="D3481" s="131" t="s">
        <v>22204</v>
      </c>
      <c r="E3481" s="131" t="s">
        <v>57</v>
      </c>
      <c r="F3481" s="140">
        <v>10.39</v>
      </c>
    </row>
    <row r="3482" spans="2:6">
      <c r="B3482" s="139" t="s">
        <v>22205</v>
      </c>
      <c r="C3482" s="131" t="s">
        <v>12936</v>
      </c>
      <c r="D3482" s="131" t="s">
        <v>22206</v>
      </c>
      <c r="E3482" s="131" t="s">
        <v>57</v>
      </c>
      <c r="F3482" s="140">
        <v>22</v>
      </c>
    </row>
    <row r="3483" spans="2:6">
      <c r="B3483" s="139" t="s">
        <v>22207</v>
      </c>
      <c r="C3483" s="131" t="s">
        <v>12936</v>
      </c>
      <c r="D3483" s="131" t="s">
        <v>22208</v>
      </c>
      <c r="E3483" s="131" t="s">
        <v>57</v>
      </c>
      <c r="F3483" s="140">
        <v>13.92</v>
      </c>
    </row>
    <row r="3484" spans="2:6">
      <c r="B3484" s="139" t="s">
        <v>22209</v>
      </c>
      <c r="C3484" s="131" t="s">
        <v>12936</v>
      </c>
      <c r="D3484" s="131" t="s">
        <v>22210</v>
      </c>
      <c r="E3484" s="131" t="s">
        <v>57</v>
      </c>
      <c r="F3484" s="140">
        <v>14.29</v>
      </c>
    </row>
    <row r="3485" spans="2:6">
      <c r="B3485" s="139" t="s">
        <v>22211</v>
      </c>
      <c r="C3485" s="131" t="s">
        <v>22212</v>
      </c>
      <c r="D3485" s="131" t="s">
        <v>22213</v>
      </c>
      <c r="E3485" s="131" t="s">
        <v>57</v>
      </c>
      <c r="F3485" s="140">
        <v>14.69</v>
      </c>
    </row>
    <row r="3486" spans="2:6">
      <c r="B3486" s="139" t="s">
        <v>22214</v>
      </c>
      <c r="C3486" s="131" t="s">
        <v>12936</v>
      </c>
      <c r="D3486" s="131" t="s">
        <v>22215</v>
      </c>
      <c r="E3486" s="131" t="s">
        <v>57</v>
      </c>
      <c r="F3486" s="140">
        <v>15.07</v>
      </c>
    </row>
    <row r="3487" spans="2:6">
      <c r="B3487" s="139" t="s">
        <v>22216</v>
      </c>
      <c r="C3487" s="131" t="s">
        <v>12936</v>
      </c>
      <c r="D3487" s="131" t="s">
        <v>22217</v>
      </c>
      <c r="E3487" s="131" t="s">
        <v>57</v>
      </c>
      <c r="F3487" s="140">
        <v>15.54</v>
      </c>
    </row>
    <row r="3488" spans="2:6">
      <c r="B3488" s="139" t="s">
        <v>22218</v>
      </c>
      <c r="C3488" s="131" t="s">
        <v>22219</v>
      </c>
      <c r="D3488" s="131" t="s">
        <v>22220</v>
      </c>
      <c r="E3488" s="131" t="s">
        <v>57</v>
      </c>
      <c r="F3488" s="140">
        <v>13.92</v>
      </c>
    </row>
    <row r="3489" spans="2:6">
      <c r="B3489" s="139" t="s">
        <v>22221</v>
      </c>
      <c r="C3489" s="131" t="s">
        <v>12936</v>
      </c>
      <c r="D3489" s="131" t="s">
        <v>22222</v>
      </c>
      <c r="E3489" s="131" t="s">
        <v>57</v>
      </c>
      <c r="F3489" s="140">
        <v>14.29</v>
      </c>
    </row>
    <row r="3490" spans="2:6">
      <c r="B3490" s="139" t="s">
        <v>22223</v>
      </c>
      <c r="C3490" s="131" t="s">
        <v>12936</v>
      </c>
      <c r="D3490" s="131" t="s">
        <v>22224</v>
      </c>
      <c r="E3490" s="131" t="s">
        <v>57</v>
      </c>
      <c r="F3490" s="140">
        <v>14.69</v>
      </c>
    </row>
    <row r="3491" spans="2:6">
      <c r="B3491" s="139" t="s">
        <v>22225</v>
      </c>
      <c r="C3491" s="131" t="s">
        <v>12936</v>
      </c>
      <c r="D3491" s="131" t="s">
        <v>22226</v>
      </c>
      <c r="E3491" s="131" t="s">
        <v>57</v>
      </c>
      <c r="F3491" s="140">
        <v>15.54</v>
      </c>
    </row>
    <row r="3492" spans="2:6">
      <c r="B3492" s="139" t="s">
        <v>22227</v>
      </c>
      <c r="C3492" s="131" t="s">
        <v>12936</v>
      </c>
      <c r="D3492" s="131" t="s">
        <v>22228</v>
      </c>
      <c r="E3492" s="131" t="s">
        <v>57</v>
      </c>
      <c r="F3492" s="140">
        <v>17.690000000000001</v>
      </c>
    </row>
    <row r="3493" spans="2:6">
      <c r="B3493" s="139" t="s">
        <v>22229</v>
      </c>
      <c r="C3493" s="131" t="s">
        <v>12936</v>
      </c>
      <c r="D3493" s="131" t="s">
        <v>22230</v>
      </c>
      <c r="E3493" s="131" t="s">
        <v>57</v>
      </c>
      <c r="F3493" s="140">
        <v>17.95</v>
      </c>
    </row>
    <row r="3494" spans="2:6">
      <c r="B3494" s="139" t="s">
        <v>22231</v>
      </c>
      <c r="C3494" s="131" t="s">
        <v>12936</v>
      </c>
      <c r="D3494" s="131" t="s">
        <v>22232</v>
      </c>
      <c r="E3494" s="131" t="s">
        <v>57</v>
      </c>
      <c r="F3494" s="140">
        <v>14.11</v>
      </c>
    </row>
    <row r="3495" spans="2:6">
      <c r="B3495" s="139" t="s">
        <v>22233</v>
      </c>
      <c r="C3495" s="131" t="s">
        <v>12936</v>
      </c>
      <c r="D3495" s="131" t="s">
        <v>22234</v>
      </c>
      <c r="E3495" s="131" t="s">
        <v>57</v>
      </c>
      <c r="F3495" s="140">
        <v>16.52</v>
      </c>
    </row>
    <row r="3496" spans="2:6">
      <c r="B3496" s="139" t="s">
        <v>22235</v>
      </c>
      <c r="C3496" s="131" t="s">
        <v>12936</v>
      </c>
      <c r="D3496" s="131" t="s">
        <v>22236</v>
      </c>
      <c r="E3496" s="131" t="s">
        <v>57</v>
      </c>
      <c r="F3496" s="140">
        <v>16.809999999999999</v>
      </c>
    </row>
    <row r="3497" spans="2:6">
      <c r="B3497" s="139" t="s">
        <v>22237</v>
      </c>
      <c r="C3497" s="131" t="s">
        <v>12936</v>
      </c>
      <c r="D3497" s="131" t="s">
        <v>22238</v>
      </c>
      <c r="E3497" s="131" t="s">
        <v>57</v>
      </c>
      <c r="F3497" s="140">
        <v>36.46</v>
      </c>
    </row>
    <row r="3498" spans="2:6">
      <c r="B3498" s="139" t="s">
        <v>22239</v>
      </c>
      <c r="C3498" s="131" t="s">
        <v>12936</v>
      </c>
      <c r="D3498" s="131" t="s">
        <v>22240</v>
      </c>
      <c r="E3498" s="131" t="s">
        <v>57</v>
      </c>
      <c r="F3498" s="140">
        <v>28.52</v>
      </c>
    </row>
    <row r="3499" spans="2:6">
      <c r="B3499" s="139" t="s">
        <v>22241</v>
      </c>
      <c r="C3499" s="131" t="s">
        <v>12936</v>
      </c>
      <c r="D3499" s="131" t="s">
        <v>22242</v>
      </c>
      <c r="E3499" s="131" t="s">
        <v>57</v>
      </c>
      <c r="F3499" s="140">
        <v>37.04</v>
      </c>
    </row>
    <row r="3500" spans="2:6">
      <c r="B3500" s="139" t="s">
        <v>22243</v>
      </c>
      <c r="C3500" s="131" t="s">
        <v>12936</v>
      </c>
      <c r="D3500" s="131" t="s">
        <v>22244</v>
      </c>
      <c r="E3500" s="131" t="s">
        <v>57</v>
      </c>
      <c r="F3500" s="140">
        <v>38.69</v>
      </c>
    </row>
    <row r="3501" spans="2:6">
      <c r="B3501" s="139" t="s">
        <v>22245</v>
      </c>
      <c r="C3501" s="131" t="s">
        <v>12936</v>
      </c>
      <c r="D3501" s="131" t="s">
        <v>22246</v>
      </c>
      <c r="E3501" s="131" t="s">
        <v>57</v>
      </c>
      <c r="F3501" s="140">
        <v>70.040000000000006</v>
      </c>
    </row>
    <row r="3502" spans="2:6">
      <c r="B3502" s="139" t="s">
        <v>22247</v>
      </c>
      <c r="C3502" s="131" t="s">
        <v>12936</v>
      </c>
      <c r="D3502" s="131" t="s">
        <v>22248</v>
      </c>
      <c r="E3502" s="131" t="s">
        <v>57</v>
      </c>
      <c r="F3502" s="140">
        <v>68.67</v>
      </c>
    </row>
    <row r="3503" spans="2:6">
      <c r="B3503" s="139" t="s">
        <v>22249</v>
      </c>
      <c r="C3503" s="131" t="s">
        <v>12936</v>
      </c>
      <c r="D3503" s="131" t="s">
        <v>22250</v>
      </c>
      <c r="E3503" s="131" t="s">
        <v>57</v>
      </c>
      <c r="F3503" s="140">
        <v>100.12</v>
      </c>
    </row>
    <row r="3504" spans="2:6">
      <c r="B3504" s="139" t="s">
        <v>22251</v>
      </c>
      <c r="C3504" s="131" t="s">
        <v>12936</v>
      </c>
      <c r="D3504" s="131" t="s">
        <v>22252</v>
      </c>
      <c r="E3504" s="131" t="s">
        <v>57</v>
      </c>
      <c r="F3504" s="140">
        <v>100.41</v>
      </c>
    </row>
    <row r="3505" spans="2:6">
      <c r="B3505" s="139" t="s">
        <v>22253</v>
      </c>
      <c r="C3505" s="131" t="s">
        <v>12936</v>
      </c>
      <c r="D3505" s="131" t="s">
        <v>22254</v>
      </c>
      <c r="E3505" s="131" t="s">
        <v>12630</v>
      </c>
      <c r="F3505" s="140">
        <v>0.27</v>
      </c>
    </row>
    <row r="3506" spans="2:6">
      <c r="B3506" s="139" t="s">
        <v>22255</v>
      </c>
      <c r="C3506" s="131" t="s">
        <v>22256</v>
      </c>
      <c r="D3506" s="131" t="s">
        <v>22257</v>
      </c>
      <c r="E3506" s="131" t="s">
        <v>12630</v>
      </c>
      <c r="F3506" s="140">
        <v>5.38</v>
      </c>
    </row>
    <row r="3507" spans="2:6">
      <c r="B3507" s="139" t="s">
        <v>22258</v>
      </c>
      <c r="C3507" s="131" t="s">
        <v>12936</v>
      </c>
      <c r="D3507" s="131" t="s">
        <v>22259</v>
      </c>
      <c r="E3507" s="131" t="s">
        <v>12630</v>
      </c>
      <c r="F3507" s="140">
        <v>0.18</v>
      </c>
    </row>
    <row r="3508" spans="2:6">
      <c r="B3508" s="139" t="s">
        <v>22260</v>
      </c>
      <c r="C3508" s="131" t="s">
        <v>22261</v>
      </c>
      <c r="D3508" s="131" t="s">
        <v>22262</v>
      </c>
      <c r="E3508" s="131" t="s">
        <v>12630</v>
      </c>
      <c r="F3508" s="140">
        <v>1.1399999999999999</v>
      </c>
    </row>
    <row r="3509" spans="2:6">
      <c r="B3509" s="139" t="s">
        <v>22263</v>
      </c>
      <c r="C3509" s="131" t="s">
        <v>12936</v>
      </c>
      <c r="D3509" s="131" t="s">
        <v>22264</v>
      </c>
      <c r="E3509" s="131" t="s">
        <v>12630</v>
      </c>
      <c r="F3509" s="140">
        <v>2.41</v>
      </c>
    </row>
    <row r="3510" spans="2:6">
      <c r="B3510" s="139" t="s">
        <v>22265</v>
      </c>
      <c r="C3510" s="131" t="s">
        <v>12936</v>
      </c>
      <c r="D3510" s="131" t="s">
        <v>22266</v>
      </c>
      <c r="E3510" s="131" t="s">
        <v>12630</v>
      </c>
      <c r="F3510" s="140">
        <v>5.34</v>
      </c>
    </row>
    <row r="3511" spans="2:6">
      <c r="B3511" s="139" t="s">
        <v>22267</v>
      </c>
      <c r="C3511" s="131" t="s">
        <v>12936</v>
      </c>
      <c r="D3511" s="131" t="s">
        <v>22268</v>
      </c>
      <c r="E3511" s="131" t="s">
        <v>12630</v>
      </c>
      <c r="F3511" s="140">
        <v>4.12</v>
      </c>
    </row>
    <row r="3512" spans="2:6">
      <c r="B3512" s="139" t="s">
        <v>22269</v>
      </c>
      <c r="C3512" s="131" t="s">
        <v>22270</v>
      </c>
      <c r="D3512" s="131" t="s">
        <v>22271</v>
      </c>
      <c r="E3512" s="131" t="s">
        <v>12630</v>
      </c>
      <c r="F3512" s="140">
        <v>8.75</v>
      </c>
    </row>
    <row r="3513" spans="2:6">
      <c r="B3513" s="139" t="s">
        <v>22272</v>
      </c>
      <c r="C3513" s="131" t="s">
        <v>12936</v>
      </c>
      <c r="D3513" s="131" t="s">
        <v>22273</v>
      </c>
      <c r="E3513" s="131" t="s">
        <v>12630</v>
      </c>
      <c r="F3513" s="140">
        <v>4.0199999999999996</v>
      </c>
    </row>
    <row r="3514" spans="2:6">
      <c r="B3514" s="139" t="s">
        <v>22274</v>
      </c>
      <c r="C3514" s="131" t="s">
        <v>12936</v>
      </c>
      <c r="D3514" s="131" t="s">
        <v>22275</v>
      </c>
      <c r="E3514" s="131" t="s">
        <v>12630</v>
      </c>
      <c r="F3514" s="140">
        <v>5.53</v>
      </c>
    </row>
    <row r="3515" spans="2:6">
      <c r="B3515" s="139" t="s">
        <v>22276</v>
      </c>
      <c r="C3515" s="131" t="s">
        <v>12936</v>
      </c>
      <c r="D3515" s="131" t="s">
        <v>22277</v>
      </c>
      <c r="E3515" s="131" t="s">
        <v>12630</v>
      </c>
      <c r="F3515" s="140">
        <v>0.74</v>
      </c>
    </row>
    <row r="3516" spans="2:6">
      <c r="B3516" s="139" t="s">
        <v>22278</v>
      </c>
      <c r="C3516" s="131" t="s">
        <v>12936</v>
      </c>
      <c r="D3516" s="131" t="s">
        <v>22279</v>
      </c>
      <c r="E3516" s="131" t="s">
        <v>57</v>
      </c>
      <c r="F3516" s="140">
        <v>216.56</v>
      </c>
    </row>
    <row r="3517" spans="2:6">
      <c r="B3517" s="139" t="s">
        <v>22280</v>
      </c>
      <c r="C3517" s="131" t="s">
        <v>22281</v>
      </c>
      <c r="D3517" s="131" t="s">
        <v>22282</v>
      </c>
      <c r="E3517" s="131" t="s">
        <v>57</v>
      </c>
      <c r="F3517" s="140">
        <v>628.36</v>
      </c>
    </row>
    <row r="3518" spans="2:6">
      <c r="B3518" s="139" t="s">
        <v>22283</v>
      </c>
      <c r="C3518" s="131" t="s">
        <v>12936</v>
      </c>
      <c r="D3518" s="131" t="s">
        <v>22284</v>
      </c>
      <c r="E3518" s="131" t="s">
        <v>57</v>
      </c>
      <c r="F3518" s="140">
        <v>229.17</v>
      </c>
    </row>
    <row r="3519" spans="2:6">
      <c r="B3519" s="139" t="s">
        <v>22285</v>
      </c>
      <c r="C3519" s="131" t="s">
        <v>12936</v>
      </c>
      <c r="D3519" s="131" t="s">
        <v>22286</v>
      </c>
      <c r="E3519" s="131" t="s">
        <v>57</v>
      </c>
      <c r="F3519" s="140">
        <v>176.08</v>
      </c>
    </row>
    <row r="3520" spans="2:6">
      <c r="B3520" s="139" t="s">
        <v>22287</v>
      </c>
      <c r="C3520" s="131" t="s">
        <v>12936</v>
      </c>
      <c r="D3520" s="131" t="s">
        <v>22288</v>
      </c>
      <c r="E3520" s="131" t="s">
        <v>22289</v>
      </c>
      <c r="F3520" s="140">
        <v>73.37</v>
      </c>
    </row>
    <row r="3521" spans="2:6">
      <c r="B3521" s="139" t="s">
        <v>22290</v>
      </c>
      <c r="C3521" s="131" t="s">
        <v>12936</v>
      </c>
      <c r="D3521" s="131" t="s">
        <v>22291</v>
      </c>
      <c r="E3521" s="131" t="s">
        <v>12630</v>
      </c>
      <c r="F3521" s="140">
        <v>1.76</v>
      </c>
    </row>
    <row r="3522" spans="2:6">
      <c r="B3522" s="139" t="s">
        <v>22292</v>
      </c>
      <c r="C3522" s="131" t="s">
        <v>12936</v>
      </c>
      <c r="D3522" s="131" t="s">
        <v>22293</v>
      </c>
      <c r="E3522" s="131" t="s">
        <v>12630</v>
      </c>
      <c r="F3522" s="140">
        <v>2.2599999999999998</v>
      </c>
    </row>
    <row r="3523" spans="2:6">
      <c r="B3523" s="139" t="s">
        <v>22294</v>
      </c>
      <c r="C3523" s="131" t="s">
        <v>12936</v>
      </c>
      <c r="D3523" s="131" t="s">
        <v>22295</v>
      </c>
      <c r="E3523" s="131" t="s">
        <v>57</v>
      </c>
      <c r="F3523" s="140">
        <v>117.51</v>
      </c>
    </row>
    <row r="3524" spans="2:6">
      <c r="B3524" s="139" t="s">
        <v>22296</v>
      </c>
      <c r="C3524" s="131" t="s">
        <v>12936</v>
      </c>
      <c r="D3524" s="131" t="s">
        <v>22297</v>
      </c>
      <c r="E3524" s="131" t="s">
        <v>57</v>
      </c>
      <c r="F3524" s="140">
        <v>85.57</v>
      </c>
    </row>
    <row r="3525" spans="2:6">
      <c r="B3525" s="139" t="s">
        <v>22298</v>
      </c>
      <c r="C3525" s="131" t="s">
        <v>22299</v>
      </c>
      <c r="D3525" s="131" t="s">
        <v>22300</v>
      </c>
      <c r="E3525" s="131" t="s">
        <v>57</v>
      </c>
      <c r="F3525" s="140">
        <v>461.17</v>
      </c>
    </row>
    <row r="3526" spans="2:6">
      <c r="B3526" s="139" t="s">
        <v>22301</v>
      </c>
      <c r="C3526" s="131" t="s">
        <v>12936</v>
      </c>
      <c r="D3526" s="131" t="s">
        <v>22302</v>
      </c>
      <c r="E3526" s="131" t="s">
        <v>12630</v>
      </c>
      <c r="F3526" s="140">
        <v>1.38</v>
      </c>
    </row>
    <row r="3527" spans="2:6">
      <c r="B3527" s="139" t="s">
        <v>22303</v>
      </c>
      <c r="C3527" s="131" t="s">
        <v>12936</v>
      </c>
      <c r="D3527" s="131" t="s">
        <v>22304</v>
      </c>
      <c r="E3527" s="131" t="s">
        <v>12630</v>
      </c>
      <c r="F3527" s="140">
        <v>3.36</v>
      </c>
    </row>
    <row r="3528" spans="2:6">
      <c r="B3528" s="139" t="s">
        <v>22305</v>
      </c>
      <c r="C3528" s="131" t="s">
        <v>12936</v>
      </c>
      <c r="D3528" s="131" t="s">
        <v>22306</v>
      </c>
      <c r="E3528" s="131" t="s">
        <v>12630</v>
      </c>
      <c r="F3528" s="140">
        <v>2.63</v>
      </c>
    </row>
    <row r="3529" spans="2:6">
      <c r="B3529" s="139" t="s">
        <v>22307</v>
      </c>
      <c r="C3529" s="131" t="s">
        <v>12936</v>
      </c>
      <c r="D3529" s="131" t="s">
        <v>22308</v>
      </c>
      <c r="E3529" s="131" t="s">
        <v>12630</v>
      </c>
      <c r="F3529" s="140">
        <v>5.51</v>
      </c>
    </row>
    <row r="3530" spans="2:6">
      <c r="B3530" s="139" t="s">
        <v>22309</v>
      </c>
      <c r="C3530" s="131" t="s">
        <v>12936</v>
      </c>
      <c r="D3530" s="131" t="s">
        <v>22310</v>
      </c>
      <c r="E3530" s="131" t="s">
        <v>22289</v>
      </c>
      <c r="F3530" s="140">
        <v>11.48</v>
      </c>
    </row>
    <row r="3531" spans="2:6">
      <c r="B3531" s="139" t="s">
        <v>22311</v>
      </c>
      <c r="C3531" s="131" t="s">
        <v>22312</v>
      </c>
      <c r="D3531" s="131" t="s">
        <v>22313</v>
      </c>
      <c r="E3531" s="131" t="s">
        <v>12630</v>
      </c>
      <c r="F3531" s="140">
        <v>20.440000000000001</v>
      </c>
    </row>
    <row r="3532" spans="2:6">
      <c r="B3532" s="139" t="s">
        <v>22314</v>
      </c>
      <c r="C3532" s="131" t="s">
        <v>22315</v>
      </c>
      <c r="D3532" s="131" t="s">
        <v>22316</v>
      </c>
      <c r="E3532" s="131" t="s">
        <v>12630</v>
      </c>
      <c r="F3532" s="140">
        <v>35.19</v>
      </c>
    </row>
    <row r="3533" spans="2:6">
      <c r="B3533" s="139" t="s">
        <v>22317</v>
      </c>
      <c r="C3533" s="131" t="s">
        <v>12936</v>
      </c>
      <c r="D3533" s="131" t="s">
        <v>22318</v>
      </c>
      <c r="E3533" s="131" t="s">
        <v>57</v>
      </c>
      <c r="F3533" s="140">
        <v>6.32</v>
      </c>
    </row>
    <row r="3534" spans="2:6">
      <c r="B3534" s="139" t="s">
        <v>22319</v>
      </c>
      <c r="C3534" s="131" t="s">
        <v>12936</v>
      </c>
      <c r="D3534" s="131" t="s">
        <v>22320</v>
      </c>
      <c r="E3534" s="131" t="s">
        <v>12630</v>
      </c>
      <c r="F3534" s="140">
        <v>0.39</v>
      </c>
    </row>
    <row r="3535" spans="2:6">
      <c r="B3535" s="139" t="s">
        <v>22321</v>
      </c>
      <c r="C3535" s="131" t="s">
        <v>12936</v>
      </c>
      <c r="D3535" s="131" t="s">
        <v>22322</v>
      </c>
      <c r="E3535" s="131" t="s">
        <v>12630</v>
      </c>
      <c r="F3535" s="140">
        <v>0.73</v>
      </c>
    </row>
    <row r="3536" spans="2:6">
      <c r="B3536" s="139" t="s">
        <v>22323</v>
      </c>
      <c r="C3536" s="131" t="s">
        <v>12936</v>
      </c>
      <c r="D3536" s="131" t="s">
        <v>22324</v>
      </c>
      <c r="E3536" s="131" t="s">
        <v>57</v>
      </c>
      <c r="F3536" s="140">
        <v>6.73</v>
      </c>
    </row>
    <row r="3537" spans="2:6">
      <c r="B3537" s="139" t="s">
        <v>22325</v>
      </c>
      <c r="C3537" s="131"/>
      <c r="D3537" s="131"/>
      <c r="E3537" s="131"/>
      <c r="F3537" s="140"/>
    </row>
    <row r="3538" spans="2:6">
      <c r="B3538" s="139" t="s">
        <v>22326</v>
      </c>
      <c r="C3538" s="131" t="s">
        <v>12936</v>
      </c>
      <c r="D3538" s="131" t="s">
        <v>22327</v>
      </c>
      <c r="E3538" s="131" t="s">
        <v>12808</v>
      </c>
      <c r="F3538" s="140">
        <v>22.75</v>
      </c>
    </row>
    <row r="3539" spans="2:6">
      <c r="B3539" s="139" t="s">
        <v>22328</v>
      </c>
      <c r="C3539" s="131" t="s">
        <v>12936</v>
      </c>
      <c r="D3539" s="131" t="s">
        <v>22329</v>
      </c>
      <c r="E3539" s="131" t="s">
        <v>12630</v>
      </c>
      <c r="F3539" s="140">
        <v>9.56</v>
      </c>
    </row>
    <row r="3540" spans="2:6">
      <c r="B3540" s="139" t="s">
        <v>22330</v>
      </c>
      <c r="C3540" s="131" t="s">
        <v>12936</v>
      </c>
      <c r="D3540" s="131" t="s">
        <v>22331</v>
      </c>
      <c r="E3540" s="131" t="s">
        <v>12630</v>
      </c>
      <c r="F3540" s="140">
        <v>11.48</v>
      </c>
    </row>
    <row r="3541" spans="2:6">
      <c r="B3541" s="139" t="s">
        <v>22332</v>
      </c>
      <c r="C3541" s="131"/>
      <c r="D3541" s="131"/>
      <c r="E3541" s="131"/>
      <c r="F3541" s="140"/>
    </row>
    <row r="3542" spans="2:6">
      <c r="B3542" s="139" t="s">
        <v>22333</v>
      </c>
      <c r="C3542" s="131" t="s">
        <v>22334</v>
      </c>
      <c r="D3542" s="131" t="s">
        <v>22335</v>
      </c>
      <c r="E3542" s="131" t="s">
        <v>12941</v>
      </c>
      <c r="F3542" s="140">
        <v>23.84</v>
      </c>
    </row>
    <row r="3543" spans="2:6">
      <c r="B3543" s="139" t="s">
        <v>22336</v>
      </c>
      <c r="C3543" s="131" t="s">
        <v>22337</v>
      </c>
      <c r="D3543" s="131" t="s">
        <v>22338</v>
      </c>
      <c r="E3543" s="131" t="s">
        <v>12941</v>
      </c>
      <c r="F3543" s="140">
        <v>22.56</v>
      </c>
    </row>
    <row r="3544" spans="2:6">
      <c r="B3544" s="139" t="s">
        <v>22339</v>
      </c>
      <c r="C3544" s="131" t="s">
        <v>22340</v>
      </c>
      <c r="D3544" s="131" t="s">
        <v>22341</v>
      </c>
      <c r="E3544" s="131" t="s">
        <v>12941</v>
      </c>
      <c r="F3544" s="140">
        <v>14.01</v>
      </c>
    </row>
    <row r="3545" spans="2:6">
      <c r="B3545" s="139" t="s">
        <v>22342</v>
      </c>
      <c r="C3545" s="131" t="s">
        <v>22343</v>
      </c>
      <c r="D3545" s="131" t="s">
        <v>22344</v>
      </c>
      <c r="E3545" s="131" t="s">
        <v>12941</v>
      </c>
      <c r="F3545" s="140">
        <v>11.52</v>
      </c>
    </row>
    <row r="3546" spans="2:6">
      <c r="B3546" s="139" t="s">
        <v>22345</v>
      </c>
      <c r="C3546" s="131" t="s">
        <v>12936</v>
      </c>
      <c r="D3546" s="131" t="s">
        <v>22346</v>
      </c>
      <c r="E3546" s="131" t="s">
        <v>57</v>
      </c>
      <c r="F3546" s="140">
        <v>710.95</v>
      </c>
    </row>
    <row r="3547" spans="2:6">
      <c r="B3547" s="139" t="s">
        <v>22347</v>
      </c>
      <c r="C3547" s="131" t="s">
        <v>12936</v>
      </c>
      <c r="D3547" s="131" t="s">
        <v>22348</v>
      </c>
      <c r="E3547" s="131" t="s">
        <v>57</v>
      </c>
      <c r="F3547" s="140">
        <v>367.29</v>
      </c>
    </row>
    <row r="3548" spans="2:6">
      <c r="B3548" s="139" t="s">
        <v>22349</v>
      </c>
      <c r="C3548" s="131" t="s">
        <v>12936</v>
      </c>
      <c r="D3548" s="131" t="s">
        <v>22350</v>
      </c>
      <c r="E3548" s="131" t="s">
        <v>57</v>
      </c>
      <c r="F3548" s="140">
        <v>829.13</v>
      </c>
    </row>
    <row r="3549" spans="2:6">
      <c r="B3549" s="139" t="s">
        <v>22351</v>
      </c>
      <c r="C3549" s="131" t="s">
        <v>22352</v>
      </c>
      <c r="D3549" s="131" t="s">
        <v>22353</v>
      </c>
      <c r="E3549" s="131" t="s">
        <v>12808</v>
      </c>
      <c r="F3549" s="140">
        <v>1.39</v>
      </c>
    </row>
    <row r="3550" spans="2:6">
      <c r="B3550" s="139" t="s">
        <v>22354</v>
      </c>
      <c r="C3550" s="131" t="s">
        <v>22355</v>
      </c>
      <c r="D3550" s="131" t="s">
        <v>22356</v>
      </c>
      <c r="E3550" s="131" t="s">
        <v>12808</v>
      </c>
      <c r="F3550" s="140">
        <v>1.71</v>
      </c>
    </row>
    <row r="3551" spans="2:6">
      <c r="B3551" s="139" t="s">
        <v>22357</v>
      </c>
      <c r="C3551" s="131" t="s">
        <v>22358</v>
      </c>
      <c r="D3551" s="131" t="s">
        <v>22359</v>
      </c>
      <c r="E3551" s="131" t="s">
        <v>12808</v>
      </c>
      <c r="F3551" s="140">
        <v>3.33</v>
      </c>
    </row>
    <row r="3552" spans="2:6">
      <c r="B3552" s="139" t="s">
        <v>22360</v>
      </c>
      <c r="C3552" s="131" t="s">
        <v>22361</v>
      </c>
      <c r="D3552" s="131" t="s">
        <v>22362</v>
      </c>
      <c r="E3552" s="131" t="s">
        <v>12808</v>
      </c>
      <c r="F3552" s="140">
        <v>4.95</v>
      </c>
    </row>
    <row r="3553" spans="2:6">
      <c r="B3553" s="139" t="s">
        <v>22363</v>
      </c>
      <c r="C3553" s="131" t="s">
        <v>22364</v>
      </c>
      <c r="D3553" s="131" t="s">
        <v>22365</v>
      </c>
      <c r="E3553" s="131" t="s">
        <v>12630</v>
      </c>
      <c r="F3553" s="140">
        <v>16.190000000000001</v>
      </c>
    </row>
    <row r="3554" spans="2:6">
      <c r="B3554" s="139" t="s">
        <v>22366</v>
      </c>
      <c r="C3554" s="131" t="s">
        <v>22367</v>
      </c>
      <c r="D3554" s="131" t="s">
        <v>22368</v>
      </c>
      <c r="E3554" s="131" t="s">
        <v>12630</v>
      </c>
      <c r="F3554" s="140">
        <v>24.28</v>
      </c>
    </row>
    <row r="3555" spans="2:6">
      <c r="B3555" s="139" t="s">
        <v>22369</v>
      </c>
      <c r="C3555" s="131" t="s">
        <v>12936</v>
      </c>
      <c r="D3555" s="131" t="s">
        <v>22370</v>
      </c>
      <c r="E3555" s="131" t="s">
        <v>12635</v>
      </c>
      <c r="F3555" s="140">
        <v>102.77</v>
      </c>
    </row>
    <row r="3556" spans="2:6">
      <c r="B3556" s="139" t="s">
        <v>22371</v>
      </c>
      <c r="C3556" s="131" t="s">
        <v>12936</v>
      </c>
      <c r="D3556" s="131" t="s">
        <v>22372</v>
      </c>
      <c r="E3556" s="131" t="s">
        <v>12630</v>
      </c>
      <c r="F3556" s="140">
        <v>332.56</v>
      </c>
    </row>
    <row r="3557" spans="2:6">
      <c r="B3557" s="139" t="s">
        <v>22373</v>
      </c>
      <c r="C3557" s="131" t="s">
        <v>12936</v>
      </c>
      <c r="D3557" s="131" t="s">
        <v>22374</v>
      </c>
      <c r="E3557" s="131" t="s">
        <v>12630</v>
      </c>
      <c r="F3557" s="140">
        <v>312.43</v>
      </c>
    </row>
    <row r="3558" spans="2:6">
      <c r="B3558" s="139" t="s">
        <v>22375</v>
      </c>
      <c r="C3558" s="131" t="s">
        <v>12936</v>
      </c>
      <c r="D3558" s="131" t="s">
        <v>22376</v>
      </c>
      <c r="E3558" s="131" t="s">
        <v>12630</v>
      </c>
      <c r="F3558" s="140">
        <v>297.86</v>
      </c>
    </row>
    <row r="3559" spans="2:6">
      <c r="B3559" s="139" t="s">
        <v>22377</v>
      </c>
      <c r="C3559" s="131" t="s">
        <v>12936</v>
      </c>
      <c r="D3559" s="131" t="s">
        <v>22378</v>
      </c>
      <c r="E3559" s="131" t="s">
        <v>12630</v>
      </c>
      <c r="F3559" s="140">
        <v>322.08</v>
      </c>
    </row>
    <row r="3560" spans="2:6">
      <c r="B3560" s="139" t="s">
        <v>22379</v>
      </c>
      <c r="C3560" s="131" t="s">
        <v>12936</v>
      </c>
      <c r="D3560" s="131" t="s">
        <v>22380</v>
      </c>
      <c r="E3560" s="131" t="s">
        <v>12630</v>
      </c>
      <c r="F3560" s="140">
        <v>340.9</v>
      </c>
    </row>
    <row r="3561" spans="2:6">
      <c r="B3561" s="139" t="s">
        <v>22381</v>
      </c>
      <c r="C3561" s="131" t="s">
        <v>12936</v>
      </c>
      <c r="D3561" s="131" t="s">
        <v>22382</v>
      </c>
      <c r="E3561" s="131" t="s">
        <v>12630</v>
      </c>
      <c r="F3561" s="140">
        <v>340.9</v>
      </c>
    </row>
    <row r="3562" spans="2:6">
      <c r="B3562" s="139" t="s">
        <v>22383</v>
      </c>
      <c r="C3562" s="131" t="s">
        <v>12936</v>
      </c>
      <c r="D3562" s="131" t="s">
        <v>22384</v>
      </c>
      <c r="E3562" s="131" t="s">
        <v>12630</v>
      </c>
      <c r="F3562" s="140">
        <v>340.9</v>
      </c>
    </row>
    <row r="3563" spans="2:6">
      <c r="B3563" s="139" t="s">
        <v>22385</v>
      </c>
      <c r="C3563" s="131" t="s">
        <v>12936</v>
      </c>
      <c r="D3563" s="131" t="s">
        <v>22386</v>
      </c>
      <c r="E3563" s="131" t="s">
        <v>12630</v>
      </c>
      <c r="F3563" s="140">
        <v>128.47</v>
      </c>
    </row>
    <row r="3564" spans="2:6">
      <c r="B3564" s="139" t="s">
        <v>22387</v>
      </c>
      <c r="C3564" s="131" t="s">
        <v>12936</v>
      </c>
      <c r="D3564" s="131" t="s">
        <v>22388</v>
      </c>
      <c r="E3564" s="131" t="s">
        <v>12630</v>
      </c>
      <c r="F3564" s="140">
        <v>128.47</v>
      </c>
    </row>
    <row r="3565" spans="2:6">
      <c r="B3565" s="139" t="s">
        <v>22389</v>
      </c>
      <c r="C3565" s="131" t="s">
        <v>12936</v>
      </c>
      <c r="D3565" s="131" t="s">
        <v>22390</v>
      </c>
      <c r="E3565" s="131" t="s">
        <v>12630</v>
      </c>
      <c r="F3565" s="140">
        <v>377.24</v>
      </c>
    </row>
    <row r="3566" spans="2:6">
      <c r="B3566" s="139" t="s">
        <v>22391</v>
      </c>
      <c r="C3566" s="131" t="s">
        <v>12936</v>
      </c>
      <c r="D3566" s="131" t="s">
        <v>22392</v>
      </c>
      <c r="E3566" s="131" t="s">
        <v>12630</v>
      </c>
      <c r="F3566" s="140">
        <v>349.68</v>
      </c>
    </row>
    <row r="3567" spans="2:6">
      <c r="B3567" s="139" t="s">
        <v>22393</v>
      </c>
      <c r="C3567" s="131" t="s">
        <v>12936</v>
      </c>
      <c r="D3567" s="131" t="s">
        <v>22394</v>
      </c>
      <c r="E3567" s="131" t="s">
        <v>12630</v>
      </c>
      <c r="F3567" s="140">
        <v>335.98</v>
      </c>
    </row>
    <row r="3568" spans="2:6">
      <c r="B3568" s="139" t="s">
        <v>22395</v>
      </c>
      <c r="C3568" s="131" t="s">
        <v>12936</v>
      </c>
      <c r="D3568" s="131" t="s">
        <v>22396</v>
      </c>
      <c r="E3568" s="131" t="s">
        <v>12630</v>
      </c>
      <c r="F3568" s="140">
        <v>362.9</v>
      </c>
    </row>
    <row r="3569" spans="2:6">
      <c r="B3569" s="139" t="s">
        <v>22397</v>
      </c>
      <c r="C3569" s="131" t="s">
        <v>12936</v>
      </c>
      <c r="D3569" s="131" t="s">
        <v>22398</v>
      </c>
      <c r="E3569" s="131" t="s">
        <v>12630</v>
      </c>
      <c r="F3569" s="140">
        <v>387.37</v>
      </c>
    </row>
    <row r="3570" spans="2:6">
      <c r="B3570" s="139" t="s">
        <v>22399</v>
      </c>
      <c r="C3570" s="131" t="s">
        <v>12936</v>
      </c>
      <c r="D3570" s="131" t="s">
        <v>22400</v>
      </c>
      <c r="E3570" s="131" t="s">
        <v>12630</v>
      </c>
      <c r="F3570" s="140">
        <v>387.37</v>
      </c>
    </row>
    <row r="3571" spans="2:6">
      <c r="B3571" s="139" t="s">
        <v>22401</v>
      </c>
      <c r="C3571" s="131" t="s">
        <v>12936</v>
      </c>
      <c r="D3571" s="131" t="s">
        <v>22402</v>
      </c>
      <c r="E3571" s="131" t="s">
        <v>12630</v>
      </c>
      <c r="F3571" s="140">
        <v>387.37</v>
      </c>
    </row>
    <row r="3572" spans="2:6">
      <c r="B3572" s="139" t="s">
        <v>22403</v>
      </c>
      <c r="C3572" s="131" t="s">
        <v>12936</v>
      </c>
      <c r="D3572" s="131" t="s">
        <v>22404</v>
      </c>
      <c r="E3572" s="131" t="s">
        <v>12630</v>
      </c>
      <c r="F3572" s="140">
        <v>145.53</v>
      </c>
    </row>
    <row r="3573" spans="2:6">
      <c r="B3573" s="139" t="s">
        <v>22405</v>
      </c>
      <c r="C3573" s="131" t="s">
        <v>12936</v>
      </c>
      <c r="D3573" s="131" t="s">
        <v>22406</v>
      </c>
      <c r="E3573" s="131" t="s">
        <v>12630</v>
      </c>
      <c r="F3573" s="140">
        <v>145.53</v>
      </c>
    </row>
    <row r="3574" spans="2:6">
      <c r="B3574" s="139" t="s">
        <v>22407</v>
      </c>
      <c r="C3574" s="131" t="s">
        <v>12936</v>
      </c>
      <c r="D3574" s="131" t="s">
        <v>22408</v>
      </c>
      <c r="E3574" s="131" t="s">
        <v>12630</v>
      </c>
      <c r="F3574" s="140">
        <v>666.65</v>
      </c>
    </row>
    <row r="3575" spans="2:6">
      <c r="B3575" s="139" t="s">
        <v>22409</v>
      </c>
      <c r="C3575" s="131" t="s">
        <v>12936</v>
      </c>
      <c r="D3575" s="131" t="s">
        <v>22410</v>
      </c>
      <c r="E3575" s="131" t="s">
        <v>12630</v>
      </c>
      <c r="F3575" s="140">
        <v>590.86</v>
      </c>
    </row>
    <row r="3576" spans="2:6">
      <c r="B3576" s="139" t="s">
        <v>22411</v>
      </c>
      <c r="C3576" s="131" t="s">
        <v>12936</v>
      </c>
      <c r="D3576" s="131" t="s">
        <v>22412</v>
      </c>
      <c r="E3576" s="131" t="s">
        <v>12630</v>
      </c>
      <c r="F3576" s="140">
        <v>582.97</v>
      </c>
    </row>
    <row r="3577" spans="2:6">
      <c r="B3577" s="139" t="s">
        <v>22413</v>
      </c>
      <c r="C3577" s="131" t="s">
        <v>12936</v>
      </c>
      <c r="D3577" s="131" t="s">
        <v>22414</v>
      </c>
      <c r="E3577" s="131" t="s">
        <v>12630</v>
      </c>
      <c r="F3577" s="140">
        <v>627.24</v>
      </c>
    </row>
    <row r="3578" spans="2:6">
      <c r="B3578" s="139" t="s">
        <v>22415</v>
      </c>
      <c r="C3578" s="131" t="s">
        <v>12936</v>
      </c>
      <c r="D3578" s="131" t="s">
        <v>22416</v>
      </c>
      <c r="E3578" s="131" t="s">
        <v>12941</v>
      </c>
      <c r="F3578" s="140">
        <v>16.3</v>
      </c>
    </row>
    <row r="3579" spans="2:6">
      <c r="B3579" s="139" t="s">
        <v>22417</v>
      </c>
      <c r="C3579" s="131" t="s">
        <v>12936</v>
      </c>
      <c r="D3579" s="131" t="s">
        <v>22418</v>
      </c>
      <c r="E3579" s="131" t="s">
        <v>12630</v>
      </c>
      <c r="F3579" s="140">
        <v>688.37</v>
      </c>
    </row>
    <row r="3580" spans="2:6">
      <c r="B3580" s="139" t="s">
        <v>22419</v>
      </c>
      <c r="C3580" s="131" t="s">
        <v>12936</v>
      </c>
      <c r="D3580" s="131" t="s">
        <v>22420</v>
      </c>
      <c r="E3580" s="131" t="s">
        <v>12630</v>
      </c>
      <c r="F3580" s="140">
        <v>688.37</v>
      </c>
    </row>
    <row r="3581" spans="2:6">
      <c r="B3581" s="139" t="s">
        <v>22421</v>
      </c>
      <c r="C3581" s="131" t="s">
        <v>12936</v>
      </c>
      <c r="D3581" s="131" t="s">
        <v>22422</v>
      </c>
      <c r="E3581" s="131" t="s">
        <v>12630</v>
      </c>
      <c r="F3581" s="140">
        <v>688.37</v>
      </c>
    </row>
    <row r="3582" spans="2:6">
      <c r="B3582" s="139" t="s">
        <v>22423</v>
      </c>
      <c r="C3582" s="131" t="s">
        <v>12936</v>
      </c>
      <c r="D3582" s="131" t="s">
        <v>22424</v>
      </c>
      <c r="E3582" s="131" t="s">
        <v>12630</v>
      </c>
      <c r="F3582" s="140">
        <v>256.04000000000002</v>
      </c>
    </row>
    <row r="3583" spans="2:6">
      <c r="B3583" s="139" t="s">
        <v>22425</v>
      </c>
      <c r="C3583" s="131" t="s">
        <v>12936</v>
      </c>
      <c r="D3583" s="131" t="s">
        <v>22426</v>
      </c>
      <c r="E3583" s="131" t="s">
        <v>12630</v>
      </c>
      <c r="F3583" s="140">
        <v>256.04000000000002</v>
      </c>
    </row>
    <row r="3584" spans="2:6">
      <c r="B3584" s="139" t="s">
        <v>22427</v>
      </c>
      <c r="C3584" s="131" t="s">
        <v>12936</v>
      </c>
      <c r="D3584" s="131" t="s">
        <v>22428</v>
      </c>
      <c r="E3584" s="131" t="s">
        <v>12630</v>
      </c>
      <c r="F3584" s="140">
        <v>61.91</v>
      </c>
    </row>
    <row r="3585" spans="2:6">
      <c r="B3585" s="139" t="s">
        <v>22429</v>
      </c>
      <c r="C3585" s="131" t="s">
        <v>12936</v>
      </c>
      <c r="D3585" s="131" t="s">
        <v>22430</v>
      </c>
      <c r="E3585" s="131" t="s">
        <v>12941</v>
      </c>
      <c r="F3585" s="140">
        <v>13.84</v>
      </c>
    </row>
    <row r="3586" spans="2:6">
      <c r="B3586" s="139" t="s">
        <v>22431</v>
      </c>
      <c r="C3586" s="131" t="s">
        <v>12936</v>
      </c>
      <c r="D3586" s="131" t="s">
        <v>22432</v>
      </c>
      <c r="E3586" s="131" t="s">
        <v>12941</v>
      </c>
      <c r="F3586" s="140">
        <v>1579.89</v>
      </c>
    </row>
    <row r="3587" spans="2:6">
      <c r="B3587" s="139" t="s">
        <v>22433</v>
      </c>
      <c r="C3587" s="131" t="s">
        <v>12936</v>
      </c>
      <c r="D3587" s="131" t="s">
        <v>22434</v>
      </c>
      <c r="E3587" s="131" t="s">
        <v>12941</v>
      </c>
      <c r="F3587" s="140">
        <v>1941.78</v>
      </c>
    </row>
    <row r="3588" spans="2:6">
      <c r="B3588" s="139" t="s">
        <v>22435</v>
      </c>
      <c r="C3588" s="131"/>
      <c r="D3588" s="131"/>
      <c r="E3588" s="131"/>
      <c r="F3588" s="140"/>
    </row>
    <row r="3589" spans="2:6">
      <c r="B3589" s="139" t="s">
        <v>22436</v>
      </c>
      <c r="C3589" s="131" t="s">
        <v>12936</v>
      </c>
      <c r="D3589" s="131" t="s">
        <v>22437</v>
      </c>
      <c r="E3589" s="131" t="s">
        <v>22438</v>
      </c>
      <c r="F3589" s="140">
        <v>1463.68</v>
      </c>
    </row>
    <row r="3590" spans="2:6">
      <c r="B3590" s="139" t="s">
        <v>22439</v>
      </c>
      <c r="C3590" s="131" t="s">
        <v>12936</v>
      </c>
      <c r="D3590" s="131" t="s">
        <v>22440</v>
      </c>
      <c r="E3590" s="131" t="s">
        <v>22438</v>
      </c>
      <c r="F3590" s="140">
        <v>2097.5</v>
      </c>
    </row>
    <row r="3591" spans="2:6">
      <c r="B3591" s="139" t="s">
        <v>22441</v>
      </c>
      <c r="C3591" s="131" t="s">
        <v>12936</v>
      </c>
      <c r="D3591" s="131" t="s">
        <v>22442</v>
      </c>
      <c r="E3591" s="131" t="s">
        <v>22438</v>
      </c>
      <c r="F3591" s="140">
        <v>568.83000000000004</v>
      </c>
    </row>
    <row r="3592" spans="2:6">
      <c r="B3592" s="139" t="s">
        <v>22443</v>
      </c>
      <c r="C3592" s="131" t="s">
        <v>12936</v>
      </c>
      <c r="D3592" s="131" t="s">
        <v>22444</v>
      </c>
      <c r="E3592" s="131" t="s">
        <v>22438</v>
      </c>
      <c r="F3592" s="140">
        <v>5648.8</v>
      </c>
    </row>
    <row r="3593" spans="2:6">
      <c r="B3593" s="139" t="s">
        <v>22445</v>
      </c>
      <c r="C3593" s="131" t="s">
        <v>22446</v>
      </c>
      <c r="D3593" s="131" t="s">
        <v>22447</v>
      </c>
      <c r="E3593" s="131" t="s">
        <v>57</v>
      </c>
      <c r="F3593" s="140">
        <v>6.92</v>
      </c>
    </row>
    <row r="3594" spans="2:6">
      <c r="B3594" s="139" t="s">
        <v>22448</v>
      </c>
      <c r="C3594" s="131" t="s">
        <v>22449</v>
      </c>
      <c r="D3594" s="131" t="s">
        <v>22450</v>
      </c>
      <c r="E3594" s="131" t="s">
        <v>22438</v>
      </c>
      <c r="F3594" s="140">
        <v>601.26</v>
      </c>
    </row>
    <row r="3595" spans="2:6">
      <c r="B3595" s="139" t="s">
        <v>22451</v>
      </c>
      <c r="C3595" s="131" t="s">
        <v>12936</v>
      </c>
      <c r="D3595" s="131" t="s">
        <v>22452</v>
      </c>
      <c r="E3595" s="131" t="s">
        <v>12808</v>
      </c>
      <c r="F3595" s="140">
        <v>12.48</v>
      </c>
    </row>
    <row r="3596" spans="2:6">
      <c r="B3596" s="139" t="s">
        <v>22453</v>
      </c>
      <c r="C3596" s="131" t="s">
        <v>12936</v>
      </c>
      <c r="D3596" s="131" t="s">
        <v>22454</v>
      </c>
      <c r="E3596" s="131" t="s">
        <v>12808</v>
      </c>
      <c r="F3596" s="140">
        <v>9.07</v>
      </c>
    </row>
    <row r="3597" spans="2:6">
      <c r="B3597" s="139" t="s">
        <v>22455</v>
      </c>
      <c r="C3597" s="131" t="s">
        <v>12936</v>
      </c>
      <c r="D3597" s="131" t="s">
        <v>22456</v>
      </c>
      <c r="E3597" s="131" t="s">
        <v>12808</v>
      </c>
      <c r="F3597" s="140">
        <v>12.46</v>
      </c>
    </row>
    <row r="3598" spans="2:6">
      <c r="B3598" s="139" t="s">
        <v>22457</v>
      </c>
      <c r="C3598" s="131" t="s">
        <v>12936</v>
      </c>
      <c r="D3598" s="131" t="s">
        <v>22458</v>
      </c>
      <c r="E3598" s="131" t="s">
        <v>12808</v>
      </c>
      <c r="F3598" s="140">
        <v>6.21</v>
      </c>
    </row>
    <row r="3599" spans="2:6">
      <c r="B3599" s="139" t="s">
        <v>22459</v>
      </c>
      <c r="C3599" s="131" t="s">
        <v>12936</v>
      </c>
      <c r="D3599" s="131" t="s">
        <v>22460</v>
      </c>
      <c r="E3599" s="131" t="s">
        <v>12941</v>
      </c>
      <c r="F3599" s="140">
        <v>4673.3599999999997</v>
      </c>
    </row>
    <row r="3600" spans="2:6">
      <c r="B3600" s="139" t="s">
        <v>22461</v>
      </c>
      <c r="C3600" s="131" t="s">
        <v>12936</v>
      </c>
      <c r="D3600" s="131" t="s">
        <v>22462</v>
      </c>
      <c r="E3600" s="131" t="s">
        <v>12941</v>
      </c>
      <c r="F3600" s="140">
        <v>394.56</v>
      </c>
    </row>
    <row r="3601" spans="2:6">
      <c r="B3601" s="139" t="s">
        <v>22463</v>
      </c>
      <c r="C3601" s="131" t="s">
        <v>12936</v>
      </c>
      <c r="D3601" s="131" t="s">
        <v>22464</v>
      </c>
      <c r="E3601" s="131" t="s">
        <v>12808</v>
      </c>
      <c r="F3601" s="140">
        <v>262.54000000000002</v>
      </c>
    </row>
    <row r="3602" spans="2:6">
      <c r="B3602" s="139" t="s">
        <v>22465</v>
      </c>
      <c r="C3602" s="131" t="s">
        <v>12936</v>
      </c>
      <c r="D3602" s="131" t="s">
        <v>22466</v>
      </c>
      <c r="E3602" s="131" t="s">
        <v>12941</v>
      </c>
      <c r="F3602" s="140">
        <v>1029.6199999999999</v>
      </c>
    </row>
    <row r="3603" spans="2:6">
      <c r="B3603" s="139" t="s">
        <v>22467</v>
      </c>
      <c r="C3603" s="131" t="s">
        <v>12936</v>
      </c>
      <c r="D3603" s="131" t="s">
        <v>22468</v>
      </c>
      <c r="E3603" s="131" t="s">
        <v>13098</v>
      </c>
      <c r="F3603" s="140">
        <v>6.52</v>
      </c>
    </row>
    <row r="3604" spans="2:6">
      <c r="B3604" s="139" t="s">
        <v>22469</v>
      </c>
      <c r="C3604" s="131" t="s">
        <v>12936</v>
      </c>
      <c r="D3604" s="131" t="s">
        <v>22470</v>
      </c>
      <c r="E3604" s="131" t="s">
        <v>12630</v>
      </c>
      <c r="F3604" s="140">
        <v>32.799999999999997</v>
      </c>
    </row>
    <row r="3605" spans="2:6">
      <c r="B3605" s="139" t="s">
        <v>22471</v>
      </c>
      <c r="C3605" s="131" t="s">
        <v>12936</v>
      </c>
      <c r="D3605" s="131" t="s">
        <v>22472</v>
      </c>
      <c r="E3605" s="131" t="s">
        <v>12630</v>
      </c>
      <c r="F3605" s="140">
        <v>0.21</v>
      </c>
    </row>
    <row r="3606" spans="2:6">
      <c r="B3606" s="139" t="s">
        <v>22473</v>
      </c>
      <c r="C3606" s="131" t="s">
        <v>12936</v>
      </c>
      <c r="D3606" s="131" t="s">
        <v>22474</v>
      </c>
      <c r="E3606" s="131" t="s">
        <v>12630</v>
      </c>
      <c r="F3606" s="140">
        <v>0.21</v>
      </c>
    </row>
    <row r="3607" spans="2:6">
      <c r="B3607" s="139" t="s">
        <v>22475</v>
      </c>
      <c r="C3607" s="131" t="s">
        <v>12936</v>
      </c>
      <c r="D3607" s="131" t="s">
        <v>22476</v>
      </c>
      <c r="E3607" s="131" t="s">
        <v>12630</v>
      </c>
      <c r="F3607" s="140">
        <v>0.15</v>
      </c>
    </row>
    <row r="3608" spans="2:6">
      <c r="B3608" s="139" t="s">
        <v>22477</v>
      </c>
      <c r="C3608" s="131" t="s">
        <v>12936</v>
      </c>
      <c r="D3608" s="131" t="s">
        <v>22478</v>
      </c>
      <c r="E3608" s="131" t="s">
        <v>12630</v>
      </c>
      <c r="F3608" s="140">
        <v>0.65</v>
      </c>
    </row>
    <row r="3609" spans="2:6">
      <c r="B3609" s="139" t="s">
        <v>22479</v>
      </c>
      <c r="C3609" s="131" t="s">
        <v>12936</v>
      </c>
      <c r="D3609" s="131" t="s">
        <v>22480</v>
      </c>
      <c r="E3609" s="131" t="s">
        <v>12630</v>
      </c>
      <c r="F3609" s="140">
        <v>6.22</v>
      </c>
    </row>
    <row r="3610" spans="2:6">
      <c r="B3610" s="139" t="s">
        <v>22481</v>
      </c>
      <c r="C3610" s="131" t="s">
        <v>12936</v>
      </c>
      <c r="D3610" s="131" t="s">
        <v>22482</v>
      </c>
      <c r="E3610" s="131" t="s">
        <v>12630</v>
      </c>
      <c r="F3610" s="140">
        <v>1.73</v>
      </c>
    </row>
    <row r="3611" spans="2:6">
      <c r="B3611" s="139" t="s">
        <v>22483</v>
      </c>
      <c r="C3611" s="131" t="s">
        <v>12936</v>
      </c>
      <c r="D3611" s="131" t="s">
        <v>22484</v>
      </c>
      <c r="E3611" s="131" t="s">
        <v>12941</v>
      </c>
      <c r="F3611" s="140">
        <v>10.86</v>
      </c>
    </row>
    <row r="3612" spans="2:6">
      <c r="B3612" s="139" t="s">
        <v>22485</v>
      </c>
      <c r="C3612" s="131" t="s">
        <v>12936</v>
      </c>
      <c r="D3612" s="131" t="s">
        <v>22486</v>
      </c>
      <c r="E3612" s="131" t="s">
        <v>22487</v>
      </c>
      <c r="F3612" s="140">
        <v>0.05</v>
      </c>
    </row>
    <row r="3613" spans="2:6">
      <c r="B3613" s="139" t="s">
        <v>22488</v>
      </c>
      <c r="C3613" s="131" t="s">
        <v>12936</v>
      </c>
      <c r="D3613" s="131" t="s">
        <v>22489</v>
      </c>
      <c r="E3613" s="131" t="s">
        <v>12635</v>
      </c>
      <c r="F3613" s="140">
        <v>568.49</v>
      </c>
    </row>
    <row r="3614" spans="2:6">
      <c r="B3614" s="139" t="s">
        <v>22490</v>
      </c>
      <c r="C3614" s="131" t="s">
        <v>12936</v>
      </c>
      <c r="D3614" s="131" t="s">
        <v>22491</v>
      </c>
      <c r="E3614" s="131" t="s">
        <v>22492</v>
      </c>
      <c r="F3614" s="140">
        <v>17.100000000000001</v>
      </c>
    </row>
    <row r="3615" spans="2:6">
      <c r="B3615" s="139" t="s">
        <v>22493</v>
      </c>
      <c r="C3615" s="131" t="s">
        <v>12936</v>
      </c>
      <c r="D3615" s="131" t="s">
        <v>22494</v>
      </c>
      <c r="E3615" s="131" t="s">
        <v>12808</v>
      </c>
      <c r="F3615" s="140">
        <v>26.94</v>
      </c>
    </row>
    <row r="3616" spans="2:6">
      <c r="B3616" s="139" t="s">
        <v>22495</v>
      </c>
      <c r="C3616" s="131" t="s">
        <v>12936</v>
      </c>
      <c r="D3616" s="131" t="s">
        <v>22496</v>
      </c>
      <c r="E3616" s="131" t="s">
        <v>12808</v>
      </c>
      <c r="F3616" s="140">
        <v>30.31</v>
      </c>
    </row>
    <row r="3617" spans="2:6">
      <c r="B3617" s="139" t="s">
        <v>22497</v>
      </c>
      <c r="C3617" s="131" t="s">
        <v>12936</v>
      </c>
      <c r="D3617" s="131" t="s">
        <v>22498</v>
      </c>
      <c r="E3617" s="131" t="s">
        <v>12808</v>
      </c>
      <c r="F3617" s="140">
        <v>36.369999999999997</v>
      </c>
    </row>
    <row r="3618" spans="2:6">
      <c r="B3618" s="139" t="s">
        <v>22499</v>
      </c>
      <c r="C3618" s="131" t="s">
        <v>12936</v>
      </c>
      <c r="D3618" s="131" t="s">
        <v>22500</v>
      </c>
      <c r="E3618" s="131" t="s">
        <v>12808</v>
      </c>
      <c r="F3618" s="140">
        <v>43.31</v>
      </c>
    </row>
    <row r="3619" spans="2:6">
      <c r="B3619" s="139" t="s">
        <v>22501</v>
      </c>
      <c r="C3619" s="131" t="s">
        <v>12936</v>
      </c>
      <c r="D3619" s="131" t="s">
        <v>22502</v>
      </c>
      <c r="E3619" s="131" t="s">
        <v>12630</v>
      </c>
      <c r="F3619" s="140">
        <v>2.37</v>
      </c>
    </row>
    <row r="3620" spans="2:6">
      <c r="B3620" s="139" t="s">
        <v>22503</v>
      </c>
      <c r="C3620" s="131" t="s">
        <v>12936</v>
      </c>
      <c r="D3620" s="131" t="s">
        <v>22504</v>
      </c>
      <c r="E3620" s="131" t="s">
        <v>57</v>
      </c>
      <c r="F3620" s="140">
        <v>252.72</v>
      </c>
    </row>
    <row r="3621" spans="2:6">
      <c r="B3621" s="139" t="s">
        <v>22505</v>
      </c>
      <c r="C3621" s="131" t="s">
        <v>12936</v>
      </c>
      <c r="D3621" s="131" t="s">
        <v>22506</v>
      </c>
      <c r="E3621" s="131" t="s">
        <v>57</v>
      </c>
      <c r="F3621" s="140">
        <v>85.57</v>
      </c>
    </row>
    <row r="3622" spans="2:6">
      <c r="B3622" s="139" t="s">
        <v>22507</v>
      </c>
      <c r="C3622" s="131" t="s">
        <v>12936</v>
      </c>
      <c r="D3622" s="131" t="s">
        <v>22508</v>
      </c>
      <c r="E3622" s="131" t="s">
        <v>57</v>
      </c>
      <c r="F3622" s="140">
        <v>146.49</v>
      </c>
    </row>
    <row r="3623" spans="2:6">
      <c r="B3623" s="139" t="s">
        <v>22509</v>
      </c>
      <c r="C3623" s="131" t="s">
        <v>12936</v>
      </c>
      <c r="D3623" s="131" t="s">
        <v>22510</v>
      </c>
      <c r="E3623" s="131" t="s">
        <v>57</v>
      </c>
      <c r="F3623" s="140">
        <v>522.16</v>
      </c>
    </row>
    <row r="3624" spans="2:6">
      <c r="B3624" s="139" t="s">
        <v>22511</v>
      </c>
      <c r="C3624" s="131" t="s">
        <v>12936</v>
      </c>
      <c r="D3624" s="131" t="s">
        <v>22512</v>
      </c>
      <c r="E3624" s="131" t="s">
        <v>57</v>
      </c>
      <c r="F3624" s="140">
        <v>400.87</v>
      </c>
    </row>
    <row r="3625" spans="2:6">
      <c r="B3625" s="139" t="s">
        <v>22513</v>
      </c>
      <c r="C3625" s="131" t="s">
        <v>12936</v>
      </c>
      <c r="D3625" s="131" t="s">
        <v>22514</v>
      </c>
      <c r="E3625" s="131" t="s">
        <v>57</v>
      </c>
      <c r="F3625" s="140">
        <v>681.95</v>
      </c>
    </row>
    <row r="3626" spans="2:6">
      <c r="B3626" s="139" t="s">
        <v>22515</v>
      </c>
      <c r="C3626" s="131" t="s">
        <v>12936</v>
      </c>
      <c r="D3626" s="131" t="s">
        <v>22516</v>
      </c>
      <c r="E3626" s="131" t="s">
        <v>12630</v>
      </c>
      <c r="F3626" s="140">
        <v>23.81</v>
      </c>
    </row>
    <row r="3627" spans="2:6">
      <c r="B3627" s="139" t="s">
        <v>22517</v>
      </c>
      <c r="C3627" s="131" t="s">
        <v>12936</v>
      </c>
      <c r="D3627" s="131" t="s">
        <v>22518</v>
      </c>
      <c r="E3627" s="131" t="s">
        <v>57</v>
      </c>
      <c r="F3627" s="140">
        <v>153.9</v>
      </c>
    </row>
    <row r="3628" spans="2:6">
      <c r="B3628" s="139" t="s">
        <v>22519</v>
      </c>
      <c r="C3628" s="131" t="s">
        <v>12936</v>
      </c>
      <c r="D3628" s="131" t="s">
        <v>22520</v>
      </c>
      <c r="E3628" s="131" t="s">
        <v>14847</v>
      </c>
      <c r="F3628" s="140">
        <v>13.05</v>
      </c>
    </row>
    <row r="3629" spans="2:6">
      <c r="B3629" s="139" t="s">
        <v>22521</v>
      </c>
      <c r="C3629" s="131" t="s">
        <v>22522</v>
      </c>
      <c r="D3629" s="131" t="s">
        <v>22523</v>
      </c>
      <c r="E3629" s="131" t="s">
        <v>15621</v>
      </c>
      <c r="F3629" s="140">
        <v>1.24</v>
      </c>
    </row>
    <row r="3630" spans="2:6">
      <c r="B3630" s="139" t="s">
        <v>22524</v>
      </c>
      <c r="C3630" s="131" t="s">
        <v>22525</v>
      </c>
      <c r="D3630" s="131" t="s">
        <v>22526</v>
      </c>
      <c r="E3630" s="131" t="s">
        <v>15621</v>
      </c>
      <c r="F3630" s="140">
        <v>0.93</v>
      </c>
    </row>
    <row r="3631" spans="2:6">
      <c r="B3631" s="139" t="s">
        <v>22527</v>
      </c>
      <c r="C3631" s="131" t="s">
        <v>22528</v>
      </c>
      <c r="D3631" s="131" t="s">
        <v>22529</v>
      </c>
      <c r="E3631" s="131" t="s">
        <v>15621</v>
      </c>
      <c r="F3631" s="140">
        <v>0.9</v>
      </c>
    </row>
    <row r="3632" spans="2:6">
      <c r="B3632" s="139" t="s">
        <v>22530</v>
      </c>
      <c r="C3632" s="131" t="s">
        <v>22531</v>
      </c>
      <c r="D3632" s="131" t="s">
        <v>22532</v>
      </c>
      <c r="E3632" s="131" t="s">
        <v>15621</v>
      </c>
      <c r="F3632" s="140">
        <v>0.86</v>
      </c>
    </row>
    <row r="3633" spans="2:6">
      <c r="B3633" s="139" t="s">
        <v>22533</v>
      </c>
      <c r="C3633" s="131" t="s">
        <v>22534</v>
      </c>
      <c r="D3633" s="131" t="s">
        <v>22535</v>
      </c>
      <c r="E3633" s="131" t="s">
        <v>15621</v>
      </c>
      <c r="F3633" s="140">
        <v>0.85</v>
      </c>
    </row>
    <row r="3634" spans="2:6">
      <c r="B3634" s="139" t="s">
        <v>22536</v>
      </c>
      <c r="C3634" s="131" t="s">
        <v>12936</v>
      </c>
      <c r="D3634" s="131" t="s">
        <v>22537</v>
      </c>
      <c r="E3634" s="131" t="s">
        <v>15621</v>
      </c>
      <c r="F3634" s="140">
        <v>0.81</v>
      </c>
    </row>
    <row r="3635" spans="2:6">
      <c r="B3635" s="139" t="s">
        <v>22538</v>
      </c>
      <c r="C3635" s="131" t="s">
        <v>22539</v>
      </c>
      <c r="D3635" s="131" t="s">
        <v>22540</v>
      </c>
      <c r="E3635" s="131" t="s">
        <v>15621</v>
      </c>
      <c r="F3635" s="140">
        <v>0.8</v>
      </c>
    </row>
    <row r="3636" spans="2:6">
      <c r="B3636" s="139" t="s">
        <v>22541</v>
      </c>
      <c r="C3636" s="131" t="s">
        <v>22542</v>
      </c>
      <c r="D3636" s="131" t="s">
        <v>22543</v>
      </c>
      <c r="E3636" s="131" t="s">
        <v>15621</v>
      </c>
      <c r="F3636" s="140">
        <v>0.75</v>
      </c>
    </row>
    <row r="3637" spans="2:6">
      <c r="B3637" s="139" t="s">
        <v>22544</v>
      </c>
      <c r="C3637" s="131" t="s">
        <v>22545</v>
      </c>
      <c r="D3637" s="131" t="s">
        <v>22546</v>
      </c>
      <c r="E3637" s="131" t="s">
        <v>15621</v>
      </c>
      <c r="F3637" s="140">
        <v>1.17</v>
      </c>
    </row>
    <row r="3638" spans="2:6">
      <c r="B3638" s="139" t="s">
        <v>22547</v>
      </c>
      <c r="C3638" s="131" t="s">
        <v>22548</v>
      </c>
      <c r="D3638" s="131" t="s">
        <v>22549</v>
      </c>
      <c r="E3638" s="131" t="s">
        <v>15621</v>
      </c>
      <c r="F3638" s="140">
        <v>0.87</v>
      </c>
    </row>
    <row r="3639" spans="2:6">
      <c r="B3639" s="139" t="s">
        <v>22550</v>
      </c>
      <c r="C3639" s="131" t="s">
        <v>22551</v>
      </c>
      <c r="D3639" s="131" t="s">
        <v>22552</v>
      </c>
      <c r="E3639" s="131" t="s">
        <v>15621</v>
      </c>
      <c r="F3639" s="140">
        <v>0.85</v>
      </c>
    </row>
    <row r="3640" spans="2:6">
      <c r="B3640" s="139" t="s">
        <v>22553</v>
      </c>
      <c r="C3640" s="131" t="s">
        <v>22554</v>
      </c>
      <c r="D3640" s="131" t="s">
        <v>22555</v>
      </c>
      <c r="E3640" s="131" t="s">
        <v>15621</v>
      </c>
      <c r="F3640" s="140">
        <v>0.8</v>
      </c>
    </row>
    <row r="3641" spans="2:6">
      <c r="B3641" s="139" t="s">
        <v>22556</v>
      </c>
      <c r="C3641" s="131" t="s">
        <v>22557</v>
      </c>
      <c r="D3641" s="131" t="s">
        <v>22558</v>
      </c>
      <c r="E3641" s="131" t="s">
        <v>15621</v>
      </c>
      <c r="F3641" s="140">
        <v>0.8</v>
      </c>
    </row>
    <row r="3642" spans="2:6">
      <c r="B3642" s="139" t="s">
        <v>22559</v>
      </c>
      <c r="C3642" s="131" t="s">
        <v>12936</v>
      </c>
      <c r="D3642" s="131" t="s">
        <v>22560</v>
      </c>
      <c r="E3642" s="131" t="s">
        <v>15621</v>
      </c>
      <c r="F3642" s="140">
        <v>0.76</v>
      </c>
    </row>
    <row r="3643" spans="2:6">
      <c r="B3643" s="139" t="s">
        <v>22561</v>
      </c>
      <c r="C3643" s="131" t="s">
        <v>22562</v>
      </c>
      <c r="D3643" s="131" t="s">
        <v>22563</v>
      </c>
      <c r="E3643" s="131" t="s">
        <v>15621</v>
      </c>
      <c r="F3643" s="140">
        <v>0.75</v>
      </c>
    </row>
    <row r="3644" spans="2:6">
      <c r="B3644" s="139" t="s">
        <v>22564</v>
      </c>
      <c r="C3644" s="131" t="s">
        <v>22565</v>
      </c>
      <c r="D3644" s="131" t="s">
        <v>22566</v>
      </c>
      <c r="E3644" s="131" t="s">
        <v>15621</v>
      </c>
      <c r="F3644" s="140">
        <v>0.7</v>
      </c>
    </row>
    <row r="3645" spans="2:6">
      <c r="B3645" s="139" t="s">
        <v>22567</v>
      </c>
      <c r="C3645" s="131" t="s">
        <v>22568</v>
      </c>
      <c r="D3645" s="131" t="s">
        <v>22569</v>
      </c>
      <c r="E3645" s="131" t="s">
        <v>15621</v>
      </c>
      <c r="F3645" s="140">
        <v>1.32</v>
      </c>
    </row>
    <row r="3646" spans="2:6">
      <c r="B3646" s="139" t="s">
        <v>22570</v>
      </c>
      <c r="C3646" s="131" t="s">
        <v>22571</v>
      </c>
      <c r="D3646" s="131" t="s">
        <v>22572</v>
      </c>
      <c r="E3646" s="131" t="s">
        <v>22573</v>
      </c>
      <c r="F3646" s="140">
        <v>0.98</v>
      </c>
    </row>
    <row r="3647" spans="2:6">
      <c r="B3647" s="139" t="s">
        <v>22574</v>
      </c>
      <c r="C3647" s="131" t="s">
        <v>22575</v>
      </c>
      <c r="D3647" s="131" t="s">
        <v>22576</v>
      </c>
      <c r="E3647" s="131" t="s">
        <v>15621</v>
      </c>
      <c r="F3647" s="140">
        <v>0.96</v>
      </c>
    </row>
    <row r="3648" spans="2:6">
      <c r="B3648" s="139" t="s">
        <v>22577</v>
      </c>
      <c r="C3648" s="131" t="s">
        <v>22578</v>
      </c>
      <c r="D3648" s="131" t="s">
        <v>22579</v>
      </c>
      <c r="E3648" s="131" t="s">
        <v>22573</v>
      </c>
      <c r="F3648" s="140">
        <v>0.91</v>
      </c>
    </row>
    <row r="3649" spans="2:6">
      <c r="B3649" s="139" t="s">
        <v>22580</v>
      </c>
      <c r="C3649" s="131" t="s">
        <v>22581</v>
      </c>
      <c r="D3649" s="131" t="s">
        <v>22582</v>
      </c>
      <c r="E3649" s="131" t="s">
        <v>15621</v>
      </c>
      <c r="F3649" s="140">
        <v>0.9</v>
      </c>
    </row>
    <row r="3650" spans="2:6">
      <c r="B3650" s="139" t="s">
        <v>22583</v>
      </c>
      <c r="C3650" s="131" t="s">
        <v>12936</v>
      </c>
      <c r="D3650" s="131" t="s">
        <v>22584</v>
      </c>
      <c r="E3650" s="131" t="s">
        <v>15621</v>
      </c>
      <c r="F3650" s="140">
        <v>0.86</v>
      </c>
    </row>
    <row r="3651" spans="2:6">
      <c r="B3651" s="139" t="s">
        <v>22585</v>
      </c>
      <c r="C3651" s="131" t="s">
        <v>22586</v>
      </c>
      <c r="D3651" s="131" t="s">
        <v>22587</v>
      </c>
      <c r="E3651" s="131" t="s">
        <v>15621</v>
      </c>
      <c r="F3651" s="140">
        <v>0.85</v>
      </c>
    </row>
    <row r="3652" spans="2:6">
      <c r="B3652" s="139" t="s">
        <v>22588</v>
      </c>
      <c r="C3652" s="131" t="s">
        <v>22589</v>
      </c>
      <c r="D3652" s="131" t="s">
        <v>22590</v>
      </c>
      <c r="E3652" s="131" t="s">
        <v>15621</v>
      </c>
      <c r="F3652" s="140">
        <v>0.79</v>
      </c>
    </row>
    <row r="3653" spans="2:6">
      <c r="B3653" s="139" t="s">
        <v>22591</v>
      </c>
      <c r="C3653" s="131" t="s">
        <v>12936</v>
      </c>
      <c r="D3653" s="131" t="s">
        <v>22592</v>
      </c>
      <c r="E3653" s="131" t="s">
        <v>15621</v>
      </c>
      <c r="F3653" s="140">
        <v>1.32</v>
      </c>
    </row>
    <row r="3654" spans="2:6">
      <c r="B3654" s="139" t="s">
        <v>22593</v>
      </c>
      <c r="C3654" s="131" t="s">
        <v>12936</v>
      </c>
      <c r="D3654" s="131" t="s">
        <v>22594</v>
      </c>
      <c r="E3654" s="131" t="s">
        <v>15621</v>
      </c>
      <c r="F3654" s="140">
        <v>0.98</v>
      </c>
    </row>
    <row r="3655" spans="2:6">
      <c r="B3655" s="139" t="s">
        <v>22595</v>
      </c>
      <c r="C3655" s="131" t="s">
        <v>12936</v>
      </c>
      <c r="D3655" s="131" t="s">
        <v>22596</v>
      </c>
      <c r="E3655" s="131" t="s">
        <v>15621</v>
      </c>
      <c r="F3655" s="140">
        <v>0.96</v>
      </c>
    </row>
    <row r="3656" spans="2:6">
      <c r="B3656" s="139" t="s">
        <v>22597</v>
      </c>
      <c r="C3656" s="131" t="s">
        <v>12936</v>
      </c>
      <c r="D3656" s="131" t="s">
        <v>22598</v>
      </c>
      <c r="E3656" s="131" t="s">
        <v>15621</v>
      </c>
      <c r="F3656" s="140">
        <v>0.91</v>
      </c>
    </row>
    <row r="3657" spans="2:6">
      <c r="B3657" s="139" t="s">
        <v>22599</v>
      </c>
      <c r="C3657" s="131" t="s">
        <v>12936</v>
      </c>
      <c r="D3657" s="131" t="s">
        <v>22600</v>
      </c>
      <c r="E3657" s="131" t="s">
        <v>15621</v>
      </c>
      <c r="F3657" s="140">
        <v>0.9</v>
      </c>
    </row>
    <row r="3658" spans="2:6">
      <c r="B3658" s="139" t="s">
        <v>22601</v>
      </c>
      <c r="C3658" s="131" t="s">
        <v>12936</v>
      </c>
      <c r="D3658" s="131" t="s">
        <v>22602</v>
      </c>
      <c r="E3658" s="131" t="s">
        <v>15621</v>
      </c>
      <c r="F3658" s="140">
        <v>0.86</v>
      </c>
    </row>
    <row r="3659" spans="2:6">
      <c r="B3659" s="139" t="s">
        <v>22603</v>
      </c>
      <c r="C3659" s="131" t="s">
        <v>12936</v>
      </c>
      <c r="D3659" s="131" t="s">
        <v>22604</v>
      </c>
      <c r="E3659" s="131" t="s">
        <v>15621</v>
      </c>
      <c r="F3659" s="140">
        <v>0.85</v>
      </c>
    </row>
    <row r="3660" spans="2:6">
      <c r="B3660" s="139" t="s">
        <v>22605</v>
      </c>
      <c r="C3660" s="131" t="s">
        <v>12936</v>
      </c>
      <c r="D3660" s="131" t="s">
        <v>22606</v>
      </c>
      <c r="E3660" s="131" t="s">
        <v>15621</v>
      </c>
      <c r="F3660" s="140">
        <v>0.79</v>
      </c>
    </row>
    <row r="3661" spans="2:6">
      <c r="B3661" s="139" t="s">
        <v>22607</v>
      </c>
      <c r="C3661" s="131" t="s">
        <v>22608</v>
      </c>
      <c r="D3661" s="131" t="s">
        <v>22609</v>
      </c>
      <c r="E3661" s="131" t="s">
        <v>14905</v>
      </c>
      <c r="F3661" s="140">
        <v>0.78</v>
      </c>
    </row>
    <row r="3662" spans="2:6">
      <c r="B3662" s="139" t="s">
        <v>22610</v>
      </c>
      <c r="C3662" s="131" t="s">
        <v>22611</v>
      </c>
      <c r="D3662" s="131" t="s">
        <v>22612</v>
      </c>
      <c r="E3662" s="131" t="s">
        <v>14905</v>
      </c>
      <c r="F3662" s="140">
        <v>0.57999999999999996</v>
      </c>
    </row>
    <row r="3663" spans="2:6">
      <c r="B3663" s="139" t="s">
        <v>22613</v>
      </c>
      <c r="C3663" s="131" t="s">
        <v>22614</v>
      </c>
      <c r="D3663" s="131" t="s">
        <v>22615</v>
      </c>
      <c r="E3663" s="131" t="s">
        <v>14905</v>
      </c>
      <c r="F3663" s="140">
        <v>0.56000000000000005</v>
      </c>
    </row>
    <row r="3664" spans="2:6">
      <c r="B3664" s="139" t="s">
        <v>22616</v>
      </c>
      <c r="C3664" s="131" t="s">
        <v>22617</v>
      </c>
      <c r="D3664" s="131" t="s">
        <v>22618</v>
      </c>
      <c r="E3664" s="131" t="s">
        <v>14905</v>
      </c>
      <c r="F3664" s="140">
        <v>0.53</v>
      </c>
    </row>
    <row r="3665" spans="2:6">
      <c r="B3665" s="139" t="s">
        <v>22619</v>
      </c>
      <c r="C3665" s="131" t="s">
        <v>22620</v>
      </c>
      <c r="D3665" s="131" t="s">
        <v>22621</v>
      </c>
      <c r="E3665" s="131" t="s">
        <v>14905</v>
      </c>
      <c r="F3665" s="140">
        <v>0.53</v>
      </c>
    </row>
    <row r="3666" spans="2:6">
      <c r="B3666" s="139" t="s">
        <v>22622</v>
      </c>
      <c r="C3666" s="131" t="s">
        <v>12936</v>
      </c>
      <c r="D3666" s="131" t="s">
        <v>22623</v>
      </c>
      <c r="E3666" s="131" t="s">
        <v>14905</v>
      </c>
      <c r="F3666" s="140">
        <v>0.5</v>
      </c>
    </row>
    <row r="3667" spans="2:6">
      <c r="B3667" s="139" t="s">
        <v>22624</v>
      </c>
      <c r="C3667" s="131" t="s">
        <v>22625</v>
      </c>
      <c r="D3667" s="131" t="s">
        <v>22626</v>
      </c>
      <c r="E3667" s="131" t="s">
        <v>14905</v>
      </c>
      <c r="F3667" s="140">
        <v>0.5</v>
      </c>
    </row>
    <row r="3668" spans="2:6">
      <c r="B3668" s="139" t="s">
        <v>22627</v>
      </c>
      <c r="C3668" s="131" t="s">
        <v>22628</v>
      </c>
      <c r="D3668" s="131" t="s">
        <v>22629</v>
      </c>
      <c r="E3668" s="131" t="s">
        <v>14905</v>
      </c>
      <c r="F3668" s="140">
        <v>0.46</v>
      </c>
    </row>
    <row r="3669" spans="2:6">
      <c r="B3669" s="139" t="s">
        <v>22630</v>
      </c>
      <c r="C3669" s="131"/>
      <c r="D3669" s="131"/>
      <c r="E3669" s="131"/>
      <c r="F3669" s="140"/>
    </row>
    <row r="3670" spans="2:6">
      <c r="B3670" s="139" t="s">
        <v>22631</v>
      </c>
      <c r="C3670" s="131" t="s">
        <v>12936</v>
      </c>
      <c r="D3670" s="131" t="s">
        <v>22632</v>
      </c>
      <c r="E3670" s="131" t="s">
        <v>57</v>
      </c>
      <c r="F3670" s="140">
        <v>514.01</v>
      </c>
    </row>
    <row r="3671" spans="2:6">
      <c r="B3671" s="139" t="s">
        <v>22633</v>
      </c>
      <c r="C3671" s="131" t="s">
        <v>12936</v>
      </c>
      <c r="D3671" s="131" t="s">
        <v>22634</v>
      </c>
      <c r="E3671" s="131" t="s">
        <v>57</v>
      </c>
      <c r="F3671" s="140">
        <v>117.02</v>
      </c>
    </row>
    <row r="3672" spans="2:6">
      <c r="B3672" s="139" t="s">
        <v>22635</v>
      </c>
      <c r="C3672" s="131" t="s">
        <v>12936</v>
      </c>
      <c r="D3672" s="131" t="s">
        <v>22636</v>
      </c>
      <c r="E3672" s="131" t="s">
        <v>57</v>
      </c>
      <c r="F3672" s="140">
        <v>167.64</v>
      </c>
    </row>
    <row r="3673" spans="2:6">
      <c r="B3673" s="139" t="s">
        <v>22637</v>
      </c>
      <c r="C3673" s="131" t="s">
        <v>12936</v>
      </c>
      <c r="D3673" s="131" t="s">
        <v>22638</v>
      </c>
      <c r="E3673" s="131" t="s">
        <v>57</v>
      </c>
      <c r="F3673" s="140">
        <v>135.94999999999999</v>
      </c>
    </row>
    <row r="3674" spans="2:6">
      <c r="B3674" s="139" t="s">
        <v>22639</v>
      </c>
      <c r="C3674" s="131" t="s">
        <v>12936</v>
      </c>
      <c r="D3674" s="131" t="s">
        <v>22640</v>
      </c>
      <c r="E3674" s="131" t="s">
        <v>12808</v>
      </c>
      <c r="F3674" s="140">
        <v>48.6</v>
      </c>
    </row>
    <row r="3675" spans="2:6">
      <c r="B3675" s="139" t="s">
        <v>22641</v>
      </c>
      <c r="C3675" s="131" t="s">
        <v>12936</v>
      </c>
      <c r="D3675" s="131" t="s">
        <v>22642</v>
      </c>
      <c r="E3675" s="131" t="s">
        <v>12630</v>
      </c>
      <c r="F3675" s="140">
        <v>49.41</v>
      </c>
    </row>
    <row r="3676" spans="2:6">
      <c r="B3676" s="139" t="s">
        <v>22643</v>
      </c>
      <c r="C3676" s="131" t="s">
        <v>12936</v>
      </c>
      <c r="D3676" s="131" t="s">
        <v>22644</v>
      </c>
      <c r="E3676" s="131" t="s">
        <v>57</v>
      </c>
      <c r="F3676" s="140">
        <v>28.93</v>
      </c>
    </row>
    <row r="3677" spans="2:6">
      <c r="B3677" s="139" t="s">
        <v>22645</v>
      </c>
      <c r="C3677" s="131" t="s">
        <v>12936</v>
      </c>
      <c r="D3677" s="131" t="s">
        <v>22646</v>
      </c>
      <c r="E3677" s="131" t="s">
        <v>57</v>
      </c>
      <c r="F3677" s="140">
        <v>371.29</v>
      </c>
    </row>
    <row r="3678" spans="2:6">
      <c r="B3678" s="139" t="s">
        <v>22647</v>
      </c>
      <c r="C3678" s="131" t="s">
        <v>12936</v>
      </c>
      <c r="D3678" s="131" t="s">
        <v>22648</v>
      </c>
      <c r="E3678" s="131" t="s">
        <v>57</v>
      </c>
      <c r="F3678" s="140">
        <v>271.19</v>
      </c>
    </row>
    <row r="3679" spans="2:6">
      <c r="B3679" s="139" t="s">
        <v>22649</v>
      </c>
      <c r="C3679" s="131" t="s">
        <v>12936</v>
      </c>
      <c r="D3679" s="131" t="s">
        <v>22650</v>
      </c>
      <c r="E3679" s="131" t="s">
        <v>57</v>
      </c>
      <c r="F3679" s="140">
        <v>299.08999999999997</v>
      </c>
    </row>
    <row r="3680" spans="2:6">
      <c r="B3680" s="139" t="s">
        <v>22651</v>
      </c>
      <c r="C3680" s="131" t="s">
        <v>12936</v>
      </c>
      <c r="D3680" s="131" t="s">
        <v>22652</v>
      </c>
      <c r="E3680" s="131" t="s">
        <v>57</v>
      </c>
      <c r="F3680" s="140">
        <v>303.74</v>
      </c>
    </row>
    <row r="3681" spans="2:6">
      <c r="B3681" s="139" t="s">
        <v>22653</v>
      </c>
      <c r="C3681" s="131" t="s">
        <v>12936</v>
      </c>
      <c r="D3681" s="131" t="s">
        <v>22654</v>
      </c>
      <c r="E3681" s="131" t="s">
        <v>57</v>
      </c>
      <c r="F3681" s="140">
        <v>288.77999999999997</v>
      </c>
    </row>
    <row r="3682" spans="2:6">
      <c r="B3682" s="139" t="s">
        <v>22655</v>
      </c>
      <c r="C3682" s="131" t="s">
        <v>12936</v>
      </c>
      <c r="D3682" s="131" t="s">
        <v>22656</v>
      </c>
      <c r="E3682" s="131" t="s">
        <v>57</v>
      </c>
      <c r="F3682" s="140">
        <v>329.28</v>
      </c>
    </row>
    <row r="3683" spans="2:6">
      <c r="B3683" s="139" t="s">
        <v>22657</v>
      </c>
      <c r="C3683" s="131" t="s">
        <v>12936</v>
      </c>
      <c r="D3683" s="131" t="s">
        <v>22658</v>
      </c>
      <c r="E3683" s="131" t="s">
        <v>57</v>
      </c>
      <c r="F3683" s="140">
        <v>343.23</v>
      </c>
    </row>
    <row r="3684" spans="2:6">
      <c r="B3684" s="139" t="s">
        <v>22659</v>
      </c>
      <c r="C3684" s="131" t="s">
        <v>12936</v>
      </c>
      <c r="D3684" s="131" t="s">
        <v>22660</v>
      </c>
      <c r="E3684" s="131" t="s">
        <v>57</v>
      </c>
      <c r="F3684" s="140">
        <v>350.98</v>
      </c>
    </row>
    <row r="3685" spans="2:6">
      <c r="B3685" s="139" t="s">
        <v>22661</v>
      </c>
      <c r="C3685" s="131" t="s">
        <v>12936</v>
      </c>
      <c r="D3685" s="131" t="s">
        <v>22662</v>
      </c>
      <c r="E3685" s="131" t="s">
        <v>57</v>
      </c>
      <c r="F3685" s="140">
        <v>355.01</v>
      </c>
    </row>
    <row r="3686" spans="2:6">
      <c r="B3686" s="139" t="s">
        <v>22663</v>
      </c>
      <c r="C3686" s="131" t="s">
        <v>12936</v>
      </c>
      <c r="D3686" s="131" t="s">
        <v>22664</v>
      </c>
      <c r="E3686" s="131" t="s">
        <v>57</v>
      </c>
      <c r="F3686" s="140">
        <v>357.18</v>
      </c>
    </row>
    <row r="3687" spans="2:6">
      <c r="B3687" s="139" t="s">
        <v>22665</v>
      </c>
      <c r="C3687" s="131" t="s">
        <v>12936</v>
      </c>
      <c r="D3687" s="131" t="s">
        <v>22666</v>
      </c>
      <c r="E3687" s="131" t="s">
        <v>57</v>
      </c>
      <c r="F3687" s="140">
        <v>361.83</v>
      </c>
    </row>
    <row r="3688" spans="2:6">
      <c r="B3688" s="139" t="s">
        <v>22667</v>
      </c>
      <c r="C3688" s="131" t="s">
        <v>12936</v>
      </c>
      <c r="D3688" s="131" t="s">
        <v>22668</v>
      </c>
      <c r="E3688" s="131" t="s">
        <v>57</v>
      </c>
      <c r="F3688" s="140">
        <v>363.53</v>
      </c>
    </row>
    <row r="3689" spans="2:6">
      <c r="B3689" s="139" t="s">
        <v>22669</v>
      </c>
      <c r="C3689" s="131" t="s">
        <v>12936</v>
      </c>
      <c r="D3689" s="131" t="s">
        <v>22670</v>
      </c>
      <c r="E3689" s="131" t="s">
        <v>57</v>
      </c>
      <c r="F3689" s="140">
        <v>367.41</v>
      </c>
    </row>
    <row r="3690" spans="2:6">
      <c r="B3690" s="139" t="s">
        <v>22671</v>
      </c>
      <c r="C3690" s="131" t="s">
        <v>12936</v>
      </c>
      <c r="D3690" s="131" t="s">
        <v>22672</v>
      </c>
      <c r="E3690" s="131" t="s">
        <v>57</v>
      </c>
      <c r="F3690" s="140">
        <v>375.78</v>
      </c>
    </row>
    <row r="3691" spans="2:6">
      <c r="B3691" s="139" t="s">
        <v>22673</v>
      </c>
      <c r="C3691" s="131" t="s">
        <v>22674</v>
      </c>
      <c r="D3691" s="131" t="s">
        <v>22675</v>
      </c>
      <c r="E3691" s="131" t="s">
        <v>12630</v>
      </c>
      <c r="F3691" s="140">
        <v>243.38</v>
      </c>
    </row>
    <row r="3692" spans="2:6">
      <c r="B3692" s="139" t="s">
        <v>22676</v>
      </c>
      <c r="C3692" s="131" t="s">
        <v>12936</v>
      </c>
      <c r="D3692" s="131" t="s">
        <v>22677</v>
      </c>
      <c r="E3692" s="131" t="s">
        <v>12808</v>
      </c>
      <c r="F3692" s="140">
        <v>549.28</v>
      </c>
    </row>
    <row r="3693" spans="2:6">
      <c r="B3693" s="139" t="s">
        <v>22678</v>
      </c>
      <c r="C3693" s="131" t="s">
        <v>12936</v>
      </c>
      <c r="D3693" s="131" t="s">
        <v>22679</v>
      </c>
      <c r="E3693" s="131" t="s">
        <v>12808</v>
      </c>
      <c r="F3693" s="140">
        <v>929.8</v>
      </c>
    </row>
    <row r="3694" spans="2:6">
      <c r="B3694" s="139" t="s">
        <v>22680</v>
      </c>
      <c r="C3694" s="131" t="s">
        <v>12936</v>
      </c>
      <c r="D3694" s="131" t="s">
        <v>22681</v>
      </c>
      <c r="E3694" s="131" t="s">
        <v>12808</v>
      </c>
      <c r="F3694" s="140">
        <v>747.43</v>
      </c>
    </row>
    <row r="3695" spans="2:6">
      <c r="B3695" s="139" t="s">
        <v>22682</v>
      </c>
      <c r="C3695" s="131" t="s">
        <v>12936</v>
      </c>
      <c r="D3695" s="131" t="s">
        <v>22683</v>
      </c>
      <c r="E3695" s="131" t="s">
        <v>12808</v>
      </c>
      <c r="F3695" s="140">
        <v>2647.24</v>
      </c>
    </row>
    <row r="3696" spans="2:6">
      <c r="B3696" s="139" t="s">
        <v>22684</v>
      </c>
      <c r="C3696" s="131" t="s">
        <v>12936</v>
      </c>
      <c r="D3696" s="131" t="s">
        <v>22685</v>
      </c>
      <c r="E3696" s="131" t="s">
        <v>12808</v>
      </c>
      <c r="F3696" s="140">
        <v>4885.51</v>
      </c>
    </row>
    <row r="3697" spans="2:6">
      <c r="B3697" s="139" t="s">
        <v>22686</v>
      </c>
      <c r="C3697" s="131" t="s">
        <v>12936</v>
      </c>
      <c r="D3697" s="131" t="s">
        <v>22687</v>
      </c>
      <c r="E3697" s="131" t="s">
        <v>12808</v>
      </c>
      <c r="F3697" s="140">
        <v>3603.15</v>
      </c>
    </row>
    <row r="3698" spans="2:6">
      <c r="B3698" s="139" t="s">
        <v>22688</v>
      </c>
      <c r="C3698" s="131" t="s">
        <v>12936</v>
      </c>
      <c r="D3698" s="131" t="s">
        <v>22689</v>
      </c>
      <c r="E3698" s="131" t="s">
        <v>12808</v>
      </c>
      <c r="F3698" s="140">
        <v>6649.65</v>
      </c>
    </row>
    <row r="3699" spans="2:6">
      <c r="B3699" s="139" t="s">
        <v>22690</v>
      </c>
      <c r="C3699" s="131" t="s">
        <v>12936</v>
      </c>
      <c r="D3699" s="131" t="s">
        <v>22691</v>
      </c>
      <c r="E3699" s="131" t="s">
        <v>12808</v>
      </c>
      <c r="F3699" s="140">
        <v>4706.05</v>
      </c>
    </row>
    <row r="3700" spans="2:6">
      <c r="B3700" s="139" t="s">
        <v>22692</v>
      </c>
      <c r="C3700" s="131" t="s">
        <v>12936</v>
      </c>
      <c r="D3700" s="131" t="s">
        <v>22693</v>
      </c>
      <c r="E3700" s="131" t="s">
        <v>12630</v>
      </c>
      <c r="F3700" s="140">
        <v>34.700000000000003</v>
      </c>
    </row>
    <row r="3701" spans="2:6">
      <c r="B3701" s="139" t="s">
        <v>22694</v>
      </c>
      <c r="C3701" s="131" t="s">
        <v>12936</v>
      </c>
      <c r="D3701" s="131" t="s">
        <v>22695</v>
      </c>
      <c r="E3701" s="131" t="s">
        <v>57</v>
      </c>
      <c r="F3701" s="140">
        <v>6.8</v>
      </c>
    </row>
    <row r="3702" spans="2:6">
      <c r="B3702" s="139" t="s">
        <v>22696</v>
      </c>
      <c r="C3702" s="131" t="s">
        <v>12936</v>
      </c>
      <c r="D3702" s="131" t="s">
        <v>22697</v>
      </c>
      <c r="E3702" s="131" t="s">
        <v>12630</v>
      </c>
      <c r="F3702" s="140">
        <v>6.4</v>
      </c>
    </row>
    <row r="3703" spans="2:6">
      <c r="B3703" s="139" t="s">
        <v>22698</v>
      </c>
      <c r="C3703" s="131" t="s">
        <v>12936</v>
      </c>
      <c r="D3703" s="131" t="s">
        <v>22699</v>
      </c>
      <c r="E3703" s="131" t="s">
        <v>12630</v>
      </c>
      <c r="F3703" s="140">
        <v>42.71</v>
      </c>
    </row>
    <row r="3704" spans="2:6">
      <c r="B3704" s="139" t="s">
        <v>22700</v>
      </c>
      <c r="C3704" s="131" t="s">
        <v>12936</v>
      </c>
      <c r="D3704" s="131" t="s">
        <v>22701</v>
      </c>
      <c r="E3704" s="131" t="s">
        <v>12630</v>
      </c>
      <c r="F3704" s="140">
        <v>12.89</v>
      </c>
    </row>
    <row r="3705" spans="2:6">
      <c r="B3705" s="139" t="s">
        <v>22702</v>
      </c>
      <c r="C3705" s="131" t="s">
        <v>22703</v>
      </c>
      <c r="D3705" s="131" t="s">
        <v>22704</v>
      </c>
      <c r="E3705" s="131" t="s">
        <v>12630</v>
      </c>
      <c r="F3705" s="140">
        <v>66.900000000000006</v>
      </c>
    </row>
    <row r="3706" spans="2:6">
      <c r="B3706" s="139" t="s">
        <v>22705</v>
      </c>
      <c r="C3706" s="131" t="s">
        <v>12936</v>
      </c>
      <c r="D3706" s="131" t="s">
        <v>22706</v>
      </c>
      <c r="E3706" s="131" t="s">
        <v>12941</v>
      </c>
      <c r="F3706" s="140">
        <v>11.87</v>
      </c>
    </row>
    <row r="3707" spans="2:6">
      <c r="B3707" s="139" t="s">
        <v>22707</v>
      </c>
      <c r="C3707" s="131" t="s">
        <v>12936</v>
      </c>
      <c r="D3707" s="131" t="s">
        <v>22708</v>
      </c>
      <c r="E3707" s="131" t="s">
        <v>12941</v>
      </c>
      <c r="F3707" s="140">
        <v>15.16</v>
      </c>
    </row>
    <row r="3708" spans="2:6">
      <c r="B3708" s="139" t="s">
        <v>22709</v>
      </c>
      <c r="C3708" s="131" t="s">
        <v>12936</v>
      </c>
      <c r="D3708" s="131" t="s">
        <v>22710</v>
      </c>
      <c r="E3708" s="131" t="s">
        <v>12941</v>
      </c>
      <c r="F3708" s="140">
        <v>13.37</v>
      </c>
    </row>
    <row r="3709" spans="2:6">
      <c r="B3709" s="139" t="s">
        <v>22711</v>
      </c>
      <c r="C3709" s="131" t="s">
        <v>12936</v>
      </c>
      <c r="D3709" s="131" t="s">
        <v>22712</v>
      </c>
      <c r="E3709" s="131" t="s">
        <v>12941</v>
      </c>
      <c r="F3709" s="140">
        <v>15.81</v>
      </c>
    </row>
    <row r="3710" spans="2:6">
      <c r="B3710" s="139" t="s">
        <v>22713</v>
      </c>
      <c r="C3710" s="131" t="s">
        <v>12936</v>
      </c>
      <c r="D3710" s="131" t="s">
        <v>22714</v>
      </c>
      <c r="E3710" s="131" t="s">
        <v>12941</v>
      </c>
      <c r="F3710" s="140">
        <v>20.22</v>
      </c>
    </row>
    <row r="3711" spans="2:6">
      <c r="B3711" s="139" t="s">
        <v>22715</v>
      </c>
      <c r="C3711" s="131" t="s">
        <v>12936</v>
      </c>
      <c r="D3711" s="131" t="s">
        <v>22716</v>
      </c>
      <c r="E3711" s="131" t="s">
        <v>12941</v>
      </c>
      <c r="F3711" s="140">
        <v>29.31</v>
      </c>
    </row>
    <row r="3712" spans="2:6">
      <c r="B3712" s="139" t="s">
        <v>22717</v>
      </c>
      <c r="C3712" s="131" t="s">
        <v>12936</v>
      </c>
      <c r="D3712" s="131" t="s">
        <v>22718</v>
      </c>
      <c r="E3712" s="131" t="s">
        <v>12941</v>
      </c>
      <c r="F3712" s="140">
        <v>17.27</v>
      </c>
    </row>
    <row r="3713" spans="2:6">
      <c r="B3713" s="139" t="s">
        <v>22719</v>
      </c>
      <c r="C3713" s="131" t="s">
        <v>12936</v>
      </c>
      <c r="D3713" s="131" t="s">
        <v>22720</v>
      </c>
      <c r="E3713" s="131" t="s">
        <v>12941</v>
      </c>
      <c r="F3713" s="140">
        <v>20.69</v>
      </c>
    </row>
    <row r="3714" spans="2:6">
      <c r="B3714" s="139" t="s">
        <v>22721</v>
      </c>
      <c r="C3714" s="131" t="s">
        <v>12936</v>
      </c>
      <c r="D3714" s="131" t="s">
        <v>22722</v>
      </c>
      <c r="E3714" s="131" t="s">
        <v>12941</v>
      </c>
      <c r="F3714" s="140">
        <v>30.82</v>
      </c>
    </row>
    <row r="3715" spans="2:6">
      <c r="B3715" s="139" t="s">
        <v>22723</v>
      </c>
      <c r="C3715" s="131" t="s">
        <v>12936</v>
      </c>
      <c r="D3715" s="131" t="s">
        <v>22724</v>
      </c>
      <c r="E3715" s="131" t="s">
        <v>12941</v>
      </c>
      <c r="F3715" s="140">
        <v>42.28</v>
      </c>
    </row>
    <row r="3716" spans="2:6">
      <c r="B3716" s="139" t="s">
        <v>22725</v>
      </c>
      <c r="C3716" s="131" t="s">
        <v>12936</v>
      </c>
      <c r="D3716" s="131" t="s">
        <v>22726</v>
      </c>
      <c r="E3716" s="131" t="s">
        <v>12941</v>
      </c>
      <c r="F3716" s="140">
        <v>18.71</v>
      </c>
    </row>
    <row r="3717" spans="2:6">
      <c r="B3717" s="139" t="s">
        <v>22727</v>
      </c>
      <c r="C3717" s="131" t="s">
        <v>12936</v>
      </c>
      <c r="D3717" s="131" t="s">
        <v>22728</v>
      </c>
      <c r="E3717" s="131" t="s">
        <v>12941</v>
      </c>
      <c r="F3717" s="140">
        <v>22.55</v>
      </c>
    </row>
    <row r="3718" spans="2:6">
      <c r="B3718" s="139" t="s">
        <v>22729</v>
      </c>
      <c r="C3718" s="131" t="s">
        <v>12936</v>
      </c>
      <c r="D3718" s="131" t="s">
        <v>22730</v>
      </c>
      <c r="E3718" s="131" t="s">
        <v>12941</v>
      </c>
      <c r="F3718" s="140">
        <v>33.119999999999997</v>
      </c>
    </row>
    <row r="3719" spans="2:6">
      <c r="B3719" s="139" t="s">
        <v>22731</v>
      </c>
      <c r="C3719" s="131" t="s">
        <v>12936</v>
      </c>
      <c r="D3719" s="131" t="s">
        <v>22732</v>
      </c>
      <c r="E3719" s="131" t="s">
        <v>12941</v>
      </c>
      <c r="F3719" s="140">
        <v>43.44</v>
      </c>
    </row>
    <row r="3720" spans="2:6">
      <c r="B3720" s="139" t="s">
        <v>22733</v>
      </c>
      <c r="C3720" s="131" t="s">
        <v>12936</v>
      </c>
      <c r="D3720" s="131" t="s">
        <v>22734</v>
      </c>
      <c r="E3720" s="131" t="s">
        <v>12941</v>
      </c>
      <c r="F3720" s="140">
        <v>21.69</v>
      </c>
    </row>
    <row r="3721" spans="2:6">
      <c r="B3721" s="139" t="s">
        <v>22735</v>
      </c>
      <c r="C3721" s="131" t="s">
        <v>12936</v>
      </c>
      <c r="D3721" s="131" t="s">
        <v>22736</v>
      </c>
      <c r="E3721" s="131" t="s">
        <v>12941</v>
      </c>
      <c r="F3721" s="140">
        <v>25.04</v>
      </c>
    </row>
    <row r="3722" spans="2:6">
      <c r="B3722" s="139" t="s">
        <v>22737</v>
      </c>
      <c r="C3722" s="131" t="s">
        <v>12936</v>
      </c>
      <c r="D3722" s="131" t="s">
        <v>22738</v>
      </c>
      <c r="E3722" s="131" t="s">
        <v>12941</v>
      </c>
      <c r="F3722" s="140">
        <v>33.72</v>
      </c>
    </row>
    <row r="3723" spans="2:6">
      <c r="B3723" s="139" t="s">
        <v>22739</v>
      </c>
      <c r="C3723" s="131" t="s">
        <v>12936</v>
      </c>
      <c r="D3723" s="131" t="s">
        <v>22740</v>
      </c>
      <c r="E3723" s="131" t="s">
        <v>12941</v>
      </c>
      <c r="F3723" s="140">
        <v>60.37</v>
      </c>
    </row>
    <row r="3724" spans="2:6">
      <c r="B3724" s="139" t="s">
        <v>22741</v>
      </c>
      <c r="C3724" s="131" t="s">
        <v>12936</v>
      </c>
      <c r="D3724" s="131" t="s">
        <v>22742</v>
      </c>
      <c r="E3724" s="131" t="s">
        <v>12941</v>
      </c>
      <c r="F3724" s="140">
        <v>102.7</v>
      </c>
    </row>
    <row r="3725" spans="2:6">
      <c r="B3725" s="139" t="s">
        <v>22743</v>
      </c>
      <c r="C3725" s="131" t="s">
        <v>12936</v>
      </c>
      <c r="D3725" s="131" t="s">
        <v>22744</v>
      </c>
      <c r="E3725" s="131" t="s">
        <v>12941</v>
      </c>
      <c r="F3725" s="140">
        <v>39.39</v>
      </c>
    </row>
    <row r="3726" spans="2:6">
      <c r="B3726" s="139" t="s">
        <v>22745</v>
      </c>
      <c r="C3726" s="131" t="s">
        <v>12936</v>
      </c>
      <c r="D3726" s="131" t="s">
        <v>22746</v>
      </c>
      <c r="E3726" s="131" t="s">
        <v>12941</v>
      </c>
      <c r="F3726" s="140">
        <v>52.82</v>
      </c>
    </row>
    <row r="3727" spans="2:6">
      <c r="B3727" s="139" t="s">
        <v>22747</v>
      </c>
      <c r="C3727" s="131" t="s">
        <v>12936</v>
      </c>
      <c r="D3727" s="131" t="s">
        <v>22748</v>
      </c>
      <c r="E3727" s="131" t="s">
        <v>12941</v>
      </c>
      <c r="F3727" s="140">
        <v>62.88</v>
      </c>
    </row>
    <row r="3728" spans="2:6">
      <c r="B3728" s="139" t="s">
        <v>22749</v>
      </c>
      <c r="C3728" s="131" t="s">
        <v>12936</v>
      </c>
      <c r="D3728" s="131" t="s">
        <v>22750</v>
      </c>
      <c r="E3728" s="131" t="s">
        <v>12941</v>
      </c>
      <c r="F3728" s="140">
        <v>37.78</v>
      </c>
    </row>
    <row r="3729" spans="2:6">
      <c r="B3729" s="139" t="s">
        <v>22751</v>
      </c>
      <c r="C3729" s="131" t="s">
        <v>12936</v>
      </c>
      <c r="D3729" s="131" t="s">
        <v>22752</v>
      </c>
      <c r="E3729" s="131" t="s">
        <v>12941</v>
      </c>
      <c r="F3729" s="140">
        <v>41.49</v>
      </c>
    </row>
    <row r="3730" spans="2:6">
      <c r="B3730" s="139" t="s">
        <v>22753</v>
      </c>
      <c r="C3730" s="131" t="s">
        <v>12936</v>
      </c>
      <c r="D3730" s="131" t="s">
        <v>22754</v>
      </c>
      <c r="E3730" s="131" t="s">
        <v>12941</v>
      </c>
      <c r="F3730" s="140">
        <v>55.99</v>
      </c>
    </row>
    <row r="3731" spans="2:6">
      <c r="B3731" s="139" t="s">
        <v>22755</v>
      </c>
      <c r="C3731" s="131" t="s">
        <v>12936</v>
      </c>
      <c r="D3731" s="131" t="s">
        <v>22756</v>
      </c>
      <c r="E3731" s="131" t="s">
        <v>12941</v>
      </c>
      <c r="F3731" s="140">
        <v>76.08</v>
      </c>
    </row>
    <row r="3732" spans="2:6">
      <c r="B3732" s="139" t="s">
        <v>22757</v>
      </c>
      <c r="C3732" s="131" t="s">
        <v>12936</v>
      </c>
      <c r="D3732" s="131" t="s">
        <v>22758</v>
      </c>
      <c r="E3732" s="131" t="s">
        <v>57</v>
      </c>
      <c r="F3732" s="140">
        <v>313.22000000000003</v>
      </c>
    </row>
    <row r="3733" spans="2:6">
      <c r="B3733" s="139" t="s">
        <v>22759</v>
      </c>
      <c r="C3733" s="131" t="s">
        <v>12936</v>
      </c>
      <c r="D3733" s="131" t="s">
        <v>22760</v>
      </c>
      <c r="E3733" s="131" t="s">
        <v>57</v>
      </c>
      <c r="F3733" s="140">
        <v>320.97000000000003</v>
      </c>
    </row>
    <row r="3734" spans="2:6">
      <c r="B3734" s="139" t="s">
        <v>22761</v>
      </c>
      <c r="C3734" s="131" t="s">
        <v>12936</v>
      </c>
      <c r="D3734" s="131" t="s">
        <v>22762</v>
      </c>
      <c r="E3734" s="131" t="s">
        <v>57</v>
      </c>
      <c r="F3734" s="140">
        <v>325</v>
      </c>
    </row>
    <row r="3735" spans="2:6">
      <c r="B3735" s="139" t="s">
        <v>22763</v>
      </c>
      <c r="C3735" s="131" t="s">
        <v>12936</v>
      </c>
      <c r="D3735" s="131" t="s">
        <v>22764</v>
      </c>
      <c r="E3735" s="131" t="s">
        <v>57</v>
      </c>
      <c r="F3735" s="140">
        <v>327.17</v>
      </c>
    </row>
    <row r="3736" spans="2:6">
      <c r="B3736" s="139" t="s">
        <v>22765</v>
      </c>
      <c r="C3736" s="131" t="s">
        <v>12936</v>
      </c>
      <c r="D3736" s="131" t="s">
        <v>22766</v>
      </c>
      <c r="E3736" s="131" t="s">
        <v>57</v>
      </c>
      <c r="F3736" s="140">
        <v>331.82</v>
      </c>
    </row>
    <row r="3737" spans="2:6">
      <c r="B3737" s="139" t="s">
        <v>22767</v>
      </c>
      <c r="C3737" s="131" t="s">
        <v>12936</v>
      </c>
      <c r="D3737" s="131" t="s">
        <v>22768</v>
      </c>
      <c r="E3737" s="131" t="s">
        <v>57</v>
      </c>
      <c r="F3737" s="140">
        <v>333.52</v>
      </c>
    </row>
    <row r="3738" spans="2:6">
      <c r="B3738" s="139" t="s">
        <v>22769</v>
      </c>
      <c r="C3738" s="131" t="s">
        <v>12936</v>
      </c>
      <c r="D3738" s="131" t="s">
        <v>22770</v>
      </c>
      <c r="E3738" s="131" t="s">
        <v>57</v>
      </c>
      <c r="F3738" s="140">
        <v>337.4</v>
      </c>
    </row>
    <row r="3739" spans="2:6">
      <c r="B3739" s="139" t="s">
        <v>22771</v>
      </c>
      <c r="C3739" s="131" t="s">
        <v>12936</v>
      </c>
      <c r="D3739" s="131" t="s">
        <v>22772</v>
      </c>
      <c r="E3739" s="131" t="s">
        <v>57</v>
      </c>
      <c r="F3739" s="140">
        <v>345.77</v>
      </c>
    </row>
    <row r="3740" spans="2:6">
      <c r="B3740" s="139" t="s">
        <v>22773</v>
      </c>
      <c r="C3740" s="131" t="s">
        <v>12936</v>
      </c>
      <c r="D3740" s="131" t="s">
        <v>22774</v>
      </c>
      <c r="E3740" s="131" t="s">
        <v>57</v>
      </c>
      <c r="F3740" s="140">
        <v>244.33</v>
      </c>
    </row>
    <row r="3741" spans="2:6">
      <c r="B3741" s="139" t="s">
        <v>22775</v>
      </c>
      <c r="C3741" s="131" t="s">
        <v>12936</v>
      </c>
      <c r="D3741" s="131" t="s">
        <v>22776</v>
      </c>
      <c r="E3741" s="131" t="s">
        <v>57</v>
      </c>
      <c r="F3741" s="140">
        <v>248.57</v>
      </c>
    </row>
    <row r="3742" spans="2:6">
      <c r="B3742" s="139" t="s">
        <v>22777</v>
      </c>
      <c r="C3742" s="131" t="s">
        <v>22778</v>
      </c>
      <c r="D3742" s="131" t="s">
        <v>22779</v>
      </c>
      <c r="E3742" s="131" t="s">
        <v>57</v>
      </c>
      <c r="F3742" s="140">
        <v>52.12</v>
      </c>
    </row>
    <row r="3743" spans="2:6">
      <c r="B3743" s="139" t="s">
        <v>22780</v>
      </c>
      <c r="C3743" s="131" t="s">
        <v>12936</v>
      </c>
      <c r="D3743" s="131" t="s">
        <v>22781</v>
      </c>
      <c r="E3743" s="131" t="s">
        <v>13098</v>
      </c>
      <c r="F3743" s="140">
        <v>6.64</v>
      </c>
    </row>
    <row r="3744" spans="2:6">
      <c r="B3744" s="139" t="s">
        <v>22782</v>
      </c>
      <c r="C3744" s="131" t="s">
        <v>12936</v>
      </c>
      <c r="D3744" s="131" t="s">
        <v>22783</v>
      </c>
      <c r="E3744" s="131" t="s">
        <v>13098</v>
      </c>
      <c r="F3744" s="140">
        <v>6.61</v>
      </c>
    </row>
    <row r="3745" spans="2:6">
      <c r="B3745" s="139" t="s">
        <v>22784</v>
      </c>
      <c r="C3745" s="131" t="s">
        <v>12936</v>
      </c>
      <c r="D3745" s="131" t="s">
        <v>22785</v>
      </c>
      <c r="E3745" s="131" t="s">
        <v>13098</v>
      </c>
      <c r="F3745" s="140">
        <v>48.9</v>
      </c>
    </row>
    <row r="3746" spans="2:6">
      <c r="B3746" s="139" t="s">
        <v>22786</v>
      </c>
      <c r="C3746" s="131" t="s">
        <v>12936</v>
      </c>
      <c r="D3746" s="131" t="s">
        <v>22787</v>
      </c>
      <c r="E3746" s="131" t="s">
        <v>13098</v>
      </c>
      <c r="F3746" s="140">
        <v>93.43</v>
      </c>
    </row>
    <row r="3747" spans="2:6">
      <c r="B3747" s="139" t="s">
        <v>22788</v>
      </c>
      <c r="C3747" s="131" t="s">
        <v>12936</v>
      </c>
      <c r="D3747" s="131" t="s">
        <v>22789</v>
      </c>
      <c r="E3747" s="131" t="s">
        <v>12808</v>
      </c>
      <c r="F3747" s="140">
        <v>42.49</v>
      </c>
    </row>
    <row r="3748" spans="2:6">
      <c r="B3748" s="139" t="s">
        <v>22790</v>
      </c>
      <c r="C3748" s="131" t="s">
        <v>12936</v>
      </c>
      <c r="D3748" s="131" t="s">
        <v>22791</v>
      </c>
      <c r="E3748" s="131" t="s">
        <v>57</v>
      </c>
      <c r="F3748" s="140">
        <v>337.4</v>
      </c>
    </row>
    <row r="3749" spans="2:6">
      <c r="B3749" s="139" t="s">
        <v>22792</v>
      </c>
      <c r="C3749" s="131" t="s">
        <v>12936</v>
      </c>
      <c r="D3749" s="131" t="s">
        <v>22793</v>
      </c>
      <c r="E3749" s="131" t="s">
        <v>14131</v>
      </c>
      <c r="F3749" s="140">
        <v>54.38</v>
      </c>
    </row>
    <row r="3750" spans="2:6">
      <c r="B3750" s="139" t="s">
        <v>22794</v>
      </c>
      <c r="C3750" s="131" t="s">
        <v>22795</v>
      </c>
      <c r="D3750" s="131" t="s">
        <v>22796</v>
      </c>
      <c r="E3750" s="131" t="s">
        <v>14131</v>
      </c>
      <c r="F3750" s="140">
        <v>77.349999999999994</v>
      </c>
    </row>
    <row r="3751" spans="2:6">
      <c r="B3751" s="139" t="s">
        <v>22797</v>
      </c>
      <c r="C3751" s="131" t="s">
        <v>22798</v>
      </c>
      <c r="D3751" s="131" t="s">
        <v>22799</v>
      </c>
      <c r="E3751" s="131" t="s">
        <v>12630</v>
      </c>
      <c r="F3751" s="140">
        <v>84.41</v>
      </c>
    </row>
    <row r="3752" spans="2:6">
      <c r="B3752" s="139" t="s">
        <v>22800</v>
      </c>
      <c r="C3752" s="131" t="s">
        <v>12936</v>
      </c>
      <c r="D3752" s="131" t="s">
        <v>22801</v>
      </c>
      <c r="E3752" s="131" t="s">
        <v>12630</v>
      </c>
      <c r="F3752" s="140">
        <v>49.41</v>
      </c>
    </row>
    <row r="3753" spans="2:6">
      <c r="B3753" s="139" t="s">
        <v>22802</v>
      </c>
      <c r="C3753" s="131" t="s">
        <v>12936</v>
      </c>
      <c r="D3753" s="131" t="s">
        <v>22803</v>
      </c>
      <c r="E3753" s="131" t="s">
        <v>12630</v>
      </c>
      <c r="F3753" s="140">
        <v>61.08</v>
      </c>
    </row>
    <row r="3754" spans="2:6">
      <c r="B3754" s="139" t="s">
        <v>22804</v>
      </c>
      <c r="C3754" s="131" t="s">
        <v>22805</v>
      </c>
      <c r="D3754" s="131" t="s">
        <v>22806</v>
      </c>
      <c r="E3754" s="131" t="s">
        <v>12808</v>
      </c>
      <c r="F3754" s="140">
        <v>9.0299999999999994</v>
      </c>
    </row>
    <row r="3755" spans="2:6">
      <c r="B3755" s="139" t="s">
        <v>22807</v>
      </c>
      <c r="C3755" s="131" t="s">
        <v>12936</v>
      </c>
      <c r="D3755" s="131" t="s">
        <v>22808</v>
      </c>
      <c r="E3755" s="131" t="s">
        <v>12808</v>
      </c>
      <c r="F3755" s="140">
        <v>244.28</v>
      </c>
    </row>
    <row r="3756" spans="2:6">
      <c r="B3756" s="139" t="s">
        <v>22809</v>
      </c>
      <c r="C3756" s="131" t="s">
        <v>12936</v>
      </c>
      <c r="D3756" s="131" t="s">
        <v>22810</v>
      </c>
      <c r="E3756" s="131" t="s">
        <v>12808</v>
      </c>
      <c r="F3756" s="140">
        <v>78.44</v>
      </c>
    </row>
    <row r="3757" spans="2:6">
      <c r="B3757" s="139" t="s">
        <v>22811</v>
      </c>
      <c r="C3757" s="131" t="s">
        <v>12936</v>
      </c>
      <c r="D3757" s="131" t="s">
        <v>22812</v>
      </c>
      <c r="E3757" s="131" t="s">
        <v>12808</v>
      </c>
      <c r="F3757" s="140">
        <v>96.53</v>
      </c>
    </row>
    <row r="3758" spans="2:6">
      <c r="B3758" s="139" t="s">
        <v>22813</v>
      </c>
      <c r="C3758" s="131" t="s">
        <v>12936</v>
      </c>
      <c r="D3758" s="131" t="s">
        <v>22814</v>
      </c>
      <c r="E3758" s="131" t="s">
        <v>12808</v>
      </c>
      <c r="F3758" s="140">
        <v>123.36</v>
      </c>
    </row>
    <row r="3759" spans="2:6">
      <c r="B3759" s="139" t="s">
        <v>22815</v>
      </c>
      <c r="C3759" s="131" t="s">
        <v>12936</v>
      </c>
      <c r="D3759" s="131" t="s">
        <v>22816</v>
      </c>
      <c r="E3759" s="131" t="s">
        <v>12808</v>
      </c>
      <c r="F3759" s="140">
        <v>138.12</v>
      </c>
    </row>
    <row r="3760" spans="2:6">
      <c r="B3760" s="139" t="s">
        <v>22817</v>
      </c>
      <c r="C3760" s="131" t="s">
        <v>12936</v>
      </c>
      <c r="D3760" s="131" t="s">
        <v>22818</v>
      </c>
      <c r="E3760" s="131" t="s">
        <v>12630</v>
      </c>
      <c r="F3760" s="140">
        <v>24.57</v>
      </c>
    </row>
    <row r="3761" spans="2:6">
      <c r="B3761" s="139" t="s">
        <v>22819</v>
      </c>
      <c r="C3761" s="131" t="s">
        <v>12936</v>
      </c>
      <c r="D3761" s="131" t="s">
        <v>22820</v>
      </c>
      <c r="E3761" s="131" t="s">
        <v>12630</v>
      </c>
      <c r="F3761" s="140">
        <v>39.47</v>
      </c>
    </row>
    <row r="3762" spans="2:6">
      <c r="B3762" s="139" t="s">
        <v>22821</v>
      </c>
      <c r="C3762" s="131" t="s">
        <v>12936</v>
      </c>
      <c r="D3762" s="131" t="s">
        <v>22822</v>
      </c>
      <c r="E3762" s="131" t="s">
        <v>12630</v>
      </c>
      <c r="F3762" s="140">
        <v>29.24</v>
      </c>
    </row>
    <row r="3763" spans="2:6">
      <c r="B3763" s="139" t="s">
        <v>22823</v>
      </c>
      <c r="C3763" s="131" t="s">
        <v>12936</v>
      </c>
      <c r="D3763" s="131" t="s">
        <v>22824</v>
      </c>
      <c r="E3763" s="131" t="s">
        <v>12941</v>
      </c>
      <c r="F3763" s="140">
        <v>13.86</v>
      </c>
    </row>
    <row r="3764" spans="2:6">
      <c r="B3764" s="139" t="s">
        <v>22825</v>
      </c>
      <c r="C3764" s="131" t="s">
        <v>12936</v>
      </c>
      <c r="D3764" s="131" t="s">
        <v>22826</v>
      </c>
      <c r="E3764" s="131" t="s">
        <v>12941</v>
      </c>
      <c r="F3764" s="140">
        <v>14.07</v>
      </c>
    </row>
    <row r="3765" spans="2:6">
      <c r="B3765" s="139" t="s">
        <v>22827</v>
      </c>
      <c r="C3765" s="131" t="s">
        <v>12936</v>
      </c>
      <c r="D3765" s="131" t="s">
        <v>22828</v>
      </c>
      <c r="E3765" s="131" t="s">
        <v>12941</v>
      </c>
      <c r="F3765" s="140">
        <v>14.28</v>
      </c>
    </row>
    <row r="3766" spans="2:6">
      <c r="B3766" s="139" t="s">
        <v>22829</v>
      </c>
      <c r="C3766" s="131" t="s">
        <v>12936</v>
      </c>
      <c r="D3766" s="131" t="s">
        <v>22830</v>
      </c>
      <c r="E3766" s="131" t="s">
        <v>12941</v>
      </c>
      <c r="F3766" s="140">
        <v>13.49</v>
      </c>
    </row>
    <row r="3767" spans="2:6">
      <c r="B3767" s="139" t="s">
        <v>22831</v>
      </c>
      <c r="C3767" s="131" t="s">
        <v>12936</v>
      </c>
      <c r="D3767" s="131" t="s">
        <v>22832</v>
      </c>
      <c r="E3767" s="131" t="s">
        <v>12941</v>
      </c>
      <c r="F3767" s="140">
        <v>14.41</v>
      </c>
    </row>
    <row r="3768" spans="2:6">
      <c r="B3768" s="139" t="s">
        <v>22833</v>
      </c>
      <c r="C3768" s="131" t="s">
        <v>12936</v>
      </c>
      <c r="D3768" s="131" t="s">
        <v>22834</v>
      </c>
      <c r="E3768" s="131" t="s">
        <v>12941</v>
      </c>
      <c r="F3768" s="140">
        <v>14.71</v>
      </c>
    </row>
    <row r="3769" spans="2:6">
      <c r="B3769" s="139" t="s">
        <v>22835</v>
      </c>
      <c r="C3769" s="131" t="s">
        <v>12936</v>
      </c>
      <c r="D3769" s="131" t="s">
        <v>22836</v>
      </c>
      <c r="E3769" s="131" t="s">
        <v>12941</v>
      </c>
      <c r="F3769" s="140">
        <v>15.02</v>
      </c>
    </row>
    <row r="3770" spans="2:6">
      <c r="B3770" s="139" t="s">
        <v>22837</v>
      </c>
      <c r="C3770" s="131" t="s">
        <v>12936</v>
      </c>
      <c r="D3770" s="131" t="s">
        <v>22838</v>
      </c>
      <c r="E3770" s="131" t="s">
        <v>12941</v>
      </c>
      <c r="F3770" s="140">
        <v>14.64</v>
      </c>
    </row>
    <row r="3771" spans="2:6">
      <c r="B3771" s="139" t="s">
        <v>22839</v>
      </c>
      <c r="C3771" s="131" t="s">
        <v>12936</v>
      </c>
      <c r="D3771" s="131" t="s">
        <v>22840</v>
      </c>
      <c r="E3771" s="131" t="s">
        <v>12941</v>
      </c>
      <c r="F3771" s="140">
        <v>14.94</v>
      </c>
    </row>
    <row r="3772" spans="2:6">
      <c r="B3772" s="139" t="s">
        <v>22841</v>
      </c>
      <c r="C3772" s="131" t="s">
        <v>12936</v>
      </c>
      <c r="D3772" s="131" t="s">
        <v>22842</v>
      </c>
      <c r="E3772" s="131" t="s">
        <v>12941</v>
      </c>
      <c r="F3772" s="140">
        <v>15.23</v>
      </c>
    </row>
    <row r="3773" spans="2:6">
      <c r="B3773" s="139" t="s">
        <v>22843</v>
      </c>
      <c r="C3773" s="131" t="s">
        <v>12936</v>
      </c>
      <c r="D3773" s="131" t="s">
        <v>22844</v>
      </c>
      <c r="E3773" s="131" t="s">
        <v>12941</v>
      </c>
      <c r="F3773" s="140">
        <v>16.559999999999999</v>
      </c>
    </row>
    <row r="3774" spans="2:6">
      <c r="B3774" s="139" t="s">
        <v>22845</v>
      </c>
      <c r="C3774" s="131" t="s">
        <v>12936</v>
      </c>
      <c r="D3774" s="131" t="s">
        <v>22846</v>
      </c>
      <c r="E3774" s="131" t="s">
        <v>12630</v>
      </c>
      <c r="F3774" s="140">
        <v>3.14</v>
      </c>
    </row>
    <row r="3775" spans="2:6">
      <c r="B3775" s="139" t="s">
        <v>22847</v>
      </c>
      <c r="C3775" s="131"/>
      <c r="D3775" s="131"/>
      <c r="E3775" s="131"/>
      <c r="F3775" s="140"/>
    </row>
    <row r="3776" spans="2:6">
      <c r="B3776" s="139" t="s">
        <v>22848</v>
      </c>
      <c r="C3776" s="131" t="s">
        <v>12936</v>
      </c>
      <c r="D3776" s="131" t="s">
        <v>22849</v>
      </c>
      <c r="E3776" s="131" t="s">
        <v>12941</v>
      </c>
      <c r="F3776" s="140">
        <v>2409.8000000000002</v>
      </c>
    </row>
    <row r="3777" spans="2:6">
      <c r="B3777" s="139" t="s">
        <v>22850</v>
      </c>
      <c r="C3777" s="131" t="s">
        <v>12936</v>
      </c>
      <c r="D3777" s="131" t="s">
        <v>22851</v>
      </c>
      <c r="E3777" s="131" t="s">
        <v>12941</v>
      </c>
      <c r="F3777" s="140">
        <v>4626.1400000000003</v>
      </c>
    </row>
    <row r="3778" spans="2:6">
      <c r="B3778" s="139" t="s">
        <v>22852</v>
      </c>
      <c r="C3778" s="131" t="s">
        <v>12936</v>
      </c>
      <c r="D3778" s="131" t="s">
        <v>22853</v>
      </c>
      <c r="E3778" s="131" t="s">
        <v>12630</v>
      </c>
      <c r="F3778" s="140">
        <v>24.75</v>
      </c>
    </row>
    <row r="3779" spans="2:6" ht="15.75" thickBot="1">
      <c r="B3779" s="141" t="s">
        <v>22854</v>
      </c>
      <c r="C3779" s="142" t="s">
        <v>12936</v>
      </c>
      <c r="D3779" s="142" t="s">
        <v>22855</v>
      </c>
      <c r="E3779" s="142" t="s">
        <v>12630</v>
      </c>
      <c r="F3779" s="143">
        <v>10.93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codeName="Planilha4">
    <pageSetUpPr fitToPage="1"/>
  </sheetPr>
  <dimension ref="A1:P34"/>
  <sheetViews>
    <sheetView showGridLines="0" view="pageBreakPreview" zoomScale="60" zoomScaleNormal="70" workbookViewId="0">
      <selection activeCell="O33" sqref="O33"/>
    </sheetView>
  </sheetViews>
  <sheetFormatPr defaultRowHeight="15"/>
  <cols>
    <col min="1" max="1" width="9.140625" style="85"/>
    <col min="4" max="4" width="17.85546875" bestFit="1" customWidth="1"/>
    <col min="7" max="7" width="13.42578125" bestFit="1" customWidth="1"/>
    <col min="8" max="15" width="20.7109375" customWidth="1"/>
    <col min="16" max="16" width="29.28515625" bestFit="1" customWidth="1"/>
  </cols>
  <sheetData>
    <row r="1" spans="2:16">
      <c r="B1" s="102"/>
      <c r="C1" s="102"/>
      <c r="D1" s="102"/>
      <c r="E1" s="102"/>
      <c r="F1" s="102"/>
      <c r="G1" s="102"/>
      <c r="H1" s="102"/>
      <c r="I1" s="102"/>
      <c r="J1" s="102"/>
      <c r="K1" s="102"/>
      <c r="L1" s="102"/>
      <c r="M1" s="103" t="s">
        <v>12</v>
      </c>
      <c r="N1" s="103"/>
      <c r="O1" s="103"/>
      <c r="P1" s="104" t="s">
        <v>12364</v>
      </c>
    </row>
    <row r="2" spans="2:16" ht="23.25" thickBot="1">
      <c r="B2" s="412" t="s">
        <v>12576</v>
      </c>
      <c r="C2" s="412"/>
      <c r="D2" s="412"/>
      <c r="E2" s="412"/>
      <c r="F2" s="412"/>
      <c r="G2" s="412"/>
      <c r="H2" s="412"/>
      <c r="I2" s="412"/>
      <c r="J2" s="412"/>
      <c r="K2" s="412"/>
      <c r="L2" s="412"/>
      <c r="M2" s="412"/>
      <c r="N2" s="412"/>
      <c r="O2" s="412"/>
      <c r="P2" s="412"/>
    </row>
    <row r="3" spans="2:16" ht="15.75" thickTop="1">
      <c r="B3" s="413" t="s">
        <v>11</v>
      </c>
      <c r="C3" s="413"/>
      <c r="D3" s="413"/>
      <c r="E3" s="102"/>
      <c r="F3" s="413" t="s">
        <v>10</v>
      </c>
      <c r="G3" s="413"/>
      <c r="H3" s="413"/>
      <c r="I3" s="105"/>
      <c r="J3" s="105"/>
      <c r="K3" s="102"/>
      <c r="L3" s="413" t="s">
        <v>9</v>
      </c>
      <c r="M3" s="413"/>
      <c r="N3" s="413"/>
      <c r="O3" s="413"/>
      <c r="P3" s="413"/>
    </row>
    <row r="4" spans="2:16">
      <c r="B4" s="414" t="s">
        <v>12308</v>
      </c>
      <c r="C4" s="414"/>
      <c r="D4" s="414"/>
      <c r="E4" s="102"/>
      <c r="F4" s="415"/>
      <c r="G4" s="415"/>
      <c r="H4" s="415"/>
      <c r="I4" s="106"/>
      <c r="J4" s="106"/>
      <c r="K4" s="102"/>
      <c r="L4" s="415"/>
      <c r="M4" s="415"/>
      <c r="N4" s="415"/>
      <c r="O4" s="415"/>
      <c r="P4" s="415"/>
    </row>
    <row r="5" spans="2:16">
      <c r="B5" s="414"/>
      <c r="C5" s="414"/>
      <c r="D5" s="414"/>
      <c r="E5" s="102"/>
      <c r="F5" s="415"/>
      <c r="G5" s="415"/>
      <c r="H5" s="415"/>
      <c r="I5" s="106"/>
      <c r="J5" s="106"/>
      <c r="K5" s="102"/>
      <c r="L5" s="415"/>
      <c r="M5" s="415"/>
      <c r="N5" s="415"/>
      <c r="O5" s="415"/>
      <c r="P5" s="415"/>
    </row>
    <row r="6" spans="2:16">
      <c r="B6" s="414"/>
      <c r="C6" s="414"/>
      <c r="D6" s="414"/>
      <c r="E6" s="102"/>
      <c r="F6" s="415"/>
      <c r="G6" s="415"/>
      <c r="H6" s="415"/>
      <c r="I6" s="106"/>
      <c r="J6" s="106"/>
      <c r="K6" s="102"/>
      <c r="L6" s="415"/>
      <c r="M6" s="415"/>
      <c r="N6" s="415"/>
      <c r="O6" s="415"/>
      <c r="P6" s="415"/>
    </row>
    <row r="7" spans="2:16">
      <c r="B7" s="213"/>
      <c r="C7" s="213"/>
      <c r="D7" s="213"/>
      <c r="E7" s="102"/>
      <c r="F7" s="106"/>
      <c r="G7" s="106"/>
      <c r="H7" s="106"/>
      <c r="I7" s="106"/>
      <c r="J7" s="106"/>
      <c r="K7" s="102"/>
      <c r="L7" s="106"/>
      <c r="M7" s="106"/>
      <c r="N7" s="106"/>
      <c r="O7" s="106"/>
      <c r="P7" s="106"/>
    </row>
    <row r="8" spans="2:16">
      <c r="B8" s="403" t="s">
        <v>22</v>
      </c>
      <c r="C8" s="403"/>
      <c r="D8" s="212">
        <v>43524</v>
      </c>
      <c r="E8" s="107"/>
      <c r="F8" s="106"/>
      <c r="G8" s="102"/>
      <c r="H8" s="102"/>
      <c r="I8" s="102"/>
      <c r="J8" s="102"/>
      <c r="K8" s="102"/>
      <c r="L8" s="404" t="s">
        <v>22861</v>
      </c>
      <c r="M8" s="405"/>
      <c r="N8" s="405"/>
      <c r="O8" s="405"/>
      <c r="P8" s="405"/>
    </row>
    <row r="9" spans="2:16">
      <c r="B9" s="108"/>
      <c r="C9" s="108"/>
      <c r="D9" s="106"/>
      <c r="E9" s="102"/>
      <c r="F9" s="106"/>
      <c r="G9" s="106"/>
      <c r="H9" s="106"/>
      <c r="I9" s="106"/>
      <c r="J9" s="106"/>
      <c r="K9" s="102"/>
      <c r="L9" s="406"/>
      <c r="M9" s="407"/>
      <c r="N9" s="407"/>
      <c r="O9" s="407"/>
      <c r="P9" s="407"/>
    </row>
    <row r="10" spans="2:16" ht="19.5">
      <c r="B10" s="408" t="s">
        <v>12589</v>
      </c>
      <c r="C10" s="408"/>
      <c r="D10" s="408"/>
      <c r="E10" s="408"/>
      <c r="F10" s="408"/>
      <c r="G10" s="408"/>
      <c r="H10" s="408"/>
      <c r="I10" s="408"/>
      <c r="J10" s="408"/>
      <c r="K10" s="408"/>
      <c r="L10" s="408"/>
      <c r="M10" s="408"/>
      <c r="N10" s="408"/>
      <c r="O10" s="408"/>
      <c r="P10" s="408"/>
    </row>
    <row r="11" spans="2:16" ht="45">
      <c r="B11" s="109" t="s">
        <v>8</v>
      </c>
      <c r="C11" s="409" t="s">
        <v>12577</v>
      </c>
      <c r="D11" s="409"/>
      <c r="E11" s="409"/>
      <c r="F11" s="409"/>
      <c r="G11" s="109" t="s">
        <v>107</v>
      </c>
      <c r="H11" s="109" t="s">
        <v>12578</v>
      </c>
      <c r="I11" s="109" t="s">
        <v>12579</v>
      </c>
      <c r="J11" s="109" t="s">
        <v>12580</v>
      </c>
      <c r="K11" s="109" t="s">
        <v>12581</v>
      </c>
      <c r="L11" s="109" t="s">
        <v>12582</v>
      </c>
      <c r="M11" s="109" t="s">
        <v>12583</v>
      </c>
      <c r="N11" s="109" t="s">
        <v>12584</v>
      </c>
      <c r="O11" s="109" t="s">
        <v>12585</v>
      </c>
      <c r="P11" s="109" t="s">
        <v>5</v>
      </c>
    </row>
    <row r="12" spans="2:16" ht="20.100000000000001" customHeight="1">
      <c r="B12" s="410">
        <v>1</v>
      </c>
      <c r="C12" s="411" t="s">
        <v>14</v>
      </c>
      <c r="D12" s="411"/>
      <c r="E12" s="411"/>
      <c r="F12" s="411"/>
      <c r="G12" s="180" t="s">
        <v>12586</v>
      </c>
      <c r="H12" s="211">
        <v>12.5</v>
      </c>
      <c r="I12" s="211">
        <v>12.5</v>
      </c>
      <c r="J12" s="211">
        <v>12.5</v>
      </c>
      <c r="K12" s="211">
        <v>12.5</v>
      </c>
      <c r="L12" s="211">
        <v>12.5</v>
      </c>
      <c r="M12" s="211">
        <v>12.5</v>
      </c>
      <c r="N12" s="211">
        <v>12.5</v>
      </c>
      <c r="O12" s="211">
        <v>12.5</v>
      </c>
      <c r="P12" s="110">
        <f>SUM(H13:O13)/P29*100</f>
        <v>3.2080808761267137</v>
      </c>
    </row>
    <row r="13" spans="2:16" ht="20.100000000000001" customHeight="1">
      <c r="B13" s="398"/>
      <c r="C13" s="400"/>
      <c r="D13" s="400"/>
      <c r="E13" s="400"/>
      <c r="F13" s="400"/>
      <c r="G13" s="203" t="s">
        <v>12587</v>
      </c>
      <c r="H13" s="204">
        <f>AV.J.I.RAIMUNDO!$P$32*H12/100</f>
        <v>14357.3825</v>
      </c>
      <c r="I13" s="204">
        <f>AV.J.I.RAIMUNDO!$P$32*I12/100</f>
        <v>14357.3825</v>
      </c>
      <c r="J13" s="204">
        <f>AV.J.I.RAIMUNDO!$P$32*J12/100</f>
        <v>14357.3825</v>
      </c>
      <c r="K13" s="204">
        <f>AV.J.I.RAIMUNDO!$P$32*K12/100</f>
        <v>14357.3825</v>
      </c>
      <c r="L13" s="204">
        <f>AV.J.I.RAIMUNDO!$P$32*L12/100</f>
        <v>14357.3825</v>
      </c>
      <c r="M13" s="204">
        <f>AV.J.I.RAIMUNDO!$P$32*M12/100</f>
        <v>14357.3825</v>
      </c>
      <c r="N13" s="204">
        <f>AV.J.I.RAIMUNDO!$P$32*N12/100</f>
        <v>14357.3825</v>
      </c>
      <c r="O13" s="204">
        <f>AV.J.I.RAIMUNDO!$P$32*O12/100</f>
        <v>14357.3825</v>
      </c>
      <c r="P13" s="204">
        <f>SUM(H13:O13)</f>
        <v>114859.06000000003</v>
      </c>
    </row>
    <row r="14" spans="2:16" ht="20.100000000000001" customHeight="1">
      <c r="B14" s="397">
        <v>2</v>
      </c>
      <c r="C14" s="399" t="s">
        <v>12588</v>
      </c>
      <c r="D14" s="399"/>
      <c r="E14" s="399"/>
      <c r="F14" s="399"/>
      <c r="G14" s="205" t="s">
        <v>12586</v>
      </c>
      <c r="H14" s="210">
        <v>75</v>
      </c>
      <c r="I14" s="210">
        <v>25</v>
      </c>
      <c r="J14" s="207"/>
      <c r="K14" s="207"/>
      <c r="L14" s="207"/>
      <c r="M14" s="207"/>
      <c r="N14" s="207"/>
      <c r="O14" s="207"/>
      <c r="P14" s="206">
        <f>SUM(H15:O15)/$P$29*100</f>
        <v>2.9321625668994709</v>
      </c>
    </row>
    <row r="15" spans="2:16" ht="20.100000000000001" customHeight="1">
      <c r="B15" s="398"/>
      <c r="C15" s="400"/>
      <c r="D15" s="400"/>
      <c r="E15" s="400"/>
      <c r="F15" s="400"/>
      <c r="G15" s="203" t="s">
        <v>12587</v>
      </c>
      <c r="H15" s="204">
        <f>AV.J.I.RAIMUNDO!$P$108*H14/100</f>
        <v>78735.258525000012</v>
      </c>
      <c r="I15" s="204">
        <f>AV.J.I.RAIMUNDO!$P$108*I14/100</f>
        <v>26245.086175000008</v>
      </c>
      <c r="J15" s="208"/>
      <c r="K15" s="208"/>
      <c r="L15" s="208"/>
      <c r="M15" s="208"/>
      <c r="N15" s="208"/>
      <c r="O15" s="208"/>
      <c r="P15" s="204">
        <f>SUM(H15:O15)</f>
        <v>104980.34470000002</v>
      </c>
    </row>
    <row r="16" spans="2:16" ht="20.100000000000001" customHeight="1">
      <c r="B16" s="397">
        <v>3</v>
      </c>
      <c r="C16" s="399" t="s">
        <v>49</v>
      </c>
      <c r="D16" s="399"/>
      <c r="E16" s="399"/>
      <c r="F16" s="399"/>
      <c r="G16" s="205" t="s">
        <v>12586</v>
      </c>
      <c r="H16" s="207"/>
      <c r="I16" s="210">
        <v>50</v>
      </c>
      <c r="J16" s="210">
        <v>50</v>
      </c>
      <c r="K16" s="207"/>
      <c r="L16" s="207"/>
      <c r="M16" s="207"/>
      <c r="N16" s="207"/>
      <c r="O16" s="207"/>
      <c r="P16" s="206">
        <f>SUM(H17:O17)/$P$29*100</f>
        <v>14.80090195745967</v>
      </c>
    </row>
    <row r="17" spans="2:16" ht="20.100000000000001" customHeight="1">
      <c r="B17" s="398"/>
      <c r="C17" s="400"/>
      <c r="D17" s="400"/>
      <c r="E17" s="400"/>
      <c r="F17" s="400"/>
      <c r="G17" s="203" t="s">
        <v>12587</v>
      </c>
      <c r="H17" s="208"/>
      <c r="I17" s="204">
        <f>AV.J.I.RAIMUNDO!$P$133*I16/100</f>
        <v>264958.67025000002</v>
      </c>
      <c r="J17" s="204">
        <f>AV.J.I.RAIMUNDO!$P$133*J16/100</f>
        <v>264958.67025000002</v>
      </c>
      <c r="K17" s="208"/>
      <c r="L17" s="208"/>
      <c r="M17" s="208"/>
      <c r="N17" s="208"/>
      <c r="O17" s="208"/>
      <c r="P17" s="204">
        <f>SUM(H17:O17)</f>
        <v>529917.34050000005</v>
      </c>
    </row>
    <row r="18" spans="2:16" ht="20.100000000000001" customHeight="1">
      <c r="B18" s="397">
        <v>4</v>
      </c>
      <c r="C18" s="399" t="s">
        <v>48</v>
      </c>
      <c r="D18" s="399"/>
      <c r="E18" s="399"/>
      <c r="F18" s="399"/>
      <c r="G18" s="205" t="s">
        <v>12586</v>
      </c>
      <c r="H18" s="207"/>
      <c r="I18" s="207"/>
      <c r="J18" s="210">
        <v>25</v>
      </c>
      <c r="K18" s="210">
        <v>25</v>
      </c>
      <c r="L18" s="210">
        <v>25</v>
      </c>
      <c r="M18" s="210">
        <v>25</v>
      </c>
      <c r="N18" s="207"/>
      <c r="O18" s="207"/>
      <c r="P18" s="206">
        <f>SUM(H19:O19)/$P$29*100</f>
        <v>57.878751180350541</v>
      </c>
    </row>
    <row r="19" spans="2:16" ht="20.100000000000001" customHeight="1">
      <c r="B19" s="398"/>
      <c r="C19" s="400"/>
      <c r="D19" s="400"/>
      <c r="E19" s="400"/>
      <c r="F19" s="400"/>
      <c r="G19" s="203" t="s">
        <v>12587</v>
      </c>
      <c r="H19" s="208"/>
      <c r="I19" s="208"/>
      <c r="J19" s="204">
        <f>AV.J.I.RAIMUNDO!$P$253*J18/100</f>
        <v>518058.86534999998</v>
      </c>
      <c r="K19" s="204">
        <f>AV.J.I.RAIMUNDO!$P$253*K18/100</f>
        <v>518058.86534999998</v>
      </c>
      <c r="L19" s="204">
        <f>AV.J.I.RAIMUNDO!$P$253*L18/100</f>
        <v>518058.86534999998</v>
      </c>
      <c r="M19" s="204">
        <f>AV.J.I.RAIMUNDO!$P$253*M18/100</f>
        <v>518058.86534999998</v>
      </c>
      <c r="N19" s="208"/>
      <c r="O19" s="208"/>
      <c r="P19" s="204">
        <f>SUM(H19:O19)</f>
        <v>2072235.4613999999</v>
      </c>
    </row>
    <row r="20" spans="2:16" ht="20.100000000000001" customHeight="1">
      <c r="B20" s="397">
        <v>5</v>
      </c>
      <c r="C20" s="399" t="s">
        <v>47</v>
      </c>
      <c r="D20" s="399"/>
      <c r="E20" s="399"/>
      <c r="F20" s="399"/>
      <c r="G20" s="205" t="s">
        <v>12586</v>
      </c>
      <c r="H20" s="207"/>
      <c r="I20" s="207"/>
      <c r="J20" s="210">
        <v>25</v>
      </c>
      <c r="K20" s="210">
        <v>25</v>
      </c>
      <c r="L20" s="210">
        <v>25</v>
      </c>
      <c r="M20" s="210">
        <v>25</v>
      </c>
      <c r="N20" s="207"/>
      <c r="O20" s="207"/>
      <c r="P20" s="206">
        <f>SUM(H21:O21)/$P$29*100</f>
        <v>18.328489939631407</v>
      </c>
    </row>
    <row r="21" spans="2:16" ht="20.100000000000001" customHeight="1">
      <c r="B21" s="398"/>
      <c r="C21" s="400"/>
      <c r="D21" s="400"/>
      <c r="E21" s="400"/>
      <c r="F21" s="400"/>
      <c r="G21" s="203" t="s">
        <v>12587</v>
      </c>
      <c r="H21" s="208"/>
      <c r="I21" s="208"/>
      <c r="J21" s="204">
        <f>AV.J.I.RAIMUNDO!$P$398*J20/100</f>
        <v>164053.93185000002</v>
      </c>
      <c r="K21" s="204">
        <f>AV.J.I.RAIMUNDO!$P$398*K20/100</f>
        <v>164053.93185000002</v>
      </c>
      <c r="L21" s="204">
        <f>AV.J.I.RAIMUNDO!$P$398*L20/100</f>
        <v>164053.93185000002</v>
      </c>
      <c r="M21" s="204">
        <f>AV.J.I.RAIMUNDO!$P$398*M20/100</f>
        <v>164053.93185000002</v>
      </c>
      <c r="N21" s="208"/>
      <c r="O21" s="208"/>
      <c r="P21" s="204">
        <f>SUM(H21:O21)</f>
        <v>656215.72740000009</v>
      </c>
    </row>
    <row r="22" spans="2:16" ht="20.100000000000001" customHeight="1">
      <c r="B22" s="397">
        <v>6</v>
      </c>
      <c r="C22" s="399" t="s">
        <v>36</v>
      </c>
      <c r="D22" s="399"/>
      <c r="E22" s="399"/>
      <c r="F22" s="399"/>
      <c r="G22" s="205" t="s">
        <v>12586</v>
      </c>
      <c r="H22" s="207"/>
      <c r="I22" s="207"/>
      <c r="J22" s="207"/>
      <c r="K22" s="207"/>
      <c r="L22" s="207"/>
      <c r="M22" s="210">
        <v>50</v>
      </c>
      <c r="N22" s="210">
        <v>25</v>
      </c>
      <c r="O22" s="210">
        <v>25</v>
      </c>
      <c r="P22" s="206">
        <f>SUM(H23:O23)/$P$29*100</f>
        <v>0.53688120283229901</v>
      </c>
    </row>
    <row r="23" spans="2:16" ht="20.100000000000001" customHeight="1">
      <c r="B23" s="398"/>
      <c r="C23" s="400"/>
      <c r="D23" s="400"/>
      <c r="E23" s="400"/>
      <c r="F23" s="400"/>
      <c r="G23" s="203" t="s">
        <v>12587</v>
      </c>
      <c r="H23" s="208"/>
      <c r="I23" s="208"/>
      <c r="J23" s="208"/>
      <c r="K23" s="208"/>
      <c r="L23" s="208"/>
      <c r="M23" s="204">
        <f>AV.J.I.RAIMUNDO!$P$419*M22/100</f>
        <v>9610.990600000001</v>
      </c>
      <c r="N23" s="204">
        <f>AV.J.I.RAIMUNDO!$P$419*N22/100</f>
        <v>4805.4953000000005</v>
      </c>
      <c r="O23" s="204">
        <f>AV.J.I.RAIMUNDO!$P$419*O22/100</f>
        <v>4805.4953000000005</v>
      </c>
      <c r="P23" s="204">
        <f>SUM(H23:O23)</f>
        <v>19221.981200000002</v>
      </c>
    </row>
    <row r="24" spans="2:16" ht="20.100000000000001" customHeight="1">
      <c r="B24" s="397">
        <v>7</v>
      </c>
      <c r="C24" s="399" t="s">
        <v>43</v>
      </c>
      <c r="D24" s="399"/>
      <c r="E24" s="399"/>
      <c r="F24" s="399"/>
      <c r="G24" s="205" t="s">
        <v>12586</v>
      </c>
      <c r="H24" s="207"/>
      <c r="I24" s="207"/>
      <c r="J24" s="207"/>
      <c r="K24" s="207"/>
      <c r="L24" s="207"/>
      <c r="M24" s="207"/>
      <c r="N24" s="210">
        <v>25</v>
      </c>
      <c r="O24" s="210">
        <v>75</v>
      </c>
      <c r="P24" s="206">
        <f>SUM(H25:O25)/$P$29*100</f>
        <v>1.5550635155520607</v>
      </c>
    </row>
    <row r="25" spans="2:16" ht="20.100000000000001" customHeight="1">
      <c r="B25" s="398"/>
      <c r="C25" s="400"/>
      <c r="D25" s="400"/>
      <c r="E25" s="400"/>
      <c r="F25" s="400"/>
      <c r="G25" s="203" t="s">
        <v>12587</v>
      </c>
      <c r="H25" s="208"/>
      <c r="I25" s="208"/>
      <c r="J25" s="208"/>
      <c r="K25" s="208"/>
      <c r="L25" s="208"/>
      <c r="M25" s="208"/>
      <c r="N25" s="204">
        <f>AV.J.I.RAIMUNDO!$P$468*N24/100</f>
        <v>13919.001775000001</v>
      </c>
      <c r="O25" s="204">
        <f>AV.J.I.RAIMUNDO!$P$468*O24/100</f>
        <v>41757.005325000006</v>
      </c>
      <c r="P25" s="204">
        <f>SUM(H25:O25)</f>
        <v>55676.007100000003</v>
      </c>
    </row>
    <row r="26" spans="2:16" ht="20.100000000000001" customHeight="1">
      <c r="B26" s="397">
        <v>8</v>
      </c>
      <c r="C26" s="399" t="s">
        <v>12410</v>
      </c>
      <c r="D26" s="399"/>
      <c r="E26" s="399"/>
      <c r="F26" s="399"/>
      <c r="G26" s="205" t="s">
        <v>12586</v>
      </c>
      <c r="H26" s="207"/>
      <c r="I26" s="207"/>
      <c r="J26" s="207"/>
      <c r="K26" s="210">
        <v>50</v>
      </c>
      <c r="L26" s="210">
        <v>50</v>
      </c>
      <c r="M26" s="207"/>
      <c r="N26" s="207"/>
      <c r="O26" s="207"/>
      <c r="P26" s="206">
        <f>SUM(H27:O27)/$P$29*100</f>
        <v>0.75966876114782755</v>
      </c>
    </row>
    <row r="27" spans="2:16" ht="20.100000000000001" customHeight="1">
      <c r="B27" s="398"/>
      <c r="C27" s="400"/>
      <c r="D27" s="400"/>
      <c r="E27" s="400"/>
      <c r="F27" s="400"/>
      <c r="G27" s="203" t="s">
        <v>12587</v>
      </c>
      <c r="H27" s="208"/>
      <c r="I27" s="208"/>
      <c r="J27" s="208"/>
      <c r="K27" s="203">
        <f>AV.J.I.RAIMUNDO!$P$484*K26/100</f>
        <v>13599.226949999998</v>
      </c>
      <c r="L27" s="203">
        <f>AV.J.I.RAIMUNDO!$P$484*L26/100</f>
        <v>13599.226949999998</v>
      </c>
      <c r="M27" s="208"/>
      <c r="N27" s="208"/>
      <c r="O27" s="208"/>
      <c r="P27" s="209">
        <f>SUM(H27:O27)</f>
        <v>27198.453899999997</v>
      </c>
    </row>
    <row r="28" spans="2:16" ht="19.5">
      <c r="B28" s="111"/>
      <c r="C28" s="111"/>
      <c r="D28" s="111"/>
      <c r="E28" s="111"/>
      <c r="F28" s="111"/>
      <c r="G28" s="111"/>
      <c r="H28" s="111"/>
      <c r="I28" s="111"/>
      <c r="J28" s="111"/>
      <c r="K28" s="111"/>
      <c r="L28" s="111"/>
      <c r="M28" s="111"/>
      <c r="N28" s="111"/>
      <c r="O28" s="401" t="s">
        <v>5</v>
      </c>
      <c r="P28" s="112">
        <v>100</v>
      </c>
    </row>
    <row r="29" spans="2:16" ht="19.5">
      <c r="B29" s="111"/>
      <c r="C29" s="111"/>
      <c r="D29" s="111"/>
      <c r="E29" s="111"/>
      <c r="F29" s="111"/>
      <c r="G29" s="111"/>
      <c r="H29" s="111"/>
      <c r="I29" s="111"/>
      <c r="J29" s="111"/>
      <c r="K29" s="111"/>
      <c r="L29" s="111"/>
      <c r="M29" s="111"/>
      <c r="N29" s="111"/>
      <c r="O29" s="402"/>
      <c r="P29" s="306">
        <f>P13+P15+P17+P19+P21+P23+P25+P27</f>
        <v>3580304.3762000003</v>
      </c>
    </row>
    <row r="30" spans="2:16" ht="19.5">
      <c r="B30" s="111"/>
      <c r="C30" s="111"/>
      <c r="D30" s="111"/>
      <c r="E30" s="111"/>
      <c r="F30" s="111"/>
      <c r="G30" s="111"/>
      <c r="H30" s="111"/>
      <c r="I30" s="111"/>
      <c r="J30" s="111"/>
      <c r="K30" s="111"/>
      <c r="L30" s="111"/>
      <c r="M30" s="111"/>
      <c r="N30" s="111"/>
      <c r="O30" s="111"/>
      <c r="P30" s="111"/>
    </row>
    <row r="31" spans="2:16" ht="19.5">
      <c r="B31" s="111"/>
      <c r="C31" s="111"/>
      <c r="D31" s="111"/>
      <c r="E31" s="111"/>
      <c r="F31" s="111"/>
      <c r="G31" s="111"/>
      <c r="H31" s="111"/>
      <c r="I31" s="111"/>
      <c r="J31" s="111"/>
      <c r="K31" s="111"/>
      <c r="L31" s="111"/>
      <c r="M31" s="111"/>
      <c r="N31" s="111"/>
      <c r="O31" s="111"/>
      <c r="P31" s="111"/>
    </row>
    <row r="32" spans="2:16" ht="15.75">
      <c r="B32" s="113"/>
      <c r="C32" s="114"/>
      <c r="D32" s="114"/>
      <c r="E32" s="114"/>
      <c r="F32" s="395"/>
      <c r="G32" s="395"/>
      <c r="H32" s="395"/>
      <c r="I32" s="395"/>
      <c r="J32" s="395"/>
      <c r="K32" s="395"/>
      <c r="L32" s="113"/>
      <c r="M32" s="113"/>
      <c r="N32" s="113"/>
      <c r="O32" s="113"/>
      <c r="P32" s="115"/>
    </row>
    <row r="33" spans="2:16" ht="15" customHeight="1">
      <c r="B33" s="396" t="s">
        <v>52</v>
      </c>
      <c r="C33" s="396"/>
      <c r="D33" s="396"/>
      <c r="E33" s="396"/>
      <c r="F33" s="372" t="s">
        <v>22906</v>
      </c>
      <c r="G33" s="372"/>
      <c r="H33" s="372"/>
      <c r="I33" s="372"/>
      <c r="J33" s="372"/>
      <c r="K33" s="372"/>
      <c r="L33" s="116"/>
      <c r="M33" s="116"/>
      <c r="N33" s="116"/>
      <c r="O33" s="116"/>
      <c r="P33" s="115"/>
    </row>
    <row r="34" spans="2:16" ht="15.75">
      <c r="F34" s="316" t="s">
        <v>22905</v>
      </c>
      <c r="G34" s="316"/>
      <c r="H34" s="316"/>
      <c r="I34" s="316"/>
      <c r="J34" s="316"/>
      <c r="K34" s="316"/>
    </row>
  </sheetData>
  <mergeCells count="32">
    <mergeCell ref="B2:P2"/>
    <mergeCell ref="B3:D3"/>
    <mergeCell ref="F3:H3"/>
    <mergeCell ref="L3:P3"/>
    <mergeCell ref="B4:D6"/>
    <mergeCell ref="F4:H6"/>
    <mergeCell ref="L4:P6"/>
    <mergeCell ref="B8:C8"/>
    <mergeCell ref="L8:P9"/>
    <mergeCell ref="B10:P10"/>
    <mergeCell ref="C11:F11"/>
    <mergeCell ref="B12:B13"/>
    <mergeCell ref="C12:F13"/>
    <mergeCell ref="B14:B15"/>
    <mergeCell ref="C14:F15"/>
    <mergeCell ref="B16:B17"/>
    <mergeCell ref="C16:F17"/>
    <mergeCell ref="B18:B19"/>
    <mergeCell ref="C18:F19"/>
    <mergeCell ref="O28:O29"/>
    <mergeCell ref="F33:K33"/>
    <mergeCell ref="B20:B21"/>
    <mergeCell ref="C20:F21"/>
    <mergeCell ref="B22:B23"/>
    <mergeCell ref="C22:F23"/>
    <mergeCell ref="B24:B25"/>
    <mergeCell ref="C24:F25"/>
    <mergeCell ref="F34:K34"/>
    <mergeCell ref="F32:K32"/>
    <mergeCell ref="B33:E33"/>
    <mergeCell ref="B26:B27"/>
    <mergeCell ref="C26:F27"/>
  </mergeCells>
  <pageMargins left="0.511811024" right="0.511811024" top="0.78740157499999996" bottom="0.78740157499999996" header="0.31496062000000002" footer="0.31496062000000002"/>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AV.J.I.RAIMUNDO</vt:lpstr>
      <vt:lpstr>SINAPI DEZ-2018</vt:lpstr>
      <vt:lpstr>SETOP OUT-2018</vt:lpstr>
      <vt:lpstr>CRONOGRAMA</vt:lpstr>
      <vt:lpstr>AV.J.I.RAIMUNDO!Area_de_impressao</vt:lpstr>
      <vt:lpstr>CRONOGRAMA!Area_de_impressao</vt:lpstr>
      <vt:lpstr>SETOP</vt:lpstr>
      <vt:lpstr>SINAPI</vt:lpstr>
      <vt:lpstr>AV.J.I.RAIMUNDO!Titulos_de_impressao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Silva</dc:creator>
  <cp:lastModifiedBy>vanessa.silva</cp:lastModifiedBy>
  <cp:lastPrinted>2019-04-16T18:57:03Z</cp:lastPrinted>
  <dcterms:created xsi:type="dcterms:W3CDTF">2016-11-16T21:26:51Z</dcterms:created>
  <dcterms:modified xsi:type="dcterms:W3CDTF">2019-05-14T18:02:50Z</dcterms:modified>
</cp:coreProperties>
</file>